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codeName="ThisWorkbook"/>
  <xr:revisionPtr revIDLastSave="119" documentId="13_ncr:1_{0470E127-4139-4219-BB38-4064FD931623}" xr6:coauthVersionLast="47" xr6:coauthVersionMax="47" xr10:uidLastSave="{7C7E2EC6-447B-4FAE-9976-9FA148EC0F47}"/>
  <workbookProtection workbookAlgorithmName="SHA-512" workbookHashValue="akDRtjriZqe32FDDsvrjODxDIYjNubr4Nzb3nfzoO4HoVVW0uX09x0FUQxZr6tgtsSl5jURFEaouwTc14xonZQ==" workbookSaltValue="IhschsOwE5s0LLrIHWcJNw==" workbookSpinCount="100000" lockStructure="1"/>
  <bookViews>
    <workbookView xWindow="-120" yWindow="-120" windowWidth="29040" windowHeight="15720" tabRatio="925" firstSheet="2" activeTab="2" xr2:uid="{00000000-000D-0000-FFFF-FFFF00000000}"/>
  </bookViews>
  <sheets>
    <sheet name="リスト" sheetId="30" state="hidden" r:id="rId1"/>
    <sheet name="リスト (2)" sheetId="184" state="hidden" r:id="rId2"/>
    <sheet name="目次" sheetId="34" r:id="rId3"/>
    <sheet name="個票ｰ1001" sheetId="185" r:id="rId4"/>
    <sheet name="ロール対応表ｰ1001" sheetId="186" r:id="rId5"/>
    <sheet name="訓練経費内訳票-1001" sheetId="21" r:id="rId6"/>
    <sheet name="講座運営管理状況_講師等経歴書-1001" sheetId="126" r:id="rId7"/>
    <sheet name="個票ｰ1002" sheetId="316" r:id="rId8"/>
    <sheet name="ロール対応表ｰ1002" sheetId="317" r:id="rId9"/>
    <sheet name="訓練経費内訳票-1002" sheetId="318" r:id="rId10"/>
    <sheet name="講座運営管理状況_講師等経歴書-1002" sheetId="319" r:id="rId11"/>
    <sheet name="個票ｰ1003" sheetId="321" r:id="rId12"/>
    <sheet name="ロール対応表ｰ1003" sheetId="322" r:id="rId13"/>
    <sheet name="訓練経費内訳票-1003" sheetId="323" r:id="rId14"/>
    <sheet name="講座運営管理状況_講師等経歴書-1003" sheetId="324" r:id="rId15"/>
    <sheet name="個票ｰ1004" sheetId="325" r:id="rId16"/>
    <sheet name="ロール対応表ｰ1004" sheetId="326" r:id="rId17"/>
    <sheet name="訓練経費内訳票-1004" sheetId="327" r:id="rId18"/>
    <sheet name="講座運営管理状況_講師等経歴書-1004" sheetId="328" r:id="rId19"/>
    <sheet name="個票ｰ1005" sheetId="329" r:id="rId20"/>
    <sheet name="ロール対応表ｰ1005" sheetId="330" r:id="rId21"/>
    <sheet name="訓練経費内訳票-1005" sheetId="331" r:id="rId22"/>
    <sheet name="講座運営管理状況_講師等経歴書-1005" sheetId="332" r:id="rId23"/>
    <sheet name="個票ｰ1006" sheetId="333" r:id="rId24"/>
    <sheet name="ロール対応表ｰ1006" sheetId="334" r:id="rId25"/>
    <sheet name="訓練経費内訳票-1006" sheetId="335" r:id="rId26"/>
    <sheet name="講座運営管理状況_講師等経歴書-1006" sheetId="336" r:id="rId27"/>
    <sheet name="個票ｰ1007" sheetId="337" r:id="rId28"/>
    <sheet name="ロール対応表ｰ1007" sheetId="338" r:id="rId29"/>
    <sheet name="訓練経費内訳票-1007" sheetId="339" r:id="rId30"/>
    <sheet name="講座運営管理状況_講師等経歴書-1007" sheetId="340" r:id="rId31"/>
    <sheet name="個票ｰ1008" sheetId="341" r:id="rId32"/>
    <sheet name="ロール対応表ｰ1008" sheetId="342" r:id="rId33"/>
    <sheet name="訓練経費内訳票-1008" sheetId="343" r:id="rId34"/>
    <sheet name="講座運営管理状況_講師等経歴書-1008" sheetId="344" r:id="rId35"/>
    <sheet name="個票ｰ1009" sheetId="345" r:id="rId36"/>
    <sheet name="ロール対応表ｰ1009" sheetId="346" r:id="rId37"/>
    <sheet name="訓練経費内訳票-1009" sheetId="347" r:id="rId38"/>
    <sheet name="講座運営管理状況_講師等経歴書-1009" sheetId="348" r:id="rId39"/>
    <sheet name="個票ｰ1010" sheetId="349" r:id="rId40"/>
    <sheet name="ロール対応表ｰ10010" sheetId="350" r:id="rId41"/>
    <sheet name="訓練経費内訳票-1010" sheetId="351" r:id="rId42"/>
    <sheet name="講座運営管理状況_講師等経歴書-1010" sheetId="352" r:id="rId43"/>
    <sheet name="講座情報シート" sheetId="277" state="hidden" r:id="rId44"/>
  </sheets>
  <externalReferences>
    <externalReference r:id="rId45"/>
  </externalReferences>
  <definedNames>
    <definedName name="AI・データサイエンス">'リスト (2)'!$AB$3:$AB$4</definedName>
    <definedName name="dummy">'リスト (2)'!$X$1:$AG$1</definedName>
    <definedName name="_xlnm.Print_Area" localSheetId="4">ロール対応表ｰ1001!$A$1:$T$57</definedName>
    <definedName name="_xlnm.Print_Area" localSheetId="40">ロール対応表ｰ10010!$A$1:$T$57</definedName>
    <definedName name="_xlnm.Print_Area" localSheetId="8">ロール対応表ｰ1002!$A$1:$T$57</definedName>
    <definedName name="_xlnm.Print_Area" localSheetId="12">ロール対応表ｰ1003!$A$1:$T$57</definedName>
    <definedName name="_xlnm.Print_Area" localSheetId="16">ロール対応表ｰ1004!$A$1:$T$57</definedName>
    <definedName name="_xlnm.Print_Area" localSheetId="20">ロール対応表ｰ1005!$A$1:$T$57</definedName>
    <definedName name="_xlnm.Print_Area" localSheetId="24">ロール対応表ｰ1006!$A$1:$T$57</definedName>
    <definedName name="_xlnm.Print_Area" localSheetId="28">ロール対応表ｰ1007!$A$1:$T$57</definedName>
    <definedName name="_xlnm.Print_Area" localSheetId="32">ロール対応表ｰ1008!$A$1:$T$57</definedName>
    <definedName name="_xlnm.Print_Area" localSheetId="36">ロール対応表ｰ1009!$A$1:$T$57</definedName>
    <definedName name="_xlnm.Print_Area" localSheetId="5">'訓練経費内訳票-1001'!$A$1:$X$86</definedName>
    <definedName name="_xlnm.Print_Area" localSheetId="9">'訓練経費内訳票-1002'!$A$1:$X$86</definedName>
    <definedName name="_xlnm.Print_Area" localSheetId="13">'訓練経費内訳票-1003'!$A$1:$X$86</definedName>
    <definedName name="_xlnm.Print_Area" localSheetId="17">'訓練経費内訳票-1004'!$A$1:$X$86</definedName>
    <definedName name="_xlnm.Print_Area" localSheetId="21">'訓練経費内訳票-1005'!$A$1:$X$86</definedName>
    <definedName name="_xlnm.Print_Area" localSheetId="25">'訓練経費内訳票-1006'!$A$1:$X$86</definedName>
    <definedName name="_xlnm.Print_Area" localSheetId="29">'訓練経費内訳票-1007'!$A$1:$X$86</definedName>
    <definedName name="_xlnm.Print_Area" localSheetId="33">'訓練経費内訳票-1008'!$A$1:$X$86</definedName>
    <definedName name="_xlnm.Print_Area" localSheetId="37">'訓練経費内訳票-1009'!$A$1:$X$86</definedName>
    <definedName name="_xlnm.Print_Area" localSheetId="41">'訓練経費内訳票-1010'!$A$1:$X$86</definedName>
    <definedName name="_xlnm.Print_Area" localSheetId="3">個票ｰ1001!$A$1:$AC$273</definedName>
    <definedName name="_xlnm.Print_Area" localSheetId="7">個票ｰ1002!$A$1:$AC$273</definedName>
    <definedName name="_xlnm.Print_Area" localSheetId="11">個票ｰ1003!$A$1:$AC$273</definedName>
    <definedName name="_xlnm.Print_Area" localSheetId="15">個票ｰ1004!$A$1:$AC$273</definedName>
    <definedName name="_xlnm.Print_Area" localSheetId="19">個票ｰ1005!$A$1:$AC$273</definedName>
    <definedName name="_xlnm.Print_Area" localSheetId="23">個票ｰ1006!$A$1:$AC$273</definedName>
    <definedName name="_xlnm.Print_Area" localSheetId="27">個票ｰ1007!$A$1:$AC$273</definedName>
    <definedName name="_xlnm.Print_Area" localSheetId="31">個票ｰ1008!$A$1:$AC$273</definedName>
    <definedName name="_xlnm.Print_Area" localSheetId="35">個票ｰ1009!$A$1:$AC$273</definedName>
    <definedName name="_xlnm.Print_Area" localSheetId="39">個票ｰ1010!$A$1:$AC$273</definedName>
    <definedName name="_xlnm.Print_Area" localSheetId="6">'講座運営管理状況_講師等経歴書-1001'!$B$1:$K$422</definedName>
    <definedName name="_xlnm.Print_Area" localSheetId="10">'講座運営管理状況_講師等経歴書-1002'!$B$1:$K$422</definedName>
    <definedName name="_xlnm.Print_Area" localSheetId="14">'講座運営管理状況_講師等経歴書-1003'!$B$1:$K$422</definedName>
    <definedName name="_xlnm.Print_Area" localSheetId="18">'講座運営管理状況_講師等経歴書-1004'!$B$1:$K$422</definedName>
    <definedName name="_xlnm.Print_Area" localSheetId="22">'講座運営管理状況_講師等経歴書-1005'!$B$1:$K$422</definedName>
    <definedName name="_xlnm.Print_Area" localSheetId="26">'講座運営管理状況_講師等経歴書-1006'!$B$1:$K$422</definedName>
    <definedName name="_xlnm.Print_Area" localSheetId="30">'講座運営管理状況_講師等経歴書-1007'!$B$1:$K$422</definedName>
    <definedName name="_xlnm.Print_Area" localSheetId="34">'講座運営管理状況_講師等経歴書-1008'!$B$1:$K$422</definedName>
    <definedName name="_xlnm.Print_Area" localSheetId="38">'講座運営管理状況_講師等経歴書-1009'!$B$1:$K$422</definedName>
    <definedName name="_xlnm.Print_Area" localSheetId="42">'講座運営管理状況_講師等経歴書-1010'!$B$1:$K$422</definedName>
    <definedName name="_xlnm.Print_Area" localSheetId="2">目次!$A$1:$B$39</definedName>
    <definedName name="_xlnm.Print_Titles" localSheetId="5">'訓練経費内訳票-1001'!$1:$4</definedName>
    <definedName name="_xlnm.Print_Titles" localSheetId="9">'訓練経費内訳票-1002'!$1:$4</definedName>
    <definedName name="_xlnm.Print_Titles" localSheetId="13">'訓練経費内訳票-1003'!$1:$4</definedName>
    <definedName name="_xlnm.Print_Titles" localSheetId="17">'訓練経費内訳票-1004'!$1:$4</definedName>
    <definedName name="_xlnm.Print_Titles" localSheetId="21">'訓練経費内訳票-1005'!$1:$4</definedName>
    <definedName name="_xlnm.Print_Titles" localSheetId="25">'訓練経費内訳票-1006'!$1:$4</definedName>
    <definedName name="_xlnm.Print_Titles" localSheetId="29">'訓練経費内訳票-1007'!$1:$4</definedName>
    <definedName name="_xlnm.Print_Titles" localSheetId="33">'訓練経費内訳票-1008'!$1:$4</definedName>
    <definedName name="_xlnm.Print_Titles" localSheetId="37">'訓練経費内訳票-1009'!$1:$4</definedName>
    <definedName name="_xlnm.Print_Titles" localSheetId="41">'訓練経費内訳票-1010'!$1:$4</definedName>
    <definedName name="セキュリティ" localSheetId="1">'リスト (2)'!$V$2:$V$3</definedName>
    <definedName name="セキュリティ" localSheetId="3">'リスト (2)'!$V$2:$V$3</definedName>
    <definedName name="セキュリティ" localSheetId="7">'リスト (2)'!$V$2:$V$3</definedName>
    <definedName name="セキュリティ" localSheetId="11">'リスト (2)'!$V$2:$V$3</definedName>
    <definedName name="セキュリティ" localSheetId="15">'リスト (2)'!$V$2:$V$3</definedName>
    <definedName name="セキュリティ" localSheetId="19">'リスト (2)'!$V$2:$V$3</definedName>
    <definedName name="セキュリティ" localSheetId="23">'リスト (2)'!$V$2:$V$3</definedName>
    <definedName name="セキュリティ" localSheetId="27">'リスト (2)'!$V$2:$V$3</definedName>
    <definedName name="セキュリティ" localSheetId="31">'リスト (2)'!$V$2:$V$3</definedName>
    <definedName name="セキュリティ" localSheetId="35">'リスト (2)'!$V$2:$V$3</definedName>
    <definedName name="セキュリティ" localSheetId="39">'リスト (2)'!$V$2:$V$3</definedName>
    <definedName name="セキュリティマネジメント" localSheetId="3">'リスト (2)'!$AF$3:$AF$6</definedName>
    <definedName name="セキュリティマネジメント" localSheetId="7">'リスト (2)'!$AF$3:$AF$6</definedName>
    <definedName name="セキュリティマネジメント" localSheetId="11">'リスト (2)'!$AF$3:$AF$6</definedName>
    <definedName name="セキュリティマネジメント" localSheetId="15">'リスト (2)'!$AF$3:$AF$6</definedName>
    <definedName name="セキュリティマネジメント" localSheetId="19">'リスト (2)'!$AF$3:$AF$6</definedName>
    <definedName name="セキュリティマネジメント" localSheetId="23">'リスト (2)'!$AF$3:$AF$6</definedName>
    <definedName name="セキュリティマネジメント" localSheetId="27">'リスト (2)'!$AF$3:$AF$6</definedName>
    <definedName name="セキュリティマネジメント" localSheetId="31">'リスト (2)'!$AF$3:$AF$6</definedName>
    <definedName name="セキュリティマネジメント" localSheetId="35">'リスト (2)'!$AF$3:$AF$6</definedName>
    <definedName name="セキュリティマネジメント" localSheetId="39">'リスト (2)'!$AF$3:$AF$6</definedName>
    <definedName name="セキュリティマネジメント">'リスト (2)'!$AF$3:$AF$6</definedName>
    <definedName name="セキュリティ技術" localSheetId="3">'リスト (2)'!$AG$3:$AG$4</definedName>
    <definedName name="セキュリティ技術" localSheetId="7">'リスト (2)'!$AG$3:$AG$4</definedName>
    <definedName name="セキュリティ技術" localSheetId="11">'リスト (2)'!$AG$3:$AG$4</definedName>
    <definedName name="セキュリティ技術" localSheetId="15">'リスト (2)'!$AG$3:$AG$4</definedName>
    <definedName name="セキュリティ技術" localSheetId="19">'リスト (2)'!$AG$3:$AG$4</definedName>
    <definedName name="セキュリティ技術" localSheetId="23">'リスト (2)'!$AG$3:$AG$4</definedName>
    <definedName name="セキュリティ技術" localSheetId="27">'リスト (2)'!$AG$3:$AG$4</definedName>
    <definedName name="セキュリティ技術" localSheetId="31">'リスト (2)'!$AG$3:$AG$4</definedName>
    <definedName name="セキュリティ技術" localSheetId="35">'リスト (2)'!$AG$3:$AG$4</definedName>
    <definedName name="セキュリティ技術" localSheetId="39">'リスト (2)'!$AG$3:$AG$4</definedName>
    <definedName name="セキュリティ技術">'リスト (2)'!$AG$3:$AG$4</definedName>
    <definedName name="ソフトウェア開発">'リスト (2)'!$AD$3:$AD$12</definedName>
    <definedName name="ダミー">'リスト (2)'!$X$1:$AG$1</definedName>
    <definedName name="データ">'リスト (2)'!$AA$3:$AA$5</definedName>
    <definedName name="データ・AIの戦略的活用">'リスト (2)'!$AA$3:$AA$5</definedName>
    <definedName name="データエンジニアリング" localSheetId="3">'リスト (2)'!$AC$3:$AC$4</definedName>
    <definedName name="データエンジニアリング" localSheetId="7">'リスト (2)'!$AC$3:$AC$4</definedName>
    <definedName name="データエンジニアリング" localSheetId="11">'リスト (2)'!$AC$3:$AC$4</definedName>
    <definedName name="データエンジニアリング" localSheetId="15">'リスト (2)'!$AC$3:$AC$4</definedName>
    <definedName name="データエンジニアリング" localSheetId="19">'リスト (2)'!$AC$3:$AC$4</definedName>
    <definedName name="データエンジニアリング" localSheetId="23">'リスト (2)'!$AC$3:$AC$4</definedName>
    <definedName name="データエンジニアリング" localSheetId="27">'リスト (2)'!$AC$3:$AC$4</definedName>
    <definedName name="データエンジニアリング" localSheetId="31">'リスト (2)'!$AC$3:$AC$4</definedName>
    <definedName name="データエンジニアリング" localSheetId="35">'リスト (2)'!$AC$3:$AC$4</definedName>
    <definedName name="データエンジニアリング" localSheetId="39">'リスト (2)'!$AC$3:$AC$4</definedName>
    <definedName name="データエンジニアリング">'リスト (2)'!$AC$3:$AC$4</definedName>
    <definedName name="データ活用">'リスト (2)'!$T$2:$T$4</definedName>
    <definedName name="テクノロジー">'リスト (2)'!$U$2:$U$3</definedName>
    <definedName name="デザイン" localSheetId="3">'リスト (2)'!$Z$3:$Z$7</definedName>
    <definedName name="デザイン" localSheetId="7">'リスト (2)'!$Z$3:$Z$7</definedName>
    <definedName name="デザイン" localSheetId="11">'リスト (2)'!$Z$3:$Z$7</definedName>
    <definedName name="デザイン" localSheetId="15">'リスト (2)'!$Z$3:$Z$7</definedName>
    <definedName name="デザイン" localSheetId="19">'リスト (2)'!$Z$3:$Z$7</definedName>
    <definedName name="デザイン" localSheetId="23">'リスト (2)'!$Z$3:$Z$7</definedName>
    <definedName name="デザイン" localSheetId="27">'リスト (2)'!$Z$3:$Z$7</definedName>
    <definedName name="デザイン" localSheetId="31">'リスト (2)'!$Z$3:$Z$7</definedName>
    <definedName name="デザイン" localSheetId="35">'リスト (2)'!$Z$3:$Z$7</definedName>
    <definedName name="デザイン" localSheetId="39">'リスト (2)'!$Z$3:$Z$7</definedName>
    <definedName name="デザイン">'リスト (2)'!$Z$3:$Z$7</definedName>
    <definedName name="デジタルテクノロジー" localSheetId="3">'リスト (2)'!$AE$3:$AE$5</definedName>
    <definedName name="デジタルテクノロジー" localSheetId="7">'リスト (2)'!$AE$3:$AE$5</definedName>
    <definedName name="デジタルテクノロジー" localSheetId="11">'リスト (2)'!$AE$3:$AE$5</definedName>
    <definedName name="デジタルテクノロジー" localSheetId="15">'リスト (2)'!$AE$3:$AE$5</definedName>
    <definedName name="デジタルテクノロジー" localSheetId="19">'リスト (2)'!$AE$3:$AE$5</definedName>
    <definedName name="デジタルテクノロジー" localSheetId="23">'リスト (2)'!$AE$3:$AE$5</definedName>
    <definedName name="デジタルテクノロジー" localSheetId="27">'リスト (2)'!$AE$3:$AE$5</definedName>
    <definedName name="デジタルテクノロジー" localSheetId="31">'リスト (2)'!$AE$3:$AE$5</definedName>
    <definedName name="デジタルテクノロジー" localSheetId="35">'リスト (2)'!$AE$3:$AE$5</definedName>
    <definedName name="デジタルテクノロジー" localSheetId="39">'リスト (2)'!$AE$3:$AE$5</definedName>
    <definedName name="デジタルテクノロジー">'リスト (2)'!$AE$3:$AE$5</definedName>
    <definedName name="ビジネスモデル・プロセス" localSheetId="3">'リスト (2)'!$Y$3:$Y$8</definedName>
    <definedName name="ビジネスモデル・プロセス" localSheetId="7">'リスト (2)'!$Y$3:$Y$8</definedName>
    <definedName name="ビジネスモデル・プロセス" localSheetId="11">'リスト (2)'!$Y$3:$Y$8</definedName>
    <definedName name="ビジネスモデル・プロセス" localSheetId="15">'リスト (2)'!$Y$3:$Y$8</definedName>
    <definedName name="ビジネスモデル・プロセス" localSheetId="19">'リスト (2)'!$Y$3:$Y$8</definedName>
    <definedName name="ビジネスモデル・プロセス" localSheetId="23">'リスト (2)'!$Y$3:$Y$8</definedName>
    <definedName name="ビジネスモデル・プロセス" localSheetId="27">'リスト (2)'!$Y$3:$Y$8</definedName>
    <definedName name="ビジネスモデル・プロセス" localSheetId="31">'リスト (2)'!$Y$3:$Y$8</definedName>
    <definedName name="ビジネスモデル・プロセス" localSheetId="35">'リスト (2)'!$Y$3:$Y$8</definedName>
    <definedName name="ビジネスモデル・プロセス" localSheetId="39">'リスト (2)'!$Y$3:$Y$8</definedName>
    <definedName name="ビジネスモデル・プロセス">'リスト (2)'!$Y$3:$Y$8</definedName>
    <definedName name="ビジネス変革">'リスト (2)'!$S$2:$S$4</definedName>
    <definedName name="リストA">'リスト (2)'!$S$1:$V$4</definedName>
    <definedName name="リストB">'リスト (2)'!$X$1:$AG$12</definedName>
    <definedName name="戦略・マネジメント・システム" localSheetId="3">'リスト (2)'!$X$3:$X$8</definedName>
    <definedName name="戦略・マネジメント・システム" localSheetId="7">'リスト (2)'!$X$3:$X$8</definedName>
    <definedName name="戦略・マネジメント・システム" localSheetId="11">'リスト (2)'!$X$3:$X$8</definedName>
    <definedName name="戦略・マネジメント・システム" localSheetId="15">'リスト (2)'!$X$3:$X$8</definedName>
    <definedName name="戦略・マネジメント・システム" localSheetId="19">'リスト (2)'!$X$3:$X$8</definedName>
    <definedName name="戦略・マネジメント・システム" localSheetId="23">'リスト (2)'!$X$3:$X$8</definedName>
    <definedName name="戦略・マネジメント・システム" localSheetId="27">'リスト (2)'!$X$3:$X$8</definedName>
    <definedName name="戦略・マネジメント・システム" localSheetId="31">'リスト (2)'!$X$3:$X$8</definedName>
    <definedName name="戦略・マネジメント・システム" localSheetId="35">'リスト (2)'!$X$3:$X$8</definedName>
    <definedName name="戦略・マネジメント・システム" localSheetId="39">'リスト (2)'!$X$3:$X$8</definedName>
    <definedName name="戦略・マネジメントシステム">'リスト (2)'!$X$3:$X$8</definedName>
    <definedName name="通学" localSheetId="3">個票ｰ1001!$AE$1:$AE$3</definedName>
    <definedName name="通学" localSheetId="7">個票ｰ1002!$AE$1:$AE$3</definedName>
    <definedName name="通学" localSheetId="11">個票ｰ1003!$AE$1:$AE$3</definedName>
    <definedName name="通学" localSheetId="15">個票ｰ1004!$AE$1:$AE$3</definedName>
    <definedName name="通学" localSheetId="19">個票ｰ1005!$AE$1:$AE$3</definedName>
    <definedName name="通学" localSheetId="23">個票ｰ1006!$AE$1:$AE$3</definedName>
    <definedName name="通学" localSheetId="27">個票ｰ1007!$AE$1:$AE$3</definedName>
    <definedName name="通学" localSheetId="31">個票ｰ1008!$AE$1:$AE$3</definedName>
    <definedName name="通学" localSheetId="35">個票ｰ1009!$AE$1:$AE$3</definedName>
    <definedName name="通学" localSheetId="39">個票ｰ1010!$AE$1:$AE$3</definedName>
    <definedName name="通学">#REF!</definedName>
    <definedName name="通信" localSheetId="3">個票ｰ1001!$AF$1:$AF$3</definedName>
    <definedName name="通信" localSheetId="7">個票ｰ1002!$AF$1:$AF$3</definedName>
    <definedName name="通信" localSheetId="11">個票ｰ1003!$AF$1:$AF$3</definedName>
    <definedName name="通信" localSheetId="15">個票ｰ1004!$AF$1:$AF$3</definedName>
    <definedName name="通信" localSheetId="19">個票ｰ1005!$AF$1:$AF$3</definedName>
    <definedName name="通信" localSheetId="23">個票ｰ1006!$AF$1:$AF$3</definedName>
    <definedName name="通信" localSheetId="27">個票ｰ1007!$AF$1:$AF$3</definedName>
    <definedName name="通信" localSheetId="31">個票ｰ1008!$AF$1:$AF$3</definedName>
    <definedName name="通信" localSheetId="35">個票ｰ1009!$AF$1:$AF$3</definedName>
    <definedName name="通信" localSheetId="39">個票ｰ1010!$AF$1:$AF$3</definedName>
    <definedName name="通信">#REF!</definedName>
    <definedName name="別表１">'リスト (2)'!$S$1:$V$1</definedName>
    <definedName name="別表１の名称" localSheetId="1">'リスト (2)'!$X$1:$AG$1</definedName>
    <definedName name="別表１の名称" localSheetId="3">[1]リスト!$X$1:$AG$1</definedName>
    <definedName name="別表１の名称" localSheetId="7">[1]リスト!$X$1:$AG$1</definedName>
    <definedName name="別表１の名称" localSheetId="11">[1]リスト!$X$1:$AG$1</definedName>
    <definedName name="別表１の名称" localSheetId="15">[1]リスト!$X$1:$AG$1</definedName>
    <definedName name="別表１の名称" localSheetId="19">[1]リスト!$X$1:$AG$1</definedName>
    <definedName name="別表１の名称" localSheetId="23">[1]リスト!$X$1:$AG$1</definedName>
    <definedName name="別表１の名称" localSheetId="27">[1]リスト!$X$1:$AG$1</definedName>
    <definedName name="別表１の名称" localSheetId="31">[1]リスト!$X$1:$AG$1</definedName>
    <definedName name="別表１の名称" localSheetId="35">[1]リスト!$X$1:$AG$1</definedName>
    <definedName name="別表１の名称" localSheetId="39">[1]リスト!$X$1:$AG$1</definedName>
    <definedName name="別表１の名称">リスト!$S$1:$AB$1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392" i="352" l="1"/>
  <c r="C391" i="352"/>
  <c r="C390" i="352"/>
  <c r="C358" i="352"/>
  <c r="C357" i="352"/>
  <c r="C356" i="352"/>
  <c r="C324" i="352"/>
  <c r="C323" i="352"/>
  <c r="C322" i="352"/>
  <c r="C289" i="352"/>
  <c r="C288" i="352"/>
  <c r="C287" i="352"/>
  <c r="C255" i="352"/>
  <c r="C254" i="352"/>
  <c r="C253" i="352"/>
  <c r="C221" i="352"/>
  <c r="C220" i="352"/>
  <c r="C219" i="352"/>
  <c r="C186" i="352"/>
  <c r="C185" i="352"/>
  <c r="C184" i="352"/>
  <c r="C152" i="352"/>
  <c r="C151" i="352"/>
  <c r="C150" i="352"/>
  <c r="C118" i="352"/>
  <c r="C117" i="352"/>
  <c r="C116" i="352"/>
  <c r="C83" i="352"/>
  <c r="C82" i="352"/>
  <c r="C81" i="352"/>
  <c r="C45" i="352"/>
  <c r="C43" i="352"/>
  <c r="C11" i="352"/>
  <c r="C9" i="352"/>
  <c r="H3" i="352"/>
  <c r="C3" i="352"/>
  <c r="M85" i="351"/>
  <c r="M84" i="351"/>
  <c r="S33" i="351"/>
  <c r="S20" i="351"/>
  <c r="O19" i="351"/>
  <c r="M19" i="351"/>
  <c r="K19" i="351"/>
  <c r="I19" i="351"/>
  <c r="G19" i="351"/>
  <c r="Q18" i="351"/>
  <c r="Q17" i="351"/>
  <c r="Q16" i="351"/>
  <c r="G15" i="351"/>
  <c r="Q15" i="351" s="1"/>
  <c r="Q19" i="351" s="1"/>
  <c r="I14" i="351"/>
  <c r="I20" i="351" s="1"/>
  <c r="O13" i="351"/>
  <c r="O14" i="351" s="1"/>
  <c r="O20" i="351" s="1"/>
  <c r="M13" i="351"/>
  <c r="M14" i="351" s="1"/>
  <c r="M20" i="351" s="1"/>
  <c r="K13" i="351"/>
  <c r="K14" i="351" s="1"/>
  <c r="K20" i="351" s="1"/>
  <c r="I13" i="351"/>
  <c r="Q12" i="351"/>
  <c r="G11" i="351"/>
  <c r="G13" i="351" s="1"/>
  <c r="G14" i="351" s="1"/>
  <c r="G20" i="351" s="1"/>
  <c r="Q10" i="351"/>
  <c r="Q9" i="351"/>
  <c r="U2" i="351"/>
  <c r="E2" i="351"/>
  <c r="N59" i="350"/>
  <c r="N58" i="350"/>
  <c r="S57" i="350"/>
  <c r="S59" i="350" s="1"/>
  <c r="R57" i="350"/>
  <c r="R59" i="350" s="1"/>
  <c r="Q57" i="350"/>
  <c r="Q59" i="350" s="1"/>
  <c r="P57" i="350"/>
  <c r="P59" i="350" s="1"/>
  <c r="O57" i="350"/>
  <c r="O59" i="350" s="1"/>
  <c r="N57" i="350"/>
  <c r="M57" i="350"/>
  <c r="M59" i="350" s="1"/>
  <c r="L57" i="350"/>
  <c r="L59" i="350" s="1"/>
  <c r="K57" i="350"/>
  <c r="K59" i="350" s="1"/>
  <c r="J57" i="350"/>
  <c r="J58" i="350" s="1"/>
  <c r="I57" i="350"/>
  <c r="I58" i="350" s="1"/>
  <c r="H57" i="350"/>
  <c r="H58" i="350" s="1"/>
  <c r="G57" i="350"/>
  <c r="G59" i="350" s="1"/>
  <c r="F57" i="350"/>
  <c r="F59" i="350" s="1"/>
  <c r="E57" i="350"/>
  <c r="E59" i="350" s="1"/>
  <c r="V56" i="350"/>
  <c r="U56" i="350"/>
  <c r="T56" i="350" s="1"/>
  <c r="V55" i="350"/>
  <c r="U55" i="350"/>
  <c r="T55" i="350" s="1"/>
  <c r="V54" i="350"/>
  <c r="U54" i="350"/>
  <c r="T54" i="350" s="1"/>
  <c r="V53" i="350"/>
  <c r="U53" i="350"/>
  <c r="T53" i="350" s="1"/>
  <c r="V52" i="350"/>
  <c r="U52" i="350"/>
  <c r="T52" i="350" s="1"/>
  <c r="V51" i="350"/>
  <c r="U51" i="350"/>
  <c r="T51" i="350" s="1"/>
  <c r="V50" i="350"/>
  <c r="U50" i="350"/>
  <c r="T50" i="350" s="1"/>
  <c r="V49" i="350"/>
  <c r="U49" i="350"/>
  <c r="T49" i="350" s="1"/>
  <c r="V48" i="350"/>
  <c r="U48" i="350"/>
  <c r="T48" i="350" s="1"/>
  <c r="V47" i="350"/>
  <c r="U47" i="350"/>
  <c r="T47" i="350" s="1"/>
  <c r="V46" i="350"/>
  <c r="U46" i="350"/>
  <c r="T46" i="350" s="1"/>
  <c r="V45" i="350"/>
  <c r="U45" i="350"/>
  <c r="T45" i="350" s="1"/>
  <c r="V44" i="350"/>
  <c r="U44" i="350"/>
  <c r="T44" i="350" s="1"/>
  <c r="V43" i="350"/>
  <c r="U43" i="350"/>
  <c r="T43" i="350" s="1"/>
  <c r="V42" i="350"/>
  <c r="U42" i="350"/>
  <c r="T42" i="350" s="1"/>
  <c r="V41" i="350"/>
  <c r="U41" i="350"/>
  <c r="T41" i="350" s="1"/>
  <c r="V40" i="350"/>
  <c r="U40" i="350"/>
  <c r="T40" i="350" s="1"/>
  <c r="V39" i="350"/>
  <c r="U39" i="350"/>
  <c r="T39" i="350" s="1"/>
  <c r="V38" i="350"/>
  <c r="U38" i="350"/>
  <c r="T38" i="350" s="1"/>
  <c r="V37" i="350"/>
  <c r="U37" i="350"/>
  <c r="T37" i="350" s="1"/>
  <c r="V36" i="350"/>
  <c r="U36" i="350"/>
  <c r="T36" i="350" s="1"/>
  <c r="V35" i="350"/>
  <c r="U35" i="350"/>
  <c r="T35" i="350" s="1"/>
  <c r="V34" i="350"/>
  <c r="U34" i="350"/>
  <c r="T34" i="350" s="1"/>
  <c r="V33" i="350"/>
  <c r="U33" i="350"/>
  <c r="T33" i="350" s="1"/>
  <c r="V32" i="350"/>
  <c r="U32" i="350"/>
  <c r="T32" i="350" s="1"/>
  <c r="V31" i="350"/>
  <c r="U31" i="350"/>
  <c r="T31" i="350" s="1"/>
  <c r="V30" i="350"/>
  <c r="U30" i="350"/>
  <c r="T30" i="350" s="1"/>
  <c r="V29" i="350"/>
  <c r="U29" i="350"/>
  <c r="T29" i="350" s="1"/>
  <c r="V28" i="350"/>
  <c r="U28" i="350"/>
  <c r="T28" i="350" s="1"/>
  <c r="V27" i="350"/>
  <c r="U27" i="350"/>
  <c r="T27" i="350" s="1"/>
  <c r="V26" i="350"/>
  <c r="U26" i="350"/>
  <c r="T26" i="350" s="1"/>
  <c r="V25" i="350"/>
  <c r="U25" i="350"/>
  <c r="T25" i="350" s="1"/>
  <c r="V24" i="350"/>
  <c r="U24" i="350"/>
  <c r="T24" i="350" s="1"/>
  <c r="V23" i="350"/>
  <c r="U23" i="350"/>
  <c r="T23" i="350" s="1"/>
  <c r="V22" i="350"/>
  <c r="U22" i="350"/>
  <c r="T22" i="350" s="1"/>
  <c r="V21" i="350"/>
  <c r="U21" i="350"/>
  <c r="T21" i="350" s="1"/>
  <c r="V20" i="350"/>
  <c r="U20" i="350"/>
  <c r="T20" i="350" s="1"/>
  <c r="V19" i="350"/>
  <c r="U19" i="350"/>
  <c r="T19" i="350" s="1"/>
  <c r="V18" i="350"/>
  <c r="U18" i="350"/>
  <c r="T18" i="350" s="1"/>
  <c r="V17" i="350"/>
  <c r="U17" i="350"/>
  <c r="T17" i="350" s="1"/>
  <c r="V16" i="350"/>
  <c r="U16" i="350"/>
  <c r="T16" i="350" s="1"/>
  <c r="V15" i="350"/>
  <c r="U15" i="350"/>
  <c r="T15" i="350" s="1"/>
  <c r="V14" i="350"/>
  <c r="U14" i="350"/>
  <c r="T14" i="350" s="1"/>
  <c r="K199" i="349"/>
  <c r="H199" i="349"/>
  <c r="E199" i="349"/>
  <c r="N199" i="349" s="1"/>
  <c r="B199" i="349"/>
  <c r="N197" i="349"/>
  <c r="N195" i="349"/>
  <c r="N193" i="349"/>
  <c r="N191" i="349"/>
  <c r="N189" i="349"/>
  <c r="N187" i="349"/>
  <c r="L120" i="349"/>
  <c r="S119" i="349"/>
  <c r="Q119" i="349"/>
  <c r="S118" i="349"/>
  <c r="Q118" i="349"/>
  <c r="S117" i="349"/>
  <c r="Q117" i="349"/>
  <c r="S116" i="349"/>
  <c r="Q116" i="349"/>
  <c r="S115" i="349"/>
  <c r="Q115" i="349"/>
  <c r="S114" i="349"/>
  <c r="Q114" i="349"/>
  <c r="S113" i="349"/>
  <c r="Q113" i="349"/>
  <c r="S112" i="349"/>
  <c r="Q112" i="349"/>
  <c r="S111" i="349"/>
  <c r="Q111" i="349"/>
  <c r="S110" i="349"/>
  <c r="Q110" i="349"/>
  <c r="S109" i="349"/>
  <c r="Q109" i="349"/>
  <c r="S108" i="349"/>
  <c r="Q108" i="349"/>
  <c r="S107" i="349"/>
  <c r="Q107" i="349"/>
  <c r="S106" i="349"/>
  <c r="Q106" i="349"/>
  <c r="S105" i="349"/>
  <c r="Q105" i="349"/>
  <c r="S104" i="349"/>
  <c r="Q104" i="349"/>
  <c r="S103" i="349"/>
  <c r="Q103" i="349"/>
  <c r="S102" i="349"/>
  <c r="Q102" i="349"/>
  <c r="S101" i="349"/>
  <c r="Q101" i="349"/>
  <c r="S100" i="349"/>
  <c r="Q100" i="349"/>
  <c r="S99" i="349"/>
  <c r="Q99" i="349"/>
  <c r="S98" i="349"/>
  <c r="Q98" i="349"/>
  <c r="S97" i="349"/>
  <c r="Q97" i="349"/>
  <c r="S96" i="349"/>
  <c r="Q96" i="349"/>
  <c r="S95" i="349"/>
  <c r="Q95" i="349"/>
  <c r="S94" i="349"/>
  <c r="Q94" i="349"/>
  <c r="S93" i="349"/>
  <c r="Q93" i="349"/>
  <c r="S92" i="349"/>
  <c r="Q92" i="349"/>
  <c r="S91" i="349"/>
  <c r="Q91" i="349"/>
  <c r="S90" i="349"/>
  <c r="Q90" i="349"/>
  <c r="S89" i="349"/>
  <c r="Q89" i="349"/>
  <c r="S88" i="349"/>
  <c r="Q88" i="349"/>
  <c r="S87" i="349"/>
  <c r="Q87" i="349"/>
  <c r="S86" i="349"/>
  <c r="Q86" i="349"/>
  <c r="S85" i="349"/>
  <c r="Q85" i="349"/>
  <c r="S84" i="349"/>
  <c r="Q84" i="349"/>
  <c r="S83" i="349"/>
  <c r="Q83" i="349"/>
  <c r="S82" i="349"/>
  <c r="Q82" i="349"/>
  <c r="S81" i="349"/>
  <c r="Q81" i="349"/>
  <c r="S80" i="349"/>
  <c r="Q80" i="349"/>
  <c r="S79" i="349"/>
  <c r="Q79" i="349"/>
  <c r="S78" i="349"/>
  <c r="Q78" i="349"/>
  <c r="S77" i="349"/>
  <c r="Q77" i="349"/>
  <c r="S76" i="349"/>
  <c r="Q76" i="349"/>
  <c r="S75" i="349"/>
  <c r="Q75" i="349"/>
  <c r="S74" i="349"/>
  <c r="Q74" i="349"/>
  <c r="S73" i="349"/>
  <c r="Q73" i="349"/>
  <c r="S72" i="349"/>
  <c r="Q72" i="349"/>
  <c r="S71" i="349"/>
  <c r="Q71" i="349"/>
  <c r="S70" i="349"/>
  <c r="Q70" i="349"/>
  <c r="S69" i="349"/>
  <c r="Q69" i="349"/>
  <c r="S68" i="349"/>
  <c r="Q68" i="349"/>
  <c r="S67" i="349"/>
  <c r="Q67" i="349"/>
  <c r="S66" i="349"/>
  <c r="Q66" i="349"/>
  <c r="S65" i="349"/>
  <c r="Q65" i="349"/>
  <c r="S64" i="349"/>
  <c r="Q64" i="349"/>
  <c r="S63" i="349"/>
  <c r="Q63" i="349"/>
  <c r="S62" i="349"/>
  <c r="Q62" i="349"/>
  <c r="S61" i="349"/>
  <c r="Q61" i="349"/>
  <c r="S60" i="349"/>
  <c r="Q60" i="349"/>
  <c r="S59" i="349"/>
  <c r="Q59" i="349"/>
  <c r="S58" i="349"/>
  <c r="Q58" i="349"/>
  <c r="S57" i="349"/>
  <c r="Q57" i="349"/>
  <c r="S56" i="349"/>
  <c r="Q56" i="349"/>
  <c r="S55" i="349"/>
  <c r="Q55" i="349"/>
  <c r="S54" i="349"/>
  <c r="Q54" i="349"/>
  <c r="S53" i="349"/>
  <c r="Q53" i="349"/>
  <c r="S52" i="349"/>
  <c r="Q52" i="349"/>
  <c r="S51" i="349"/>
  <c r="Q51" i="349"/>
  <c r="S50" i="349"/>
  <c r="Q50" i="349"/>
  <c r="S49" i="349"/>
  <c r="Q49" i="349"/>
  <c r="S48" i="349"/>
  <c r="Q48" i="349"/>
  <c r="S47" i="349"/>
  <c r="Q47" i="349"/>
  <c r="S46" i="349"/>
  <c r="Q46" i="349"/>
  <c r="S45" i="349"/>
  <c r="Q45" i="349"/>
  <c r="S44" i="349"/>
  <c r="Q44" i="349"/>
  <c r="S43" i="349"/>
  <c r="Q43" i="349"/>
  <c r="S42" i="349"/>
  <c r="Q42" i="349"/>
  <c r="S41" i="349"/>
  <c r="Q41" i="349"/>
  <c r="S40" i="349"/>
  <c r="Q40" i="349"/>
  <c r="S39" i="349"/>
  <c r="Q39" i="349"/>
  <c r="S38" i="349"/>
  <c r="Q38" i="349"/>
  <c r="S37" i="349"/>
  <c r="Q37" i="349"/>
  <c r="S36" i="349"/>
  <c r="Q36" i="349"/>
  <c r="S35" i="349"/>
  <c r="Q35" i="349"/>
  <c r="S34" i="349"/>
  <c r="Q34" i="349"/>
  <c r="S33" i="349"/>
  <c r="Q33" i="349"/>
  <c r="S32" i="349"/>
  <c r="Q32" i="349"/>
  <c r="S31" i="349"/>
  <c r="Q31" i="349"/>
  <c r="S30" i="349"/>
  <c r="Q30" i="349"/>
  <c r="H23" i="349"/>
  <c r="H21" i="349"/>
  <c r="C392" i="348"/>
  <c r="C391" i="348"/>
  <c r="C390" i="348"/>
  <c r="C358" i="348"/>
  <c r="C357" i="348"/>
  <c r="C356" i="348"/>
  <c r="C324" i="348"/>
  <c r="C323" i="348"/>
  <c r="C322" i="348"/>
  <c r="C289" i="348"/>
  <c r="C288" i="348"/>
  <c r="C287" i="348"/>
  <c r="C255" i="348"/>
  <c r="C254" i="348"/>
  <c r="C253" i="348"/>
  <c r="C221" i="348"/>
  <c r="C220" i="348"/>
  <c r="C219" i="348"/>
  <c r="C186" i="348"/>
  <c r="C185" i="348"/>
  <c r="C184" i="348"/>
  <c r="C152" i="348"/>
  <c r="C151" i="348"/>
  <c r="C150" i="348"/>
  <c r="C118" i="348"/>
  <c r="C117" i="348"/>
  <c r="C116" i="348"/>
  <c r="C83" i="348"/>
  <c r="C82" i="348"/>
  <c r="C81" i="348"/>
  <c r="C45" i="348"/>
  <c r="C43" i="348"/>
  <c r="C11" i="348"/>
  <c r="C9" i="348"/>
  <c r="H3" i="348"/>
  <c r="C3" i="348"/>
  <c r="M85" i="347"/>
  <c r="M84" i="347"/>
  <c r="S20" i="347"/>
  <c r="O19" i="347"/>
  <c r="M19" i="347"/>
  <c r="K19" i="347"/>
  <c r="I19" i="347"/>
  <c r="G19" i="347"/>
  <c r="Q18" i="347"/>
  <c r="Q17" i="347"/>
  <c r="Q16" i="347"/>
  <c r="G15" i="347"/>
  <c r="Q15" i="347" s="1"/>
  <c r="Q19" i="347" s="1"/>
  <c r="I14" i="347"/>
  <c r="I20" i="347" s="1"/>
  <c r="O13" i="347"/>
  <c r="O14" i="347" s="1"/>
  <c r="O20" i="347" s="1"/>
  <c r="M13" i="347"/>
  <c r="M14" i="347" s="1"/>
  <c r="M20" i="347" s="1"/>
  <c r="K13" i="347"/>
  <c r="K14" i="347" s="1"/>
  <c r="K20" i="347" s="1"/>
  <c r="I13" i="347"/>
  <c r="Q12" i="347"/>
  <c r="G11" i="347"/>
  <c r="G13" i="347" s="1"/>
  <c r="G14" i="347" s="1"/>
  <c r="G20" i="347" s="1"/>
  <c r="Q10" i="347"/>
  <c r="Q9" i="347"/>
  <c r="U2" i="347"/>
  <c r="E2" i="347"/>
  <c r="N59" i="346"/>
  <c r="M59" i="346"/>
  <c r="L59" i="346"/>
  <c r="K59" i="346"/>
  <c r="J59" i="346"/>
  <c r="I59" i="346"/>
  <c r="H59" i="346"/>
  <c r="N58" i="346"/>
  <c r="M58" i="346"/>
  <c r="L58" i="346"/>
  <c r="K58" i="346"/>
  <c r="S57" i="346"/>
  <c r="S59" i="346" s="1"/>
  <c r="R57" i="346"/>
  <c r="R59" i="346" s="1"/>
  <c r="Q57" i="346"/>
  <c r="Q59" i="346" s="1"/>
  <c r="P57" i="346"/>
  <c r="P59" i="346" s="1"/>
  <c r="O57" i="346"/>
  <c r="O59" i="346" s="1"/>
  <c r="N57" i="346"/>
  <c r="M57" i="346"/>
  <c r="L57" i="346"/>
  <c r="K57" i="346"/>
  <c r="J57" i="346"/>
  <c r="J58" i="346" s="1"/>
  <c r="I57" i="346"/>
  <c r="I58" i="346" s="1"/>
  <c r="H57" i="346"/>
  <c r="H58" i="346" s="1"/>
  <c r="G57" i="346"/>
  <c r="G59" i="346" s="1"/>
  <c r="F57" i="346"/>
  <c r="F59" i="346" s="1"/>
  <c r="E57" i="346"/>
  <c r="E59" i="346" s="1"/>
  <c r="V56" i="346"/>
  <c r="U56" i="346"/>
  <c r="T56" i="346" s="1"/>
  <c r="V55" i="346"/>
  <c r="U55" i="346"/>
  <c r="T55" i="346" s="1"/>
  <c r="V54" i="346"/>
  <c r="U54" i="346"/>
  <c r="T54" i="346" s="1"/>
  <c r="V53" i="346"/>
  <c r="U53" i="346"/>
  <c r="T53" i="346" s="1"/>
  <c r="V52" i="346"/>
  <c r="U52" i="346"/>
  <c r="T52" i="346" s="1"/>
  <c r="V51" i="346"/>
  <c r="U51" i="346"/>
  <c r="T51" i="346" s="1"/>
  <c r="V50" i="346"/>
  <c r="U50" i="346"/>
  <c r="T50" i="346" s="1"/>
  <c r="V49" i="346"/>
  <c r="U49" i="346"/>
  <c r="T49" i="346" s="1"/>
  <c r="V48" i="346"/>
  <c r="U48" i="346"/>
  <c r="T48" i="346" s="1"/>
  <c r="V47" i="346"/>
  <c r="U47" i="346"/>
  <c r="T47" i="346" s="1"/>
  <c r="V46" i="346"/>
  <c r="U46" i="346"/>
  <c r="T46" i="346" s="1"/>
  <c r="V45" i="346"/>
  <c r="U45" i="346"/>
  <c r="T45" i="346" s="1"/>
  <c r="V44" i="346"/>
  <c r="U44" i="346"/>
  <c r="T44" i="346" s="1"/>
  <c r="V43" i="346"/>
  <c r="U43" i="346"/>
  <c r="T43" i="346" s="1"/>
  <c r="V42" i="346"/>
  <c r="U42" i="346"/>
  <c r="T42" i="346" s="1"/>
  <c r="V41" i="346"/>
  <c r="U41" i="346"/>
  <c r="T41" i="346" s="1"/>
  <c r="V40" i="346"/>
  <c r="U40" i="346"/>
  <c r="T40" i="346" s="1"/>
  <c r="V39" i="346"/>
  <c r="U39" i="346"/>
  <c r="T39" i="346" s="1"/>
  <c r="V38" i="346"/>
  <c r="U38" i="346"/>
  <c r="T38" i="346" s="1"/>
  <c r="V37" i="346"/>
  <c r="U37" i="346"/>
  <c r="T37" i="346" s="1"/>
  <c r="V36" i="346"/>
  <c r="U36" i="346"/>
  <c r="T36" i="346" s="1"/>
  <c r="V35" i="346"/>
  <c r="U35" i="346"/>
  <c r="T35" i="346" s="1"/>
  <c r="V34" i="346"/>
  <c r="U34" i="346"/>
  <c r="T34" i="346" s="1"/>
  <c r="V33" i="346"/>
  <c r="U33" i="346"/>
  <c r="T33" i="346" s="1"/>
  <c r="V32" i="346"/>
  <c r="U32" i="346"/>
  <c r="T32" i="346" s="1"/>
  <c r="V31" i="346"/>
  <c r="U31" i="346"/>
  <c r="T31" i="346" s="1"/>
  <c r="V30" i="346"/>
  <c r="U30" i="346"/>
  <c r="T30" i="346" s="1"/>
  <c r="V29" i="346"/>
  <c r="U29" i="346"/>
  <c r="T29" i="346" s="1"/>
  <c r="V28" i="346"/>
  <c r="U28" i="346"/>
  <c r="T28" i="346" s="1"/>
  <c r="V27" i="346"/>
  <c r="U27" i="346"/>
  <c r="T27" i="346" s="1"/>
  <c r="V26" i="346"/>
  <c r="U26" i="346"/>
  <c r="T26" i="346" s="1"/>
  <c r="V25" i="346"/>
  <c r="U25" i="346"/>
  <c r="T25" i="346" s="1"/>
  <c r="V24" i="346"/>
  <c r="U24" i="346"/>
  <c r="T24" i="346" s="1"/>
  <c r="V23" i="346"/>
  <c r="U23" i="346"/>
  <c r="T23" i="346" s="1"/>
  <c r="V22" i="346"/>
  <c r="U22" i="346"/>
  <c r="T22" i="346" s="1"/>
  <c r="V21" i="346"/>
  <c r="U21" i="346"/>
  <c r="T21" i="346" s="1"/>
  <c r="V20" i="346"/>
  <c r="U20" i="346"/>
  <c r="T20" i="346" s="1"/>
  <c r="V19" i="346"/>
  <c r="U19" i="346"/>
  <c r="T19" i="346" s="1"/>
  <c r="V18" i="346"/>
  <c r="U18" i="346"/>
  <c r="T18" i="346" s="1"/>
  <c r="V17" i="346"/>
  <c r="U17" i="346"/>
  <c r="T17" i="346" s="1"/>
  <c r="V16" i="346"/>
  <c r="U16" i="346"/>
  <c r="T16" i="346" s="1"/>
  <c r="V15" i="346"/>
  <c r="U15" i="346"/>
  <c r="T15" i="346" s="1"/>
  <c r="V14" i="346"/>
  <c r="U14" i="346"/>
  <c r="T14" i="346" s="1"/>
  <c r="K199" i="345"/>
  <c r="H199" i="345"/>
  <c r="E199" i="345"/>
  <c r="N199" i="345" s="1"/>
  <c r="B199" i="345"/>
  <c r="N197" i="345"/>
  <c r="N195" i="345"/>
  <c r="N193" i="345"/>
  <c r="N191" i="345"/>
  <c r="N189" i="345"/>
  <c r="N187" i="345"/>
  <c r="L120" i="345"/>
  <c r="S119" i="345"/>
  <c r="Q119" i="345"/>
  <c r="S118" i="345"/>
  <c r="Q118" i="345"/>
  <c r="S117" i="345"/>
  <c r="Q117" i="345"/>
  <c r="S116" i="345"/>
  <c r="Q116" i="345"/>
  <c r="S115" i="345"/>
  <c r="Q115" i="345"/>
  <c r="S114" i="345"/>
  <c r="Q114" i="345"/>
  <c r="S113" i="345"/>
  <c r="Q113" i="345"/>
  <c r="S112" i="345"/>
  <c r="Q112" i="345"/>
  <c r="S111" i="345"/>
  <c r="Q111" i="345"/>
  <c r="S110" i="345"/>
  <c r="Q110" i="345"/>
  <c r="S109" i="345"/>
  <c r="Q109" i="345"/>
  <c r="S108" i="345"/>
  <c r="Q108" i="345"/>
  <c r="S107" i="345"/>
  <c r="Q107" i="345"/>
  <c r="S106" i="345"/>
  <c r="Q106" i="345"/>
  <c r="S105" i="345"/>
  <c r="Q105" i="345"/>
  <c r="S104" i="345"/>
  <c r="Q104" i="345"/>
  <c r="S103" i="345"/>
  <c r="Q103" i="345"/>
  <c r="S102" i="345"/>
  <c r="Q102" i="345"/>
  <c r="S101" i="345"/>
  <c r="Q101" i="345"/>
  <c r="S100" i="345"/>
  <c r="Q100" i="345"/>
  <c r="S99" i="345"/>
  <c r="Q99" i="345"/>
  <c r="S98" i="345"/>
  <c r="Q98" i="345"/>
  <c r="S97" i="345"/>
  <c r="Q97" i="345"/>
  <c r="S96" i="345"/>
  <c r="Q96" i="345"/>
  <c r="S95" i="345"/>
  <c r="Q95" i="345"/>
  <c r="S94" i="345"/>
  <c r="Q94" i="345"/>
  <c r="S93" i="345"/>
  <c r="Q93" i="345"/>
  <c r="S92" i="345"/>
  <c r="Q92" i="345"/>
  <c r="S91" i="345"/>
  <c r="Q91" i="345"/>
  <c r="S90" i="345"/>
  <c r="Q90" i="345"/>
  <c r="S89" i="345"/>
  <c r="Q89" i="345"/>
  <c r="S88" i="345"/>
  <c r="Q88" i="345"/>
  <c r="S87" i="345"/>
  <c r="Q87" i="345"/>
  <c r="S86" i="345"/>
  <c r="Q86" i="345"/>
  <c r="S85" i="345"/>
  <c r="Q85" i="345"/>
  <c r="S84" i="345"/>
  <c r="Q84" i="345"/>
  <c r="S83" i="345"/>
  <c r="Q83" i="345"/>
  <c r="S82" i="345"/>
  <c r="Q82" i="345"/>
  <c r="S81" i="345"/>
  <c r="Q81" i="345"/>
  <c r="S80" i="345"/>
  <c r="Q80" i="345"/>
  <c r="S79" i="345"/>
  <c r="Q79" i="345"/>
  <c r="S78" i="345"/>
  <c r="Q78" i="345"/>
  <c r="S77" i="345"/>
  <c r="Q77" i="345"/>
  <c r="S76" i="345"/>
  <c r="Q76" i="345"/>
  <c r="S75" i="345"/>
  <c r="Q75" i="345"/>
  <c r="S74" i="345"/>
  <c r="Q74" i="345"/>
  <c r="S73" i="345"/>
  <c r="Q73" i="345"/>
  <c r="S72" i="345"/>
  <c r="Q72" i="345"/>
  <c r="S71" i="345"/>
  <c r="Q71" i="345"/>
  <c r="S70" i="345"/>
  <c r="Q70" i="345"/>
  <c r="S69" i="345"/>
  <c r="Q69" i="345"/>
  <c r="S68" i="345"/>
  <c r="Q68" i="345"/>
  <c r="S67" i="345"/>
  <c r="Q67" i="345"/>
  <c r="S66" i="345"/>
  <c r="Q66" i="345"/>
  <c r="S65" i="345"/>
  <c r="Q65" i="345"/>
  <c r="S64" i="345"/>
  <c r="Q64" i="345"/>
  <c r="S63" i="345"/>
  <c r="Q63" i="345"/>
  <c r="S62" i="345"/>
  <c r="Q62" i="345"/>
  <c r="S61" i="345"/>
  <c r="Q61" i="345"/>
  <c r="S60" i="345"/>
  <c r="Q60" i="345"/>
  <c r="S59" i="345"/>
  <c r="Q59" i="345"/>
  <c r="S58" i="345"/>
  <c r="Q58" i="345"/>
  <c r="S57" i="345"/>
  <c r="Q57" i="345"/>
  <c r="S56" i="345"/>
  <c r="Q56" i="345"/>
  <c r="S55" i="345"/>
  <c r="Q55" i="345"/>
  <c r="S54" i="345"/>
  <c r="Q54" i="345"/>
  <c r="S53" i="345"/>
  <c r="Q53" i="345"/>
  <c r="S52" i="345"/>
  <c r="Q52" i="345"/>
  <c r="S51" i="345"/>
  <c r="Q51" i="345"/>
  <c r="S50" i="345"/>
  <c r="Q50" i="345"/>
  <c r="S49" i="345"/>
  <c r="Q49" i="345"/>
  <c r="S48" i="345"/>
  <c r="Q48" i="345"/>
  <c r="S47" i="345"/>
  <c r="Q47" i="345"/>
  <c r="S46" i="345"/>
  <c r="Q46" i="345"/>
  <c r="S45" i="345"/>
  <c r="Q45" i="345"/>
  <c r="S44" i="345"/>
  <c r="Q44" i="345"/>
  <c r="S43" i="345"/>
  <c r="Q43" i="345"/>
  <c r="S42" i="345"/>
  <c r="Q42" i="345"/>
  <c r="S41" i="345"/>
  <c r="Q41" i="345"/>
  <c r="S40" i="345"/>
  <c r="Q40" i="345"/>
  <c r="S39" i="345"/>
  <c r="Q39" i="345"/>
  <c r="S38" i="345"/>
  <c r="Q38" i="345"/>
  <c r="S37" i="345"/>
  <c r="Q37" i="345"/>
  <c r="S36" i="345"/>
  <c r="Q36" i="345"/>
  <c r="S35" i="345"/>
  <c r="Q35" i="345"/>
  <c r="S34" i="345"/>
  <c r="Q34" i="345"/>
  <c r="S33" i="345"/>
  <c r="Q33" i="345"/>
  <c r="S32" i="345"/>
  <c r="Q32" i="345"/>
  <c r="S31" i="345"/>
  <c r="Q31" i="345"/>
  <c r="S30" i="345"/>
  <c r="Q30" i="345"/>
  <c r="H23" i="345"/>
  <c r="H21" i="345"/>
  <c r="S13" i="345"/>
  <c r="S11" i="345"/>
  <c r="C392" i="344"/>
  <c r="C391" i="344"/>
  <c r="C390" i="344"/>
  <c r="C358" i="344"/>
  <c r="C357" i="344"/>
  <c r="C356" i="344"/>
  <c r="C324" i="344"/>
  <c r="C323" i="344"/>
  <c r="C322" i="344"/>
  <c r="C289" i="344"/>
  <c r="C288" i="344"/>
  <c r="C287" i="344"/>
  <c r="C255" i="344"/>
  <c r="C254" i="344"/>
  <c r="C253" i="344"/>
  <c r="C221" i="344"/>
  <c r="C220" i="344"/>
  <c r="C219" i="344"/>
  <c r="C186" i="344"/>
  <c r="C185" i="344"/>
  <c r="C184" i="344"/>
  <c r="C152" i="344"/>
  <c r="C151" i="344"/>
  <c r="C150" i="344"/>
  <c r="C118" i="344"/>
  <c r="C117" i="344"/>
  <c r="C116" i="344"/>
  <c r="C83" i="344"/>
  <c r="C82" i="344"/>
  <c r="C81" i="344"/>
  <c r="C45" i="344"/>
  <c r="C43" i="344"/>
  <c r="C11" i="344"/>
  <c r="C9" i="344"/>
  <c r="H3" i="344"/>
  <c r="C3" i="344"/>
  <c r="M85" i="343"/>
  <c r="M84" i="343"/>
  <c r="G11" i="343" s="1"/>
  <c r="S20" i="343"/>
  <c r="O19" i="343"/>
  <c r="M19" i="343"/>
  <c r="K19" i="343"/>
  <c r="I19" i="343"/>
  <c r="I20" i="343" s="1"/>
  <c r="G19" i="343"/>
  <c r="Q18" i="343"/>
  <c r="Q17" i="343"/>
  <c r="Q16" i="343"/>
  <c r="G15" i="343"/>
  <c r="Q15" i="343" s="1"/>
  <c r="Q19" i="343" s="1"/>
  <c r="I14" i="343"/>
  <c r="O13" i="343"/>
  <c r="O14" i="343" s="1"/>
  <c r="O20" i="343" s="1"/>
  <c r="M13" i="343"/>
  <c r="M14" i="343" s="1"/>
  <c r="M20" i="343" s="1"/>
  <c r="K13" i="343"/>
  <c r="K14" i="343" s="1"/>
  <c r="K20" i="343" s="1"/>
  <c r="I13" i="343"/>
  <c r="Q12" i="343"/>
  <c r="Q10" i="343"/>
  <c r="Q9" i="343"/>
  <c r="U2" i="343"/>
  <c r="E2" i="343"/>
  <c r="L59" i="342"/>
  <c r="J59" i="342"/>
  <c r="I59" i="342"/>
  <c r="M58" i="342"/>
  <c r="L58" i="342"/>
  <c r="K58" i="342"/>
  <c r="S57" i="342"/>
  <c r="S59" i="342" s="1"/>
  <c r="R57" i="342"/>
  <c r="R59" i="342" s="1"/>
  <c r="Q57" i="342"/>
  <c r="Q59" i="342" s="1"/>
  <c r="P57" i="342"/>
  <c r="P59" i="342" s="1"/>
  <c r="O57" i="342"/>
  <c r="O59" i="342" s="1"/>
  <c r="N57" i="342"/>
  <c r="N59" i="342" s="1"/>
  <c r="M57" i="342"/>
  <c r="M59" i="342" s="1"/>
  <c r="L57" i="342"/>
  <c r="K57" i="342"/>
  <c r="K59" i="342" s="1"/>
  <c r="J57" i="342"/>
  <c r="J58" i="342" s="1"/>
  <c r="I57" i="342"/>
  <c r="I58" i="342" s="1"/>
  <c r="H57" i="342"/>
  <c r="H58" i="342" s="1"/>
  <c r="G57" i="342"/>
  <c r="G59" i="342" s="1"/>
  <c r="F57" i="342"/>
  <c r="F59" i="342" s="1"/>
  <c r="E57" i="342"/>
  <c r="E59" i="342" s="1"/>
  <c r="V56" i="342"/>
  <c r="U56" i="342"/>
  <c r="T56" i="342" s="1"/>
  <c r="V55" i="342"/>
  <c r="U55" i="342"/>
  <c r="T55" i="342" s="1"/>
  <c r="V54" i="342"/>
  <c r="U54" i="342"/>
  <c r="T54" i="342" s="1"/>
  <c r="V53" i="342"/>
  <c r="U53" i="342"/>
  <c r="T53" i="342" s="1"/>
  <c r="V52" i="342"/>
  <c r="U52" i="342"/>
  <c r="T52" i="342" s="1"/>
  <c r="V51" i="342"/>
  <c r="U51" i="342"/>
  <c r="T51" i="342" s="1"/>
  <c r="V50" i="342"/>
  <c r="U50" i="342"/>
  <c r="T50" i="342" s="1"/>
  <c r="V49" i="342"/>
  <c r="U49" i="342"/>
  <c r="T49" i="342" s="1"/>
  <c r="V48" i="342"/>
  <c r="U48" i="342"/>
  <c r="T48" i="342" s="1"/>
  <c r="V47" i="342"/>
  <c r="U47" i="342"/>
  <c r="T47" i="342" s="1"/>
  <c r="V46" i="342"/>
  <c r="U46" i="342"/>
  <c r="T46" i="342" s="1"/>
  <c r="V45" i="342"/>
  <c r="U45" i="342"/>
  <c r="T45" i="342" s="1"/>
  <c r="V44" i="342"/>
  <c r="U44" i="342"/>
  <c r="T44" i="342" s="1"/>
  <c r="V43" i="342"/>
  <c r="U43" i="342"/>
  <c r="T43" i="342" s="1"/>
  <c r="V42" i="342"/>
  <c r="U42" i="342"/>
  <c r="T42" i="342" s="1"/>
  <c r="V41" i="342"/>
  <c r="U41" i="342"/>
  <c r="T41" i="342" s="1"/>
  <c r="V40" i="342"/>
  <c r="U40" i="342"/>
  <c r="T40" i="342" s="1"/>
  <c r="V39" i="342"/>
  <c r="U39" i="342"/>
  <c r="T39" i="342" s="1"/>
  <c r="V38" i="342"/>
  <c r="U38" i="342"/>
  <c r="T38" i="342" s="1"/>
  <c r="V37" i="342"/>
  <c r="U37" i="342"/>
  <c r="T37" i="342" s="1"/>
  <c r="V36" i="342"/>
  <c r="U36" i="342"/>
  <c r="T36" i="342" s="1"/>
  <c r="V35" i="342"/>
  <c r="U35" i="342"/>
  <c r="T35" i="342" s="1"/>
  <c r="V34" i="342"/>
  <c r="U34" i="342"/>
  <c r="T34" i="342" s="1"/>
  <c r="V33" i="342"/>
  <c r="U33" i="342"/>
  <c r="T33" i="342" s="1"/>
  <c r="V32" i="342"/>
  <c r="U32" i="342"/>
  <c r="T32" i="342" s="1"/>
  <c r="V31" i="342"/>
  <c r="U31" i="342"/>
  <c r="T31" i="342" s="1"/>
  <c r="V30" i="342"/>
  <c r="U30" i="342"/>
  <c r="T30" i="342" s="1"/>
  <c r="V29" i="342"/>
  <c r="U29" i="342"/>
  <c r="T29" i="342" s="1"/>
  <c r="V28" i="342"/>
  <c r="U28" i="342"/>
  <c r="T28" i="342" s="1"/>
  <c r="V27" i="342"/>
  <c r="U27" i="342"/>
  <c r="T27" i="342" s="1"/>
  <c r="V26" i="342"/>
  <c r="U26" i="342"/>
  <c r="T26" i="342" s="1"/>
  <c r="V25" i="342"/>
  <c r="U25" i="342"/>
  <c r="T25" i="342" s="1"/>
  <c r="V24" i="342"/>
  <c r="U24" i="342"/>
  <c r="T24" i="342" s="1"/>
  <c r="V23" i="342"/>
  <c r="U23" i="342"/>
  <c r="T23" i="342" s="1"/>
  <c r="V22" i="342"/>
  <c r="U22" i="342"/>
  <c r="T22" i="342" s="1"/>
  <c r="V21" i="342"/>
  <c r="U21" i="342"/>
  <c r="T21" i="342" s="1"/>
  <c r="V20" i="342"/>
  <c r="U20" i="342"/>
  <c r="T20" i="342" s="1"/>
  <c r="V19" i="342"/>
  <c r="U19" i="342"/>
  <c r="T19" i="342" s="1"/>
  <c r="V18" i="342"/>
  <c r="U18" i="342"/>
  <c r="T18" i="342" s="1"/>
  <c r="V17" i="342"/>
  <c r="U17" i="342"/>
  <c r="T17" i="342" s="1"/>
  <c r="V16" i="342"/>
  <c r="U16" i="342"/>
  <c r="T16" i="342" s="1"/>
  <c r="V15" i="342"/>
  <c r="U15" i="342"/>
  <c r="T15" i="342" s="1"/>
  <c r="V14" i="342"/>
  <c r="U14" i="342"/>
  <c r="T14" i="342" s="1"/>
  <c r="T57" i="342" s="1"/>
  <c r="N120" i="341" s="1"/>
  <c r="K199" i="341"/>
  <c r="H199" i="341"/>
  <c r="E199" i="341"/>
  <c r="N199" i="341" s="1"/>
  <c r="B199" i="341"/>
  <c r="N197" i="341"/>
  <c r="N195" i="341"/>
  <c r="N193" i="341"/>
  <c r="N191" i="341"/>
  <c r="N189" i="341"/>
  <c r="N187" i="341"/>
  <c r="L120" i="341"/>
  <c r="S119" i="341"/>
  <c r="Q119" i="341"/>
  <c r="S118" i="341"/>
  <c r="Q118" i="341"/>
  <c r="S117" i="341"/>
  <c r="Q117" i="341"/>
  <c r="S116" i="341"/>
  <c r="Q116" i="341"/>
  <c r="S115" i="341"/>
  <c r="Q115" i="341"/>
  <c r="S114" i="341"/>
  <c r="Q114" i="341"/>
  <c r="S113" i="341"/>
  <c r="Q113" i="341"/>
  <c r="S112" i="341"/>
  <c r="Q112" i="341"/>
  <c r="S111" i="341"/>
  <c r="Q111" i="341"/>
  <c r="S110" i="341"/>
  <c r="Q110" i="341"/>
  <c r="S109" i="341"/>
  <c r="Q109" i="341"/>
  <c r="S108" i="341"/>
  <c r="Q108" i="341"/>
  <c r="S107" i="341"/>
  <c r="Q107" i="341"/>
  <c r="S106" i="341"/>
  <c r="Q106" i="341"/>
  <c r="S105" i="341"/>
  <c r="Q105" i="341"/>
  <c r="S104" i="341"/>
  <c r="Q104" i="341"/>
  <c r="S103" i="341"/>
  <c r="Q103" i="341"/>
  <c r="S102" i="341"/>
  <c r="Q102" i="341"/>
  <c r="S101" i="341"/>
  <c r="Q101" i="341"/>
  <c r="S100" i="341"/>
  <c r="Q100" i="341"/>
  <c r="S99" i="341"/>
  <c r="Q99" i="341"/>
  <c r="S98" i="341"/>
  <c r="Q98" i="341"/>
  <c r="S97" i="341"/>
  <c r="Q97" i="341"/>
  <c r="S96" i="341"/>
  <c r="Q96" i="341"/>
  <c r="S95" i="341"/>
  <c r="Q95" i="341"/>
  <c r="S94" i="341"/>
  <c r="Q94" i="341"/>
  <c r="S93" i="341"/>
  <c r="Q93" i="341"/>
  <c r="S92" i="341"/>
  <c r="Q92" i="341"/>
  <c r="S91" i="341"/>
  <c r="Q91" i="341"/>
  <c r="S90" i="341"/>
  <c r="Q90" i="341"/>
  <c r="S89" i="341"/>
  <c r="Q89" i="341"/>
  <c r="S88" i="341"/>
  <c r="Q88" i="341"/>
  <c r="S87" i="341"/>
  <c r="Q87" i="341"/>
  <c r="S86" i="341"/>
  <c r="Q86" i="341"/>
  <c r="S85" i="341"/>
  <c r="Q85" i="341"/>
  <c r="S84" i="341"/>
  <c r="Q84" i="341"/>
  <c r="S83" i="341"/>
  <c r="Q83" i="341"/>
  <c r="S82" i="341"/>
  <c r="Q82" i="341"/>
  <c r="S81" i="341"/>
  <c r="Q81" i="341"/>
  <c r="S80" i="341"/>
  <c r="Q80" i="341"/>
  <c r="S79" i="341"/>
  <c r="Q79" i="341"/>
  <c r="S78" i="341"/>
  <c r="Q78" i="341"/>
  <c r="S77" i="341"/>
  <c r="Q77" i="341"/>
  <c r="S76" i="341"/>
  <c r="Q76" i="341"/>
  <c r="S75" i="341"/>
  <c r="Q75" i="341"/>
  <c r="S74" i="341"/>
  <c r="Q74" i="341"/>
  <c r="S73" i="341"/>
  <c r="Q73" i="341"/>
  <c r="S72" i="341"/>
  <c r="Q72" i="341"/>
  <c r="S71" i="341"/>
  <c r="Q71" i="341"/>
  <c r="S70" i="341"/>
  <c r="Q70" i="341"/>
  <c r="S69" i="341"/>
  <c r="Q69" i="341"/>
  <c r="S68" i="341"/>
  <c r="Q68" i="341"/>
  <c r="S67" i="341"/>
  <c r="Q67" i="341"/>
  <c r="S66" i="341"/>
  <c r="Q66" i="341"/>
  <c r="S65" i="341"/>
  <c r="Q65" i="341"/>
  <c r="S64" i="341"/>
  <c r="Q64" i="341"/>
  <c r="S63" i="341"/>
  <c r="Q63" i="341"/>
  <c r="S62" i="341"/>
  <c r="Q62" i="341"/>
  <c r="S61" i="341"/>
  <c r="Q61" i="341"/>
  <c r="S60" i="341"/>
  <c r="Q60" i="341"/>
  <c r="S59" i="341"/>
  <c r="Q59" i="341"/>
  <c r="S58" i="341"/>
  <c r="Q58" i="341"/>
  <c r="S57" i="341"/>
  <c r="Q57" i="341"/>
  <c r="S56" i="341"/>
  <c r="Q56" i="341"/>
  <c r="S55" i="341"/>
  <c r="Q55" i="341"/>
  <c r="S54" i="341"/>
  <c r="Q54" i="341"/>
  <c r="S53" i="341"/>
  <c r="Q53" i="341"/>
  <c r="S52" i="341"/>
  <c r="Q52" i="341"/>
  <c r="S51" i="341"/>
  <c r="Q51" i="341"/>
  <c r="S50" i="341"/>
  <c r="Q50" i="341"/>
  <c r="S49" i="341"/>
  <c r="Q49" i="341"/>
  <c r="S48" i="341"/>
  <c r="Q48" i="341"/>
  <c r="S47" i="341"/>
  <c r="Q47" i="341"/>
  <c r="S46" i="341"/>
  <c r="Q46" i="341"/>
  <c r="S45" i="341"/>
  <c r="Q45" i="341"/>
  <c r="S44" i="341"/>
  <c r="Q44" i="341"/>
  <c r="S43" i="341"/>
  <c r="Q43" i="341"/>
  <c r="S42" i="341"/>
  <c r="Q42" i="341"/>
  <c r="S41" i="341"/>
  <c r="Q41" i="341"/>
  <c r="S40" i="341"/>
  <c r="Q40" i="341"/>
  <c r="S39" i="341"/>
  <c r="Q39" i="341"/>
  <c r="S38" i="341"/>
  <c r="Q38" i="341"/>
  <c r="S37" i="341"/>
  <c r="Q37" i="341"/>
  <c r="S36" i="341"/>
  <c r="Q36" i="341"/>
  <c r="S35" i="341"/>
  <c r="Q35" i="341"/>
  <c r="S34" i="341"/>
  <c r="Q34" i="341"/>
  <c r="S33" i="341"/>
  <c r="Q33" i="341"/>
  <c r="S32" i="341"/>
  <c r="Q32" i="341"/>
  <c r="S31" i="341"/>
  <c r="Q31" i="341"/>
  <c r="S30" i="341"/>
  <c r="Q30" i="341"/>
  <c r="H23" i="341"/>
  <c r="H21" i="341"/>
  <c r="S13" i="341"/>
  <c r="S11" i="341"/>
  <c r="C11" i="340"/>
  <c r="C392" i="340"/>
  <c r="C391" i="340"/>
  <c r="C390" i="340"/>
  <c r="C358" i="340"/>
  <c r="C357" i="340"/>
  <c r="C356" i="340"/>
  <c r="C324" i="340"/>
  <c r="C323" i="340"/>
  <c r="C322" i="340"/>
  <c r="C289" i="340"/>
  <c r="C288" i="340"/>
  <c r="C287" i="340"/>
  <c r="C255" i="340"/>
  <c r="C254" i="340"/>
  <c r="C253" i="340"/>
  <c r="C221" i="340"/>
  <c r="C220" i="340"/>
  <c r="C219" i="340"/>
  <c r="C186" i="340"/>
  <c r="C185" i="340"/>
  <c r="C184" i="340"/>
  <c r="C152" i="340"/>
  <c r="C151" i="340"/>
  <c r="C150" i="340"/>
  <c r="C118" i="340"/>
  <c r="C117" i="340"/>
  <c r="C116" i="340"/>
  <c r="C83" i="340"/>
  <c r="C82" i="340"/>
  <c r="C81" i="340"/>
  <c r="C45" i="340"/>
  <c r="C43" i="340"/>
  <c r="C9" i="340"/>
  <c r="H3" i="340"/>
  <c r="C3" i="340"/>
  <c r="M85" i="339"/>
  <c r="M84" i="339"/>
  <c r="S20" i="339"/>
  <c r="O19" i="339"/>
  <c r="M19" i="339"/>
  <c r="K19" i="339"/>
  <c r="I19" i="339"/>
  <c r="G19" i="339"/>
  <c r="Q18" i="339"/>
  <c r="Q17" i="339"/>
  <c r="Q16" i="339"/>
  <c r="G15" i="339"/>
  <c r="Q15" i="339" s="1"/>
  <c r="Q19" i="339" s="1"/>
  <c r="I14" i="339"/>
  <c r="I20" i="339" s="1"/>
  <c r="O13" i="339"/>
  <c r="O14" i="339" s="1"/>
  <c r="O20" i="339" s="1"/>
  <c r="M13" i="339"/>
  <c r="M14" i="339" s="1"/>
  <c r="M20" i="339" s="1"/>
  <c r="K13" i="339"/>
  <c r="K14" i="339" s="1"/>
  <c r="K20" i="339" s="1"/>
  <c r="I13" i="339"/>
  <c r="Q12" i="339"/>
  <c r="G11" i="339"/>
  <c r="G13" i="339" s="1"/>
  <c r="G14" i="339" s="1"/>
  <c r="G20" i="339" s="1"/>
  <c r="Q10" i="339"/>
  <c r="Q9" i="339"/>
  <c r="U2" i="339"/>
  <c r="E2" i="339"/>
  <c r="N59" i="338"/>
  <c r="M59" i="338"/>
  <c r="L59" i="338"/>
  <c r="K59" i="338"/>
  <c r="J59" i="338"/>
  <c r="I59" i="338"/>
  <c r="N58" i="338"/>
  <c r="M58" i="338"/>
  <c r="L58" i="338"/>
  <c r="K58" i="338"/>
  <c r="S57" i="338"/>
  <c r="S59" i="338" s="1"/>
  <c r="R57" i="338"/>
  <c r="R59" i="338" s="1"/>
  <c r="Q57" i="338"/>
  <c r="Q59" i="338" s="1"/>
  <c r="P57" i="338"/>
  <c r="P59" i="338" s="1"/>
  <c r="O57" i="338"/>
  <c r="O59" i="338" s="1"/>
  <c r="N57" i="338"/>
  <c r="M57" i="338"/>
  <c r="L57" i="338"/>
  <c r="K57" i="338"/>
  <c r="J57" i="338"/>
  <c r="J58" i="338" s="1"/>
  <c r="I57" i="338"/>
  <c r="I58" i="338" s="1"/>
  <c r="H57" i="338"/>
  <c r="H58" i="338" s="1"/>
  <c r="G57" i="338"/>
  <c r="G59" i="338" s="1"/>
  <c r="F57" i="338"/>
  <c r="F59" i="338" s="1"/>
  <c r="E57" i="338"/>
  <c r="E59" i="338" s="1"/>
  <c r="V56" i="338"/>
  <c r="U56" i="338"/>
  <c r="T56" i="338" s="1"/>
  <c r="V55" i="338"/>
  <c r="U55" i="338"/>
  <c r="T55" i="338" s="1"/>
  <c r="V54" i="338"/>
  <c r="U54" i="338"/>
  <c r="T54" i="338" s="1"/>
  <c r="V53" i="338"/>
  <c r="U53" i="338"/>
  <c r="T53" i="338" s="1"/>
  <c r="V52" i="338"/>
  <c r="U52" i="338"/>
  <c r="T52" i="338" s="1"/>
  <c r="V51" i="338"/>
  <c r="U51" i="338"/>
  <c r="T51" i="338" s="1"/>
  <c r="V50" i="338"/>
  <c r="U50" i="338"/>
  <c r="T50" i="338" s="1"/>
  <c r="V49" i="338"/>
  <c r="U49" i="338"/>
  <c r="T49" i="338" s="1"/>
  <c r="V48" i="338"/>
  <c r="U48" i="338"/>
  <c r="T48" i="338" s="1"/>
  <c r="V47" i="338"/>
  <c r="U47" i="338"/>
  <c r="T47" i="338" s="1"/>
  <c r="V46" i="338"/>
  <c r="U46" i="338"/>
  <c r="T46" i="338" s="1"/>
  <c r="V45" i="338"/>
  <c r="U45" i="338"/>
  <c r="T45" i="338" s="1"/>
  <c r="V44" i="338"/>
  <c r="U44" i="338"/>
  <c r="T44" i="338" s="1"/>
  <c r="V43" i="338"/>
  <c r="U43" i="338"/>
  <c r="T43" i="338" s="1"/>
  <c r="V42" i="338"/>
  <c r="U42" i="338"/>
  <c r="T42" i="338" s="1"/>
  <c r="V41" i="338"/>
  <c r="U41" i="338"/>
  <c r="T41" i="338" s="1"/>
  <c r="V40" i="338"/>
  <c r="U40" i="338"/>
  <c r="T40" i="338" s="1"/>
  <c r="V39" i="338"/>
  <c r="U39" i="338"/>
  <c r="T39" i="338" s="1"/>
  <c r="V38" i="338"/>
  <c r="U38" i="338"/>
  <c r="T38" i="338" s="1"/>
  <c r="V37" i="338"/>
  <c r="U37" i="338"/>
  <c r="T37" i="338" s="1"/>
  <c r="V36" i="338"/>
  <c r="U36" i="338"/>
  <c r="T36" i="338" s="1"/>
  <c r="V35" i="338"/>
  <c r="U35" i="338"/>
  <c r="T35" i="338" s="1"/>
  <c r="V34" i="338"/>
  <c r="U34" i="338"/>
  <c r="T34" i="338" s="1"/>
  <c r="V33" i="338"/>
  <c r="U33" i="338"/>
  <c r="T33" i="338" s="1"/>
  <c r="V32" i="338"/>
  <c r="U32" i="338"/>
  <c r="T32" i="338" s="1"/>
  <c r="V31" i="338"/>
  <c r="U31" i="338"/>
  <c r="T31" i="338" s="1"/>
  <c r="V30" i="338"/>
  <c r="U30" i="338"/>
  <c r="T30" i="338" s="1"/>
  <c r="V29" i="338"/>
  <c r="U29" i="338"/>
  <c r="T29" i="338" s="1"/>
  <c r="V28" i="338"/>
  <c r="U28" i="338"/>
  <c r="T28" i="338" s="1"/>
  <c r="V27" i="338"/>
  <c r="U27" i="338"/>
  <c r="T27" i="338" s="1"/>
  <c r="V26" i="338"/>
  <c r="U26" i="338"/>
  <c r="T26" i="338" s="1"/>
  <c r="V25" i="338"/>
  <c r="U25" i="338"/>
  <c r="T25" i="338" s="1"/>
  <c r="V24" i="338"/>
  <c r="U24" i="338"/>
  <c r="T24" i="338" s="1"/>
  <c r="V23" i="338"/>
  <c r="U23" i="338"/>
  <c r="T23" i="338" s="1"/>
  <c r="V22" i="338"/>
  <c r="U22" i="338"/>
  <c r="T22" i="338" s="1"/>
  <c r="V21" i="338"/>
  <c r="U21" i="338"/>
  <c r="T21" i="338" s="1"/>
  <c r="V20" i="338"/>
  <c r="U20" i="338"/>
  <c r="T20" i="338" s="1"/>
  <c r="V19" i="338"/>
  <c r="U19" i="338"/>
  <c r="T19" i="338" s="1"/>
  <c r="V18" i="338"/>
  <c r="U18" i="338"/>
  <c r="T18" i="338" s="1"/>
  <c r="V17" i="338"/>
  <c r="U17" i="338"/>
  <c r="T17" i="338" s="1"/>
  <c r="V16" i="338"/>
  <c r="U16" i="338"/>
  <c r="T16" i="338" s="1"/>
  <c r="V15" i="338"/>
  <c r="U15" i="338"/>
  <c r="T15" i="338" s="1"/>
  <c r="V14" i="338"/>
  <c r="U14" i="338"/>
  <c r="T14" i="338" s="1"/>
  <c r="K199" i="337"/>
  <c r="H199" i="337"/>
  <c r="E199" i="337"/>
  <c r="N199" i="337" s="1"/>
  <c r="B199" i="337"/>
  <c r="N197" i="337"/>
  <c r="N195" i="337"/>
  <c r="N193" i="337"/>
  <c r="N191" i="337"/>
  <c r="N189" i="337"/>
  <c r="N187" i="337"/>
  <c r="L120" i="337"/>
  <c r="S119" i="337"/>
  <c r="Q119" i="337"/>
  <c r="S118" i="337"/>
  <c r="Q118" i="337"/>
  <c r="S117" i="337"/>
  <c r="Q117" i="337"/>
  <c r="S116" i="337"/>
  <c r="Q116" i="337"/>
  <c r="S115" i="337"/>
  <c r="Q115" i="337"/>
  <c r="S114" i="337"/>
  <c r="Q114" i="337"/>
  <c r="S113" i="337"/>
  <c r="Q113" i="337"/>
  <c r="S112" i="337"/>
  <c r="Q112" i="337"/>
  <c r="S111" i="337"/>
  <c r="Q111" i="337"/>
  <c r="S110" i="337"/>
  <c r="Q110" i="337"/>
  <c r="S109" i="337"/>
  <c r="Q109" i="337"/>
  <c r="S108" i="337"/>
  <c r="Q108" i="337"/>
  <c r="S107" i="337"/>
  <c r="Q107" i="337"/>
  <c r="S106" i="337"/>
  <c r="Q106" i="337"/>
  <c r="S105" i="337"/>
  <c r="Q105" i="337"/>
  <c r="S104" i="337"/>
  <c r="Q104" i="337"/>
  <c r="S103" i="337"/>
  <c r="Q103" i="337"/>
  <c r="S102" i="337"/>
  <c r="Q102" i="337"/>
  <c r="S101" i="337"/>
  <c r="Q101" i="337"/>
  <c r="S100" i="337"/>
  <c r="Q100" i="337"/>
  <c r="S99" i="337"/>
  <c r="Q99" i="337"/>
  <c r="S98" i="337"/>
  <c r="Q98" i="337"/>
  <c r="S97" i="337"/>
  <c r="Q97" i="337"/>
  <c r="S96" i="337"/>
  <c r="Q96" i="337"/>
  <c r="S95" i="337"/>
  <c r="Q95" i="337"/>
  <c r="S94" i="337"/>
  <c r="Q94" i="337"/>
  <c r="S93" i="337"/>
  <c r="Q93" i="337"/>
  <c r="S92" i="337"/>
  <c r="Q92" i="337"/>
  <c r="S91" i="337"/>
  <c r="Q91" i="337"/>
  <c r="S90" i="337"/>
  <c r="Q90" i="337"/>
  <c r="S89" i="337"/>
  <c r="Q89" i="337"/>
  <c r="S88" i="337"/>
  <c r="Q88" i="337"/>
  <c r="S87" i="337"/>
  <c r="Q87" i="337"/>
  <c r="S86" i="337"/>
  <c r="Q86" i="337"/>
  <c r="S85" i="337"/>
  <c r="Q85" i="337"/>
  <c r="S84" i="337"/>
  <c r="Q84" i="337"/>
  <c r="S83" i="337"/>
  <c r="Q83" i="337"/>
  <c r="S82" i="337"/>
  <c r="Q82" i="337"/>
  <c r="S81" i="337"/>
  <c r="Q81" i="337"/>
  <c r="S80" i="337"/>
  <c r="Q80" i="337"/>
  <c r="S79" i="337"/>
  <c r="Q79" i="337"/>
  <c r="S78" i="337"/>
  <c r="Q78" i="337"/>
  <c r="S77" i="337"/>
  <c r="Q77" i="337"/>
  <c r="S76" i="337"/>
  <c r="Q76" i="337"/>
  <c r="S75" i="337"/>
  <c r="Q75" i="337"/>
  <c r="S74" i="337"/>
  <c r="Q74" i="337"/>
  <c r="S73" i="337"/>
  <c r="Q73" i="337"/>
  <c r="S72" i="337"/>
  <c r="Q72" i="337"/>
  <c r="S71" i="337"/>
  <c r="Q71" i="337"/>
  <c r="S70" i="337"/>
  <c r="Q70" i="337"/>
  <c r="S69" i="337"/>
  <c r="Q69" i="337"/>
  <c r="S68" i="337"/>
  <c r="Q68" i="337"/>
  <c r="S67" i="337"/>
  <c r="Q67" i="337"/>
  <c r="S66" i="337"/>
  <c r="Q66" i="337"/>
  <c r="S65" i="337"/>
  <c r="Q65" i="337"/>
  <c r="S64" i="337"/>
  <c r="Q64" i="337"/>
  <c r="S63" i="337"/>
  <c r="Q63" i="337"/>
  <c r="S62" i="337"/>
  <c r="Q62" i="337"/>
  <c r="S61" i="337"/>
  <c r="Q61" i="337"/>
  <c r="S60" i="337"/>
  <c r="Q60" i="337"/>
  <c r="S59" i="337"/>
  <c r="Q59" i="337"/>
  <c r="S58" i="337"/>
  <c r="Q58" i="337"/>
  <c r="S57" i="337"/>
  <c r="Q57" i="337"/>
  <c r="S56" i="337"/>
  <c r="Q56" i="337"/>
  <c r="S55" i="337"/>
  <c r="Q55" i="337"/>
  <c r="S54" i="337"/>
  <c r="Q54" i="337"/>
  <c r="S53" i="337"/>
  <c r="Q53" i="337"/>
  <c r="S52" i="337"/>
  <c r="Q52" i="337"/>
  <c r="S51" i="337"/>
  <c r="Q51" i="337"/>
  <c r="S50" i="337"/>
  <c r="Q50" i="337"/>
  <c r="S49" i="337"/>
  <c r="Q49" i="337"/>
  <c r="S48" i="337"/>
  <c r="Q48" i="337"/>
  <c r="S47" i="337"/>
  <c r="Q47" i="337"/>
  <c r="S46" i="337"/>
  <c r="Q46" i="337"/>
  <c r="S45" i="337"/>
  <c r="Q45" i="337"/>
  <c r="S44" i="337"/>
  <c r="Q44" i="337"/>
  <c r="S43" i="337"/>
  <c r="Q43" i="337"/>
  <c r="S42" i="337"/>
  <c r="Q42" i="337"/>
  <c r="S41" i="337"/>
  <c r="Q41" i="337"/>
  <c r="S40" i="337"/>
  <c r="Q40" i="337"/>
  <c r="S39" i="337"/>
  <c r="Q39" i="337"/>
  <c r="S38" i="337"/>
  <c r="Q38" i="337"/>
  <c r="S37" i="337"/>
  <c r="Q37" i="337"/>
  <c r="S36" i="337"/>
  <c r="Q36" i="337"/>
  <c r="S35" i="337"/>
  <c r="Q35" i="337"/>
  <c r="S34" i="337"/>
  <c r="Q34" i="337"/>
  <c r="S33" i="337"/>
  <c r="Q33" i="337"/>
  <c r="S32" i="337"/>
  <c r="Q32" i="337"/>
  <c r="S31" i="337"/>
  <c r="Q31" i="337"/>
  <c r="S30" i="337"/>
  <c r="Q30" i="337"/>
  <c r="H23" i="337"/>
  <c r="H21" i="337"/>
  <c r="S13" i="337"/>
  <c r="S11" i="337"/>
  <c r="C392" i="336"/>
  <c r="C391" i="336"/>
  <c r="C390" i="336"/>
  <c r="C358" i="336"/>
  <c r="C357" i="336"/>
  <c r="C356" i="336"/>
  <c r="C324" i="336"/>
  <c r="C323" i="336"/>
  <c r="C322" i="336"/>
  <c r="C289" i="336"/>
  <c r="C288" i="336"/>
  <c r="C287" i="336"/>
  <c r="C255" i="336"/>
  <c r="C254" i="336"/>
  <c r="C253" i="336"/>
  <c r="C221" i="336"/>
  <c r="C220" i="336"/>
  <c r="C219" i="336"/>
  <c r="C186" i="336"/>
  <c r="C185" i="336"/>
  <c r="C184" i="336"/>
  <c r="C152" i="336"/>
  <c r="C151" i="336"/>
  <c r="C150" i="336"/>
  <c r="C118" i="336"/>
  <c r="C117" i="336"/>
  <c r="C116" i="336"/>
  <c r="C83" i="336"/>
  <c r="C82" i="336"/>
  <c r="C81" i="336"/>
  <c r="C45" i="336"/>
  <c r="C43" i="336"/>
  <c r="C11" i="336"/>
  <c r="C9" i="336"/>
  <c r="H3" i="336"/>
  <c r="C3" i="336"/>
  <c r="M85" i="335"/>
  <c r="M84" i="335"/>
  <c r="S33" i="335"/>
  <c r="S20" i="335"/>
  <c r="O19" i="335"/>
  <c r="M19" i="335"/>
  <c r="K19" i="335"/>
  <c r="I19" i="335"/>
  <c r="G19" i="335"/>
  <c r="Q18" i="335"/>
  <c r="Q17" i="335"/>
  <c r="Q16" i="335"/>
  <c r="G15" i="335"/>
  <c r="Q15" i="335" s="1"/>
  <c r="Q19" i="335" s="1"/>
  <c r="I14" i="335"/>
  <c r="I20" i="335" s="1"/>
  <c r="O13" i="335"/>
  <c r="O14" i="335" s="1"/>
  <c r="O20" i="335" s="1"/>
  <c r="M13" i="335"/>
  <c r="M14" i="335" s="1"/>
  <c r="M20" i="335" s="1"/>
  <c r="K13" i="335"/>
  <c r="K14" i="335" s="1"/>
  <c r="K20" i="335" s="1"/>
  <c r="I13" i="335"/>
  <c r="Q12" i="335"/>
  <c r="G11" i="335"/>
  <c r="G13" i="335" s="1"/>
  <c r="G14" i="335" s="1"/>
  <c r="G20" i="335" s="1"/>
  <c r="Q10" i="335"/>
  <c r="Q9" i="335"/>
  <c r="U2" i="335"/>
  <c r="E2" i="335"/>
  <c r="N59" i="334"/>
  <c r="M59" i="334"/>
  <c r="L59" i="334"/>
  <c r="K59" i="334"/>
  <c r="J59" i="334"/>
  <c r="I59" i="334"/>
  <c r="N58" i="334"/>
  <c r="M58" i="334"/>
  <c r="L58" i="334"/>
  <c r="K58" i="334"/>
  <c r="S57" i="334"/>
  <c r="S59" i="334" s="1"/>
  <c r="R57" i="334"/>
  <c r="R59" i="334" s="1"/>
  <c r="Q57" i="334"/>
  <c r="Q59" i="334" s="1"/>
  <c r="P57" i="334"/>
  <c r="P59" i="334" s="1"/>
  <c r="O57" i="334"/>
  <c r="O59" i="334" s="1"/>
  <c r="N57" i="334"/>
  <c r="M57" i="334"/>
  <c r="L57" i="334"/>
  <c r="K57" i="334"/>
  <c r="J57" i="334"/>
  <c r="J58" i="334" s="1"/>
  <c r="I57" i="334"/>
  <c r="I58" i="334" s="1"/>
  <c r="H57" i="334"/>
  <c r="H58" i="334" s="1"/>
  <c r="G57" i="334"/>
  <c r="G59" i="334" s="1"/>
  <c r="F57" i="334"/>
  <c r="F59" i="334" s="1"/>
  <c r="E57" i="334"/>
  <c r="E59" i="334" s="1"/>
  <c r="V56" i="334"/>
  <c r="U56" i="334"/>
  <c r="T56" i="334" s="1"/>
  <c r="V55" i="334"/>
  <c r="U55" i="334"/>
  <c r="T55" i="334" s="1"/>
  <c r="V54" i="334"/>
  <c r="U54" i="334"/>
  <c r="T54" i="334" s="1"/>
  <c r="V53" i="334"/>
  <c r="U53" i="334"/>
  <c r="T53" i="334" s="1"/>
  <c r="V52" i="334"/>
  <c r="U52" i="334"/>
  <c r="T52" i="334" s="1"/>
  <c r="V51" i="334"/>
  <c r="U51" i="334"/>
  <c r="T51" i="334" s="1"/>
  <c r="V50" i="334"/>
  <c r="U50" i="334"/>
  <c r="T50" i="334" s="1"/>
  <c r="V49" i="334"/>
  <c r="U49" i="334"/>
  <c r="T49" i="334" s="1"/>
  <c r="V48" i="334"/>
  <c r="U48" i="334"/>
  <c r="T48" i="334" s="1"/>
  <c r="V47" i="334"/>
  <c r="U47" i="334"/>
  <c r="T47" i="334" s="1"/>
  <c r="V46" i="334"/>
  <c r="U46" i="334"/>
  <c r="T46" i="334" s="1"/>
  <c r="V45" i="334"/>
  <c r="U45" i="334"/>
  <c r="T45" i="334" s="1"/>
  <c r="V44" i="334"/>
  <c r="U44" i="334"/>
  <c r="T44" i="334" s="1"/>
  <c r="V43" i="334"/>
  <c r="U43" i="334"/>
  <c r="T43" i="334" s="1"/>
  <c r="V42" i="334"/>
  <c r="U42" i="334"/>
  <c r="T42" i="334" s="1"/>
  <c r="V41" i="334"/>
  <c r="U41" i="334"/>
  <c r="T41" i="334" s="1"/>
  <c r="V40" i="334"/>
  <c r="U40" i="334"/>
  <c r="T40" i="334" s="1"/>
  <c r="V39" i="334"/>
  <c r="U39" i="334"/>
  <c r="T39" i="334" s="1"/>
  <c r="V38" i="334"/>
  <c r="U38" i="334"/>
  <c r="T38" i="334" s="1"/>
  <c r="V37" i="334"/>
  <c r="U37" i="334"/>
  <c r="T37" i="334" s="1"/>
  <c r="V36" i="334"/>
  <c r="U36" i="334"/>
  <c r="T36" i="334" s="1"/>
  <c r="V35" i="334"/>
  <c r="U35" i="334"/>
  <c r="T35" i="334" s="1"/>
  <c r="V34" i="334"/>
  <c r="U34" i="334"/>
  <c r="T34" i="334" s="1"/>
  <c r="V33" i="334"/>
  <c r="U33" i="334"/>
  <c r="T33" i="334" s="1"/>
  <c r="V32" i="334"/>
  <c r="U32" i="334"/>
  <c r="T32" i="334" s="1"/>
  <c r="V31" i="334"/>
  <c r="U31" i="334"/>
  <c r="T31" i="334" s="1"/>
  <c r="V30" i="334"/>
  <c r="U30" i="334"/>
  <c r="T30" i="334" s="1"/>
  <c r="V29" i="334"/>
  <c r="U29" i="334"/>
  <c r="T29" i="334" s="1"/>
  <c r="V28" i="334"/>
  <c r="U28" i="334"/>
  <c r="T28" i="334" s="1"/>
  <c r="V27" i="334"/>
  <c r="U27" i="334"/>
  <c r="T27" i="334" s="1"/>
  <c r="V26" i="334"/>
  <c r="U26" i="334"/>
  <c r="T26" i="334" s="1"/>
  <c r="V25" i="334"/>
  <c r="U25" i="334"/>
  <c r="T25" i="334" s="1"/>
  <c r="V24" i="334"/>
  <c r="U24" i="334"/>
  <c r="T24" i="334" s="1"/>
  <c r="V23" i="334"/>
  <c r="U23" i="334"/>
  <c r="T23" i="334" s="1"/>
  <c r="V22" i="334"/>
  <c r="U22" i="334"/>
  <c r="T22" i="334" s="1"/>
  <c r="V21" i="334"/>
  <c r="U21" i="334"/>
  <c r="T21" i="334" s="1"/>
  <c r="V20" i="334"/>
  <c r="U20" i="334"/>
  <c r="T20" i="334" s="1"/>
  <c r="V19" i="334"/>
  <c r="U19" i="334"/>
  <c r="T19" i="334" s="1"/>
  <c r="V18" i="334"/>
  <c r="U18" i="334"/>
  <c r="T18" i="334" s="1"/>
  <c r="V17" i="334"/>
  <c r="U17" i="334"/>
  <c r="T17" i="334" s="1"/>
  <c r="V16" i="334"/>
  <c r="U16" i="334"/>
  <c r="T16" i="334" s="1"/>
  <c r="V15" i="334"/>
  <c r="U15" i="334"/>
  <c r="T15" i="334" s="1"/>
  <c r="V14" i="334"/>
  <c r="U14" i="334"/>
  <c r="T14" i="334" s="1"/>
  <c r="K199" i="333"/>
  <c r="H199" i="333"/>
  <c r="E199" i="333"/>
  <c r="N199" i="333" s="1"/>
  <c r="B199" i="333"/>
  <c r="N197" i="333"/>
  <c r="N195" i="333"/>
  <c r="N193" i="333"/>
  <c r="N191" i="333"/>
  <c r="N189" i="333"/>
  <c r="N187" i="333"/>
  <c r="L120" i="333"/>
  <c r="S119" i="333"/>
  <c r="Q119" i="333"/>
  <c r="S118" i="333"/>
  <c r="Q118" i="333"/>
  <c r="S117" i="333"/>
  <c r="Q117" i="333"/>
  <c r="S116" i="333"/>
  <c r="Q116" i="333"/>
  <c r="S115" i="333"/>
  <c r="Q115" i="333"/>
  <c r="S114" i="333"/>
  <c r="Q114" i="333"/>
  <c r="S113" i="333"/>
  <c r="Q113" i="333"/>
  <c r="S112" i="333"/>
  <c r="Q112" i="333"/>
  <c r="S111" i="333"/>
  <c r="Q111" i="333"/>
  <c r="S110" i="333"/>
  <c r="Q110" i="333"/>
  <c r="S109" i="333"/>
  <c r="Q109" i="333"/>
  <c r="S108" i="333"/>
  <c r="Q108" i="333"/>
  <c r="S107" i="333"/>
  <c r="Q107" i="333"/>
  <c r="S106" i="333"/>
  <c r="Q106" i="333"/>
  <c r="S105" i="333"/>
  <c r="Q105" i="333"/>
  <c r="S104" i="333"/>
  <c r="Q104" i="333"/>
  <c r="S103" i="333"/>
  <c r="Q103" i="333"/>
  <c r="S102" i="333"/>
  <c r="Q102" i="333"/>
  <c r="S101" i="333"/>
  <c r="Q101" i="333"/>
  <c r="S100" i="333"/>
  <c r="Q100" i="333"/>
  <c r="S99" i="333"/>
  <c r="Q99" i="333"/>
  <c r="S98" i="333"/>
  <c r="Q98" i="333"/>
  <c r="S97" i="333"/>
  <c r="Q97" i="333"/>
  <c r="S96" i="333"/>
  <c r="Q96" i="333"/>
  <c r="S95" i="333"/>
  <c r="Q95" i="333"/>
  <c r="S94" i="333"/>
  <c r="Q94" i="333"/>
  <c r="S93" i="333"/>
  <c r="Q93" i="333"/>
  <c r="S92" i="333"/>
  <c r="Q92" i="333"/>
  <c r="S91" i="333"/>
  <c r="Q91" i="333"/>
  <c r="S90" i="333"/>
  <c r="Q90" i="333"/>
  <c r="S89" i="333"/>
  <c r="Q89" i="333"/>
  <c r="S88" i="333"/>
  <c r="Q88" i="333"/>
  <c r="S87" i="333"/>
  <c r="Q87" i="333"/>
  <c r="S86" i="333"/>
  <c r="Q86" i="333"/>
  <c r="S85" i="333"/>
  <c r="Q85" i="333"/>
  <c r="S84" i="333"/>
  <c r="Q84" i="333"/>
  <c r="S83" i="333"/>
  <c r="Q83" i="333"/>
  <c r="S82" i="333"/>
  <c r="Q82" i="333"/>
  <c r="S81" i="333"/>
  <c r="Q81" i="333"/>
  <c r="S80" i="333"/>
  <c r="Q80" i="333"/>
  <c r="S79" i="333"/>
  <c r="Q79" i="333"/>
  <c r="S78" i="333"/>
  <c r="Q78" i="333"/>
  <c r="S77" i="333"/>
  <c r="Q77" i="333"/>
  <c r="S76" i="333"/>
  <c r="Q76" i="333"/>
  <c r="S75" i="333"/>
  <c r="Q75" i="333"/>
  <c r="S74" i="333"/>
  <c r="Q74" i="333"/>
  <c r="S73" i="333"/>
  <c r="Q73" i="333"/>
  <c r="S72" i="333"/>
  <c r="Q72" i="333"/>
  <c r="S71" i="333"/>
  <c r="Q71" i="333"/>
  <c r="S70" i="333"/>
  <c r="Q70" i="333"/>
  <c r="S69" i="333"/>
  <c r="Q69" i="333"/>
  <c r="S68" i="333"/>
  <c r="Q68" i="333"/>
  <c r="S67" i="333"/>
  <c r="Q67" i="333"/>
  <c r="S66" i="333"/>
  <c r="Q66" i="333"/>
  <c r="S65" i="333"/>
  <c r="Q65" i="333"/>
  <c r="S64" i="333"/>
  <c r="Q64" i="333"/>
  <c r="S63" i="333"/>
  <c r="Q63" i="333"/>
  <c r="S62" i="333"/>
  <c r="Q62" i="333"/>
  <c r="S61" i="333"/>
  <c r="Q61" i="333"/>
  <c r="S60" i="333"/>
  <c r="Q60" i="333"/>
  <c r="S59" i="333"/>
  <c r="Q59" i="333"/>
  <c r="S58" i="333"/>
  <c r="Q58" i="333"/>
  <c r="S57" i="333"/>
  <c r="Q57" i="333"/>
  <c r="S56" i="333"/>
  <c r="Q56" i="333"/>
  <c r="S55" i="333"/>
  <c r="Q55" i="333"/>
  <c r="S54" i="333"/>
  <c r="Q54" i="333"/>
  <c r="S53" i="333"/>
  <c r="Q53" i="333"/>
  <c r="S52" i="333"/>
  <c r="Q52" i="333"/>
  <c r="S51" i="333"/>
  <c r="Q51" i="333"/>
  <c r="S50" i="333"/>
  <c r="Q50" i="333"/>
  <c r="S49" i="333"/>
  <c r="Q49" i="333"/>
  <c r="S48" i="333"/>
  <c r="Q48" i="333"/>
  <c r="S47" i="333"/>
  <c r="Q47" i="333"/>
  <c r="S46" i="333"/>
  <c r="Q46" i="333"/>
  <c r="S45" i="333"/>
  <c r="Q45" i="333"/>
  <c r="S44" i="333"/>
  <c r="Q44" i="333"/>
  <c r="S43" i="333"/>
  <c r="Q43" i="333"/>
  <c r="S42" i="333"/>
  <c r="Q42" i="333"/>
  <c r="S41" i="333"/>
  <c r="Q41" i="333"/>
  <c r="S40" i="333"/>
  <c r="Q40" i="333"/>
  <c r="S39" i="333"/>
  <c r="Q39" i="333"/>
  <c r="S38" i="333"/>
  <c r="Q38" i="333"/>
  <c r="S37" i="333"/>
  <c r="Q37" i="333"/>
  <c r="S36" i="333"/>
  <c r="Q36" i="333"/>
  <c r="S35" i="333"/>
  <c r="Q35" i="333"/>
  <c r="S34" i="333"/>
  <c r="Q34" i="333"/>
  <c r="S33" i="333"/>
  <c r="Q33" i="333"/>
  <c r="S32" i="333"/>
  <c r="Q32" i="333"/>
  <c r="S31" i="333"/>
  <c r="Q31" i="333"/>
  <c r="S30" i="333"/>
  <c r="Q30" i="333"/>
  <c r="H23" i="333"/>
  <c r="H21" i="333"/>
  <c r="S13" i="333"/>
  <c r="S11" i="333"/>
  <c r="C392" i="332"/>
  <c r="C391" i="332"/>
  <c r="C390" i="332"/>
  <c r="C358" i="332"/>
  <c r="C357" i="332"/>
  <c r="C356" i="332"/>
  <c r="C324" i="332"/>
  <c r="C323" i="332"/>
  <c r="C322" i="332"/>
  <c r="C289" i="332"/>
  <c r="C288" i="332"/>
  <c r="C287" i="332"/>
  <c r="C255" i="332"/>
  <c r="C254" i="332"/>
  <c r="C253" i="332"/>
  <c r="C221" i="332"/>
  <c r="C220" i="332"/>
  <c r="C219" i="332"/>
  <c r="C186" i="332"/>
  <c r="C185" i="332"/>
  <c r="C184" i="332"/>
  <c r="C152" i="332"/>
  <c r="C151" i="332"/>
  <c r="C150" i="332"/>
  <c r="C118" i="332"/>
  <c r="C117" i="332"/>
  <c r="C116" i="332"/>
  <c r="C83" i="332"/>
  <c r="C82" i="332"/>
  <c r="C81" i="332"/>
  <c r="C45" i="332"/>
  <c r="C43" i="332"/>
  <c r="C11" i="332"/>
  <c r="C9" i="332"/>
  <c r="H3" i="332"/>
  <c r="C3" i="332"/>
  <c r="M85" i="331"/>
  <c r="M84" i="331"/>
  <c r="S33" i="331"/>
  <c r="V33" i="331" s="1"/>
  <c r="S20" i="331"/>
  <c r="O19" i="331"/>
  <c r="M19" i="331"/>
  <c r="K19" i="331"/>
  <c r="I19" i="331"/>
  <c r="G19" i="331"/>
  <c r="Q18" i="331"/>
  <c r="Q17" i="331"/>
  <c r="Q16" i="331"/>
  <c r="G15" i="331"/>
  <c r="Q15" i="331" s="1"/>
  <c r="Q19" i="331" s="1"/>
  <c r="I14" i="331"/>
  <c r="I20" i="331" s="1"/>
  <c r="Q13" i="331"/>
  <c r="S35" i="331" s="1"/>
  <c r="V35" i="331" s="1"/>
  <c r="O13" i="331"/>
  <c r="O14" i="331" s="1"/>
  <c r="O20" i="331" s="1"/>
  <c r="M13" i="331"/>
  <c r="M14" i="331" s="1"/>
  <c r="M20" i="331" s="1"/>
  <c r="K13" i="331"/>
  <c r="K14" i="331" s="1"/>
  <c r="K20" i="331" s="1"/>
  <c r="I13" i="331"/>
  <c r="Q12" i="331"/>
  <c r="Q11" i="331"/>
  <c r="G11" i="331"/>
  <c r="G13" i="331" s="1"/>
  <c r="G14" i="331" s="1"/>
  <c r="G20" i="331" s="1"/>
  <c r="Q10" i="331"/>
  <c r="Q9" i="331"/>
  <c r="Q14" i="331" s="1"/>
  <c r="Q20" i="331" s="1"/>
  <c r="U2" i="331"/>
  <c r="E2" i="331"/>
  <c r="L59" i="330"/>
  <c r="K59" i="330"/>
  <c r="J59" i="330"/>
  <c r="N58" i="330"/>
  <c r="M58" i="330"/>
  <c r="L58" i="330"/>
  <c r="K58" i="330"/>
  <c r="S57" i="330"/>
  <c r="S59" i="330" s="1"/>
  <c r="R57" i="330"/>
  <c r="R59" i="330" s="1"/>
  <c r="Q57" i="330"/>
  <c r="Q59" i="330" s="1"/>
  <c r="P57" i="330"/>
  <c r="P59" i="330" s="1"/>
  <c r="O57" i="330"/>
  <c r="O59" i="330" s="1"/>
  <c r="N57" i="330"/>
  <c r="N59" i="330" s="1"/>
  <c r="M57" i="330"/>
  <c r="M59" i="330" s="1"/>
  <c r="L57" i="330"/>
  <c r="K57" i="330"/>
  <c r="J57" i="330"/>
  <c r="J58" i="330" s="1"/>
  <c r="I57" i="330"/>
  <c r="I58" i="330" s="1"/>
  <c r="H57" i="330"/>
  <c r="H58" i="330" s="1"/>
  <c r="G57" i="330"/>
  <c r="G59" i="330" s="1"/>
  <c r="F57" i="330"/>
  <c r="F59" i="330" s="1"/>
  <c r="E57" i="330"/>
  <c r="E59" i="330" s="1"/>
  <c r="V56" i="330"/>
  <c r="U56" i="330"/>
  <c r="T56" i="330" s="1"/>
  <c r="V55" i="330"/>
  <c r="U55" i="330"/>
  <c r="T55" i="330" s="1"/>
  <c r="V54" i="330"/>
  <c r="U54" i="330"/>
  <c r="T54" i="330" s="1"/>
  <c r="V53" i="330"/>
  <c r="U53" i="330"/>
  <c r="T53" i="330" s="1"/>
  <c r="V52" i="330"/>
  <c r="U52" i="330"/>
  <c r="T52" i="330" s="1"/>
  <c r="V51" i="330"/>
  <c r="U51" i="330"/>
  <c r="T51" i="330" s="1"/>
  <c r="V50" i="330"/>
  <c r="U50" i="330"/>
  <c r="T50" i="330" s="1"/>
  <c r="V49" i="330"/>
  <c r="U49" i="330"/>
  <c r="T49" i="330" s="1"/>
  <c r="V48" i="330"/>
  <c r="U48" i="330"/>
  <c r="T48" i="330" s="1"/>
  <c r="V47" i="330"/>
  <c r="U47" i="330"/>
  <c r="T47" i="330" s="1"/>
  <c r="V46" i="330"/>
  <c r="U46" i="330"/>
  <c r="T46" i="330" s="1"/>
  <c r="V45" i="330"/>
  <c r="U45" i="330"/>
  <c r="T45" i="330" s="1"/>
  <c r="V44" i="330"/>
  <c r="U44" i="330"/>
  <c r="T44" i="330" s="1"/>
  <c r="V43" i="330"/>
  <c r="U43" i="330"/>
  <c r="T43" i="330" s="1"/>
  <c r="V42" i="330"/>
  <c r="U42" i="330"/>
  <c r="T42" i="330" s="1"/>
  <c r="V41" i="330"/>
  <c r="U41" i="330"/>
  <c r="T41" i="330" s="1"/>
  <c r="V40" i="330"/>
  <c r="U40" i="330"/>
  <c r="T40" i="330" s="1"/>
  <c r="V39" i="330"/>
  <c r="U39" i="330"/>
  <c r="T39" i="330" s="1"/>
  <c r="V38" i="330"/>
  <c r="U38" i="330"/>
  <c r="T38" i="330" s="1"/>
  <c r="V37" i="330"/>
  <c r="U37" i="330"/>
  <c r="T37" i="330" s="1"/>
  <c r="V36" i="330"/>
  <c r="U36" i="330"/>
  <c r="T36" i="330" s="1"/>
  <c r="V35" i="330"/>
  <c r="U35" i="330"/>
  <c r="T35" i="330" s="1"/>
  <c r="V34" i="330"/>
  <c r="U34" i="330"/>
  <c r="T34" i="330" s="1"/>
  <c r="V33" i="330"/>
  <c r="U33" i="330"/>
  <c r="T33" i="330" s="1"/>
  <c r="V32" i="330"/>
  <c r="U32" i="330"/>
  <c r="T32" i="330" s="1"/>
  <c r="V31" i="330"/>
  <c r="U31" i="330"/>
  <c r="T31" i="330" s="1"/>
  <c r="V30" i="330"/>
  <c r="U30" i="330"/>
  <c r="T30" i="330" s="1"/>
  <c r="V29" i="330"/>
  <c r="U29" i="330"/>
  <c r="T29" i="330" s="1"/>
  <c r="V28" i="330"/>
  <c r="U28" i="330"/>
  <c r="T28" i="330" s="1"/>
  <c r="V27" i="330"/>
  <c r="U27" i="330"/>
  <c r="T27" i="330" s="1"/>
  <c r="V26" i="330"/>
  <c r="U26" i="330"/>
  <c r="T26" i="330" s="1"/>
  <c r="V25" i="330"/>
  <c r="U25" i="330"/>
  <c r="T25" i="330" s="1"/>
  <c r="V24" i="330"/>
  <c r="U24" i="330"/>
  <c r="T24" i="330" s="1"/>
  <c r="V23" i="330"/>
  <c r="U23" i="330"/>
  <c r="T23" i="330" s="1"/>
  <c r="V22" i="330"/>
  <c r="U22" i="330"/>
  <c r="T22" i="330" s="1"/>
  <c r="V21" i="330"/>
  <c r="U21" i="330"/>
  <c r="T21" i="330" s="1"/>
  <c r="V20" i="330"/>
  <c r="U20" i="330"/>
  <c r="T20" i="330" s="1"/>
  <c r="V19" i="330"/>
  <c r="U19" i="330"/>
  <c r="T19" i="330" s="1"/>
  <c r="V18" i="330"/>
  <c r="U18" i="330"/>
  <c r="T18" i="330" s="1"/>
  <c r="V17" i="330"/>
  <c r="U17" i="330"/>
  <c r="T17" i="330" s="1"/>
  <c r="V16" i="330"/>
  <c r="U16" i="330"/>
  <c r="T16" i="330" s="1"/>
  <c r="V15" i="330"/>
  <c r="U15" i="330"/>
  <c r="T15" i="330" s="1"/>
  <c r="V14" i="330"/>
  <c r="U14" i="330"/>
  <c r="T14" i="330" s="1"/>
  <c r="K199" i="329"/>
  <c r="H199" i="329"/>
  <c r="E199" i="329"/>
  <c r="N199" i="329" s="1"/>
  <c r="B199" i="329"/>
  <c r="N197" i="329"/>
  <c r="N195" i="329"/>
  <c r="N193" i="329"/>
  <c r="N191" i="329"/>
  <c r="N189" i="329"/>
  <c r="N187" i="329"/>
  <c r="L120" i="329"/>
  <c r="S119" i="329"/>
  <c r="Q119" i="329"/>
  <c r="S118" i="329"/>
  <c r="Q118" i="329"/>
  <c r="S117" i="329"/>
  <c r="Q117" i="329"/>
  <c r="S116" i="329"/>
  <c r="Q116" i="329"/>
  <c r="S115" i="329"/>
  <c r="Q115" i="329"/>
  <c r="S114" i="329"/>
  <c r="Q114" i="329"/>
  <c r="S113" i="329"/>
  <c r="Q113" i="329"/>
  <c r="S112" i="329"/>
  <c r="Q112" i="329"/>
  <c r="S111" i="329"/>
  <c r="Q111" i="329"/>
  <c r="S110" i="329"/>
  <c r="Q110" i="329"/>
  <c r="S109" i="329"/>
  <c r="Q109" i="329"/>
  <c r="S108" i="329"/>
  <c r="Q108" i="329"/>
  <c r="S107" i="329"/>
  <c r="Q107" i="329"/>
  <c r="S106" i="329"/>
  <c r="Q106" i="329"/>
  <c r="S105" i="329"/>
  <c r="Q105" i="329"/>
  <c r="S104" i="329"/>
  <c r="Q104" i="329"/>
  <c r="S103" i="329"/>
  <c r="Q103" i="329"/>
  <c r="S102" i="329"/>
  <c r="Q102" i="329"/>
  <c r="S101" i="329"/>
  <c r="Q101" i="329"/>
  <c r="S100" i="329"/>
  <c r="Q100" i="329"/>
  <c r="S99" i="329"/>
  <c r="Q99" i="329"/>
  <c r="S98" i="329"/>
  <c r="Q98" i="329"/>
  <c r="S97" i="329"/>
  <c r="Q97" i="329"/>
  <c r="S96" i="329"/>
  <c r="Q96" i="329"/>
  <c r="S95" i="329"/>
  <c r="Q95" i="329"/>
  <c r="S94" i="329"/>
  <c r="Q94" i="329"/>
  <c r="S93" i="329"/>
  <c r="Q93" i="329"/>
  <c r="S92" i="329"/>
  <c r="Q92" i="329"/>
  <c r="S91" i="329"/>
  <c r="Q91" i="329"/>
  <c r="S90" i="329"/>
  <c r="Q90" i="329"/>
  <c r="S89" i="329"/>
  <c r="Q89" i="329"/>
  <c r="S88" i="329"/>
  <c r="Q88" i="329"/>
  <c r="S87" i="329"/>
  <c r="Q87" i="329"/>
  <c r="S86" i="329"/>
  <c r="Q86" i="329"/>
  <c r="S85" i="329"/>
  <c r="Q85" i="329"/>
  <c r="S84" i="329"/>
  <c r="Q84" i="329"/>
  <c r="S83" i="329"/>
  <c r="Q83" i="329"/>
  <c r="S82" i="329"/>
  <c r="Q82" i="329"/>
  <c r="S81" i="329"/>
  <c r="Q81" i="329"/>
  <c r="S80" i="329"/>
  <c r="Q80" i="329"/>
  <c r="S79" i="329"/>
  <c r="Q79" i="329"/>
  <c r="S78" i="329"/>
  <c r="Q78" i="329"/>
  <c r="S77" i="329"/>
  <c r="Q77" i="329"/>
  <c r="S76" i="329"/>
  <c r="Q76" i="329"/>
  <c r="S75" i="329"/>
  <c r="Q75" i="329"/>
  <c r="S74" i="329"/>
  <c r="Q74" i="329"/>
  <c r="S73" i="329"/>
  <c r="Q73" i="329"/>
  <c r="S72" i="329"/>
  <c r="Q72" i="329"/>
  <c r="S71" i="329"/>
  <c r="Q71" i="329"/>
  <c r="S70" i="329"/>
  <c r="Q70" i="329"/>
  <c r="S69" i="329"/>
  <c r="Q69" i="329"/>
  <c r="S68" i="329"/>
  <c r="Q68" i="329"/>
  <c r="S67" i="329"/>
  <c r="Q67" i="329"/>
  <c r="S66" i="329"/>
  <c r="Q66" i="329"/>
  <c r="S65" i="329"/>
  <c r="Q65" i="329"/>
  <c r="S64" i="329"/>
  <c r="Q64" i="329"/>
  <c r="S63" i="329"/>
  <c r="Q63" i="329"/>
  <c r="S62" i="329"/>
  <c r="Q62" i="329"/>
  <c r="S61" i="329"/>
  <c r="Q61" i="329"/>
  <c r="S60" i="329"/>
  <c r="Q60" i="329"/>
  <c r="S59" i="329"/>
  <c r="Q59" i="329"/>
  <c r="S58" i="329"/>
  <c r="Q58" i="329"/>
  <c r="S57" i="329"/>
  <c r="Q57" i="329"/>
  <c r="S56" i="329"/>
  <c r="Q56" i="329"/>
  <c r="S55" i="329"/>
  <c r="Q55" i="329"/>
  <c r="S54" i="329"/>
  <c r="Q54" i="329"/>
  <c r="S53" i="329"/>
  <c r="Q53" i="329"/>
  <c r="S52" i="329"/>
  <c r="Q52" i="329"/>
  <c r="S51" i="329"/>
  <c r="Q51" i="329"/>
  <c r="S50" i="329"/>
  <c r="Q50" i="329"/>
  <c r="S49" i="329"/>
  <c r="Q49" i="329"/>
  <c r="S48" i="329"/>
  <c r="Q48" i="329"/>
  <c r="S47" i="329"/>
  <c r="Q47" i="329"/>
  <c r="S46" i="329"/>
  <c r="Q46" i="329"/>
  <c r="S45" i="329"/>
  <c r="Q45" i="329"/>
  <c r="S44" i="329"/>
  <c r="Q44" i="329"/>
  <c r="S43" i="329"/>
  <c r="Q43" i="329"/>
  <c r="S42" i="329"/>
  <c r="Q42" i="329"/>
  <c r="S41" i="329"/>
  <c r="Q41" i="329"/>
  <c r="S40" i="329"/>
  <c r="Q40" i="329"/>
  <c r="S39" i="329"/>
  <c r="Q39" i="329"/>
  <c r="S38" i="329"/>
  <c r="Q38" i="329"/>
  <c r="S37" i="329"/>
  <c r="Q37" i="329"/>
  <c r="S36" i="329"/>
  <c r="Q36" i="329"/>
  <c r="S35" i="329"/>
  <c r="Q35" i="329"/>
  <c r="S34" i="329"/>
  <c r="Q34" i="329"/>
  <c r="S33" i="329"/>
  <c r="Q33" i="329"/>
  <c r="S32" i="329"/>
  <c r="Q32" i="329"/>
  <c r="S31" i="329"/>
  <c r="Q31" i="329"/>
  <c r="S30" i="329"/>
  <c r="Q30" i="329"/>
  <c r="H23" i="329"/>
  <c r="H21" i="329"/>
  <c r="C392" i="328"/>
  <c r="C391" i="328"/>
  <c r="C390" i="328"/>
  <c r="C358" i="328"/>
  <c r="C357" i="328"/>
  <c r="C356" i="328"/>
  <c r="C324" i="328"/>
  <c r="C323" i="328"/>
  <c r="C322" i="328"/>
  <c r="C289" i="328"/>
  <c r="C288" i="328"/>
  <c r="C287" i="328"/>
  <c r="C255" i="328"/>
  <c r="C254" i="328"/>
  <c r="C253" i="328"/>
  <c r="C221" i="328"/>
  <c r="C220" i="328"/>
  <c r="C219" i="328"/>
  <c r="C186" i="328"/>
  <c r="C185" i="328"/>
  <c r="C184" i="328"/>
  <c r="C152" i="328"/>
  <c r="C151" i="328"/>
  <c r="C150" i="328"/>
  <c r="C118" i="328"/>
  <c r="C117" i="328"/>
  <c r="C116" i="328"/>
  <c r="C83" i="328"/>
  <c r="C82" i="328"/>
  <c r="C81" i="328"/>
  <c r="C45" i="328"/>
  <c r="C43" i="328"/>
  <c r="C11" i="328"/>
  <c r="C9" i="328"/>
  <c r="H3" i="328"/>
  <c r="C3" i="328"/>
  <c r="M85" i="327"/>
  <c r="M84" i="327"/>
  <c r="G11" i="327" s="1"/>
  <c r="S20" i="327"/>
  <c r="O19" i="327"/>
  <c r="M19" i="327"/>
  <c r="K19" i="327"/>
  <c r="I19" i="327"/>
  <c r="Q18" i="327"/>
  <c r="Q17" i="327"/>
  <c r="Q16" i="327"/>
  <c r="G15" i="327"/>
  <c r="Q15" i="327" s="1"/>
  <c r="Q19" i="327" s="1"/>
  <c r="I14" i="327"/>
  <c r="I20" i="327" s="1"/>
  <c r="O13" i="327"/>
  <c r="O14" i="327" s="1"/>
  <c r="O20" i="327" s="1"/>
  <c r="M13" i="327"/>
  <c r="M14" i="327" s="1"/>
  <c r="M20" i="327" s="1"/>
  <c r="K13" i="327"/>
  <c r="K14" i="327" s="1"/>
  <c r="K20" i="327" s="1"/>
  <c r="I13" i="327"/>
  <c r="Q12" i="327"/>
  <c r="Q10" i="327"/>
  <c r="Q9" i="327"/>
  <c r="U2" i="327"/>
  <c r="E2" i="327"/>
  <c r="N59" i="326"/>
  <c r="M59" i="326"/>
  <c r="L59" i="326"/>
  <c r="K59" i="326"/>
  <c r="J59" i="326"/>
  <c r="I59" i="326"/>
  <c r="N58" i="326"/>
  <c r="M58" i="326"/>
  <c r="L58" i="326"/>
  <c r="K58" i="326"/>
  <c r="S57" i="326"/>
  <c r="S59" i="326" s="1"/>
  <c r="R57" i="326"/>
  <c r="R59" i="326" s="1"/>
  <c r="Q57" i="326"/>
  <c r="Q59" i="326" s="1"/>
  <c r="P57" i="326"/>
  <c r="P59" i="326" s="1"/>
  <c r="O57" i="326"/>
  <c r="O59" i="326" s="1"/>
  <c r="N57" i="326"/>
  <c r="M57" i="326"/>
  <c r="L57" i="326"/>
  <c r="K57" i="326"/>
  <c r="J57" i="326"/>
  <c r="J58" i="326" s="1"/>
  <c r="I57" i="326"/>
  <c r="I58" i="326" s="1"/>
  <c r="H57" i="326"/>
  <c r="H58" i="326" s="1"/>
  <c r="G57" i="326"/>
  <c r="G59" i="326" s="1"/>
  <c r="F57" i="326"/>
  <c r="F59" i="326" s="1"/>
  <c r="E57" i="326"/>
  <c r="E59" i="326" s="1"/>
  <c r="V56" i="326"/>
  <c r="U56" i="326"/>
  <c r="T56" i="326" s="1"/>
  <c r="V55" i="326"/>
  <c r="U55" i="326"/>
  <c r="T55" i="326" s="1"/>
  <c r="V54" i="326"/>
  <c r="U54" i="326"/>
  <c r="T54" i="326" s="1"/>
  <c r="V53" i="326"/>
  <c r="U53" i="326"/>
  <c r="T53" i="326" s="1"/>
  <c r="V52" i="326"/>
  <c r="U52" i="326"/>
  <c r="T52" i="326" s="1"/>
  <c r="V51" i="326"/>
  <c r="U51" i="326"/>
  <c r="T51" i="326" s="1"/>
  <c r="V50" i="326"/>
  <c r="U50" i="326"/>
  <c r="T50" i="326"/>
  <c r="V49" i="326"/>
  <c r="U49" i="326"/>
  <c r="T49" i="326" s="1"/>
  <c r="V48" i="326"/>
  <c r="U48" i="326"/>
  <c r="T48" i="326" s="1"/>
  <c r="V47" i="326"/>
  <c r="U47" i="326"/>
  <c r="T47" i="326" s="1"/>
  <c r="V46" i="326"/>
  <c r="U46" i="326"/>
  <c r="T46" i="326"/>
  <c r="V45" i="326"/>
  <c r="U45" i="326"/>
  <c r="T45" i="326" s="1"/>
  <c r="V44" i="326"/>
  <c r="U44" i="326"/>
  <c r="T44" i="326" s="1"/>
  <c r="V43" i="326"/>
  <c r="U43" i="326"/>
  <c r="T43" i="326" s="1"/>
  <c r="V42" i="326"/>
  <c r="U42" i="326"/>
  <c r="T42" i="326" s="1"/>
  <c r="V41" i="326"/>
  <c r="U41" i="326"/>
  <c r="T41" i="326" s="1"/>
  <c r="V40" i="326"/>
  <c r="U40" i="326"/>
  <c r="T40" i="326" s="1"/>
  <c r="V39" i="326"/>
  <c r="U39" i="326"/>
  <c r="T39" i="326" s="1"/>
  <c r="V38" i="326"/>
  <c r="U38" i="326"/>
  <c r="T38" i="326" s="1"/>
  <c r="V37" i="326"/>
  <c r="U37" i="326"/>
  <c r="T37" i="326" s="1"/>
  <c r="V36" i="326"/>
  <c r="U36" i="326"/>
  <c r="T36" i="326" s="1"/>
  <c r="V35" i="326"/>
  <c r="U35" i="326"/>
  <c r="T35" i="326" s="1"/>
  <c r="V34" i="326"/>
  <c r="U34" i="326"/>
  <c r="T34" i="326" s="1"/>
  <c r="V33" i="326"/>
  <c r="U33" i="326"/>
  <c r="T33" i="326" s="1"/>
  <c r="V32" i="326"/>
  <c r="U32" i="326"/>
  <c r="T32" i="326" s="1"/>
  <c r="V31" i="326"/>
  <c r="U31" i="326"/>
  <c r="T31" i="326" s="1"/>
  <c r="V30" i="326"/>
  <c r="U30" i="326"/>
  <c r="T30" i="326" s="1"/>
  <c r="V29" i="326"/>
  <c r="U29" i="326"/>
  <c r="T29" i="326" s="1"/>
  <c r="V28" i="326"/>
  <c r="U28" i="326"/>
  <c r="T28" i="326" s="1"/>
  <c r="V27" i="326"/>
  <c r="U27" i="326"/>
  <c r="T27" i="326" s="1"/>
  <c r="V26" i="326"/>
  <c r="U26" i="326"/>
  <c r="T26" i="326" s="1"/>
  <c r="V25" i="326"/>
  <c r="U25" i="326"/>
  <c r="T25" i="326" s="1"/>
  <c r="V24" i="326"/>
  <c r="U24" i="326"/>
  <c r="T24" i="326" s="1"/>
  <c r="V23" i="326"/>
  <c r="U23" i="326"/>
  <c r="T23" i="326" s="1"/>
  <c r="V22" i="326"/>
  <c r="U22" i="326"/>
  <c r="T22" i="326" s="1"/>
  <c r="V21" i="326"/>
  <c r="U21" i="326"/>
  <c r="T21" i="326" s="1"/>
  <c r="V20" i="326"/>
  <c r="U20" i="326"/>
  <c r="T20" i="326" s="1"/>
  <c r="V19" i="326"/>
  <c r="U19" i="326"/>
  <c r="T19" i="326" s="1"/>
  <c r="V18" i="326"/>
  <c r="U18" i="326"/>
  <c r="T18" i="326" s="1"/>
  <c r="V17" i="326"/>
  <c r="U17" i="326"/>
  <c r="T17" i="326" s="1"/>
  <c r="V16" i="326"/>
  <c r="U16" i="326"/>
  <c r="T16" i="326" s="1"/>
  <c r="V15" i="326"/>
  <c r="U15" i="326"/>
  <c r="T15" i="326" s="1"/>
  <c r="V14" i="326"/>
  <c r="U14" i="326"/>
  <c r="T14" i="326" s="1"/>
  <c r="N199" i="325"/>
  <c r="K199" i="325"/>
  <c r="H199" i="325"/>
  <c r="E199" i="325"/>
  <c r="B199" i="325"/>
  <c r="N197" i="325"/>
  <c r="N195" i="325"/>
  <c r="N193" i="325"/>
  <c r="N191" i="325"/>
  <c r="N189" i="325"/>
  <c r="N187" i="325"/>
  <c r="L120" i="325"/>
  <c r="S119" i="325"/>
  <c r="Q119" i="325"/>
  <c r="S118" i="325"/>
  <c r="Q118" i="325"/>
  <c r="S117" i="325"/>
  <c r="Q117" i="325"/>
  <c r="S116" i="325"/>
  <c r="Q116" i="325"/>
  <c r="S115" i="325"/>
  <c r="Q115" i="325"/>
  <c r="S114" i="325"/>
  <c r="Q114" i="325"/>
  <c r="S113" i="325"/>
  <c r="Q113" i="325"/>
  <c r="S112" i="325"/>
  <c r="Q112" i="325"/>
  <c r="S111" i="325"/>
  <c r="Q111" i="325"/>
  <c r="S110" i="325"/>
  <c r="Q110" i="325"/>
  <c r="S109" i="325"/>
  <c r="Q109" i="325"/>
  <c r="S108" i="325"/>
  <c r="Q108" i="325"/>
  <c r="S107" i="325"/>
  <c r="Q107" i="325"/>
  <c r="S106" i="325"/>
  <c r="Q106" i="325"/>
  <c r="S105" i="325"/>
  <c r="Q105" i="325"/>
  <c r="S104" i="325"/>
  <c r="Q104" i="325"/>
  <c r="S103" i="325"/>
  <c r="Q103" i="325"/>
  <c r="S102" i="325"/>
  <c r="Q102" i="325"/>
  <c r="S101" i="325"/>
  <c r="Q101" i="325"/>
  <c r="S100" i="325"/>
  <c r="Q100" i="325"/>
  <c r="S99" i="325"/>
  <c r="Q99" i="325"/>
  <c r="S98" i="325"/>
  <c r="Q98" i="325"/>
  <c r="S97" i="325"/>
  <c r="Q97" i="325"/>
  <c r="S96" i="325"/>
  <c r="Q96" i="325"/>
  <c r="S95" i="325"/>
  <c r="Q95" i="325"/>
  <c r="S94" i="325"/>
  <c r="Q94" i="325"/>
  <c r="S93" i="325"/>
  <c r="Q93" i="325"/>
  <c r="S92" i="325"/>
  <c r="Q92" i="325"/>
  <c r="S91" i="325"/>
  <c r="Q91" i="325"/>
  <c r="S90" i="325"/>
  <c r="Q90" i="325"/>
  <c r="S89" i="325"/>
  <c r="Q89" i="325"/>
  <c r="S88" i="325"/>
  <c r="Q88" i="325"/>
  <c r="S87" i="325"/>
  <c r="Q87" i="325"/>
  <c r="S86" i="325"/>
  <c r="Q86" i="325"/>
  <c r="S85" i="325"/>
  <c r="Q85" i="325"/>
  <c r="S84" i="325"/>
  <c r="Q84" i="325"/>
  <c r="S83" i="325"/>
  <c r="Q83" i="325"/>
  <c r="S82" i="325"/>
  <c r="Q82" i="325"/>
  <c r="S81" i="325"/>
  <c r="Q81" i="325"/>
  <c r="S80" i="325"/>
  <c r="Q80" i="325"/>
  <c r="S79" i="325"/>
  <c r="Q79" i="325"/>
  <c r="S78" i="325"/>
  <c r="Q78" i="325"/>
  <c r="S77" i="325"/>
  <c r="Q77" i="325"/>
  <c r="S76" i="325"/>
  <c r="Q76" i="325"/>
  <c r="S75" i="325"/>
  <c r="Q75" i="325"/>
  <c r="S74" i="325"/>
  <c r="Q74" i="325"/>
  <c r="S73" i="325"/>
  <c r="Q73" i="325"/>
  <c r="S72" i="325"/>
  <c r="Q72" i="325"/>
  <c r="S71" i="325"/>
  <c r="Q71" i="325"/>
  <c r="S70" i="325"/>
  <c r="Q70" i="325"/>
  <c r="S69" i="325"/>
  <c r="Q69" i="325"/>
  <c r="S68" i="325"/>
  <c r="Q68" i="325"/>
  <c r="S67" i="325"/>
  <c r="Q67" i="325"/>
  <c r="S66" i="325"/>
  <c r="Q66" i="325"/>
  <c r="S65" i="325"/>
  <c r="Q65" i="325"/>
  <c r="S64" i="325"/>
  <c r="Q64" i="325"/>
  <c r="S63" i="325"/>
  <c r="Q63" i="325"/>
  <c r="S62" i="325"/>
  <c r="Q62" i="325"/>
  <c r="S61" i="325"/>
  <c r="Q61" i="325"/>
  <c r="S60" i="325"/>
  <c r="Q60" i="325"/>
  <c r="S59" i="325"/>
  <c r="Q59" i="325"/>
  <c r="S58" i="325"/>
  <c r="Q58" i="325"/>
  <c r="S57" i="325"/>
  <c r="Q57" i="325"/>
  <c r="S56" i="325"/>
  <c r="Q56" i="325"/>
  <c r="S55" i="325"/>
  <c r="Q55" i="325"/>
  <c r="S54" i="325"/>
  <c r="Q54" i="325"/>
  <c r="S53" i="325"/>
  <c r="Q53" i="325"/>
  <c r="S52" i="325"/>
  <c r="Q52" i="325"/>
  <c r="S51" i="325"/>
  <c r="Q51" i="325"/>
  <c r="S50" i="325"/>
  <c r="Q50" i="325"/>
  <c r="S49" i="325"/>
  <c r="Q49" i="325"/>
  <c r="S48" i="325"/>
  <c r="Q48" i="325"/>
  <c r="S47" i="325"/>
  <c r="Q47" i="325"/>
  <c r="S46" i="325"/>
  <c r="Q46" i="325"/>
  <c r="S45" i="325"/>
  <c r="Q45" i="325"/>
  <c r="S44" i="325"/>
  <c r="Q44" i="325"/>
  <c r="S43" i="325"/>
  <c r="Q43" i="325"/>
  <c r="S42" i="325"/>
  <c r="Q42" i="325"/>
  <c r="S41" i="325"/>
  <c r="Q41" i="325"/>
  <c r="S40" i="325"/>
  <c r="Q40" i="325"/>
  <c r="S39" i="325"/>
  <c r="Q39" i="325"/>
  <c r="S38" i="325"/>
  <c r="Q38" i="325"/>
  <c r="S37" i="325"/>
  <c r="Q37" i="325"/>
  <c r="S36" i="325"/>
  <c r="Q36" i="325"/>
  <c r="S35" i="325"/>
  <c r="Q35" i="325"/>
  <c r="S34" i="325"/>
  <c r="Q34" i="325"/>
  <c r="S33" i="325"/>
  <c r="Q33" i="325"/>
  <c r="S32" i="325"/>
  <c r="Q32" i="325"/>
  <c r="S31" i="325"/>
  <c r="Q31" i="325"/>
  <c r="S30" i="325"/>
  <c r="Q30" i="325"/>
  <c r="H23" i="325"/>
  <c r="H21" i="325"/>
  <c r="S13" i="325"/>
  <c r="S11" i="325"/>
  <c r="T57" i="326" l="1"/>
  <c r="N120" i="325" s="1"/>
  <c r="K58" i="350"/>
  <c r="L58" i="350"/>
  <c r="M58" i="350"/>
  <c r="S13" i="349"/>
  <c r="I59" i="350"/>
  <c r="J59" i="350"/>
  <c r="Q11" i="351"/>
  <c r="Q13" i="351" s="1"/>
  <c r="T57" i="350"/>
  <c r="N120" i="349" s="1"/>
  <c r="H59" i="350"/>
  <c r="O58" i="350"/>
  <c r="P58" i="350"/>
  <c r="E58" i="350"/>
  <c r="S11" i="349" s="1"/>
  <c r="Q58" i="350"/>
  <c r="F58" i="350"/>
  <c r="R58" i="350"/>
  <c r="G58" i="350"/>
  <c r="S58" i="350"/>
  <c r="S33" i="347"/>
  <c r="Q11" i="347"/>
  <c r="Q13" i="347" s="1"/>
  <c r="T57" i="346"/>
  <c r="N120" i="345" s="1"/>
  <c r="O58" i="346"/>
  <c r="P58" i="346"/>
  <c r="E58" i="346"/>
  <c r="Q58" i="346"/>
  <c r="F58" i="346"/>
  <c r="R58" i="346"/>
  <c r="G58" i="346"/>
  <c r="S58" i="346"/>
  <c r="G13" i="343"/>
  <c r="G14" i="343" s="1"/>
  <c r="G20" i="343" s="1"/>
  <c r="Q11" i="343"/>
  <c r="Q13" i="343" s="1"/>
  <c r="S33" i="343"/>
  <c r="V33" i="343" s="1"/>
  <c r="H59" i="342"/>
  <c r="N58" i="342"/>
  <c r="O58" i="342"/>
  <c r="P58" i="342"/>
  <c r="E58" i="342"/>
  <c r="Q58" i="342"/>
  <c r="F58" i="342"/>
  <c r="R58" i="342"/>
  <c r="G58" i="342"/>
  <c r="S58" i="342"/>
  <c r="S33" i="339"/>
  <c r="Q11" i="339"/>
  <c r="Q13" i="339" s="1"/>
  <c r="T57" i="338"/>
  <c r="N120" i="337" s="1"/>
  <c r="H59" i="338"/>
  <c r="O58" i="338"/>
  <c r="P58" i="338"/>
  <c r="E58" i="338"/>
  <c r="Q58" i="338"/>
  <c r="F58" i="338"/>
  <c r="R58" i="338"/>
  <c r="G58" i="338"/>
  <c r="S58" i="338"/>
  <c r="Q11" i="335"/>
  <c r="Q13" i="335" s="1"/>
  <c r="V33" i="335" s="1"/>
  <c r="T57" i="334"/>
  <c r="N120" i="333" s="1"/>
  <c r="H59" i="334"/>
  <c r="O58" i="334"/>
  <c r="P58" i="334"/>
  <c r="E58" i="334"/>
  <c r="Q58" i="334"/>
  <c r="F58" i="334"/>
  <c r="R58" i="334"/>
  <c r="G58" i="334"/>
  <c r="S58" i="334"/>
  <c r="I59" i="330"/>
  <c r="S13" i="329" s="1"/>
  <c r="V32" i="331"/>
  <c r="V34" i="331"/>
  <c r="T57" i="330"/>
  <c r="N120" i="329" s="1"/>
  <c r="H59" i="330"/>
  <c r="O58" i="330"/>
  <c r="P58" i="330"/>
  <c r="E58" i="330"/>
  <c r="S11" i="329" s="1"/>
  <c r="Q58" i="330"/>
  <c r="F58" i="330"/>
  <c r="R58" i="330"/>
  <c r="G58" i="330"/>
  <c r="S58" i="330"/>
  <c r="G13" i="327"/>
  <c r="G14" i="327" s="1"/>
  <c r="Q11" i="327"/>
  <c r="Q13" i="327" s="1"/>
  <c r="S33" i="327"/>
  <c r="G19" i="327"/>
  <c r="H59" i="326"/>
  <c r="O58" i="326"/>
  <c r="P58" i="326"/>
  <c r="E58" i="326"/>
  <c r="Q58" i="326"/>
  <c r="F58" i="326"/>
  <c r="R58" i="326"/>
  <c r="G58" i="326"/>
  <c r="S58" i="326"/>
  <c r="S35" i="351" l="1"/>
  <c r="V35" i="351" s="1"/>
  <c r="V34" i="351"/>
  <c r="V32" i="351"/>
  <c r="V33" i="351"/>
  <c r="Q14" i="351"/>
  <c r="Q20" i="351" s="1"/>
  <c r="S35" i="347"/>
  <c r="V35" i="347" s="1"/>
  <c r="V34" i="347"/>
  <c r="V32" i="347"/>
  <c r="V33" i="347"/>
  <c r="Q14" i="347"/>
  <c r="Q20" i="347" s="1"/>
  <c r="S35" i="343"/>
  <c r="V35" i="343" s="1"/>
  <c r="V34" i="343"/>
  <c r="V32" i="343"/>
  <c r="Q14" i="343"/>
  <c r="Q20" i="343" s="1"/>
  <c r="V33" i="339"/>
  <c r="S35" i="339"/>
  <c r="V35" i="339" s="1"/>
  <c r="V34" i="339"/>
  <c r="V32" i="339"/>
  <c r="Q14" i="339"/>
  <c r="Q20" i="339" s="1"/>
  <c r="S35" i="335"/>
  <c r="V35" i="335" s="1"/>
  <c r="V34" i="335"/>
  <c r="V32" i="335"/>
  <c r="Q14" i="335"/>
  <c r="Q20" i="335" s="1"/>
  <c r="V33" i="327"/>
  <c r="G20" i="327"/>
  <c r="S35" i="327"/>
  <c r="V35" i="327" s="1"/>
  <c r="V34" i="327"/>
  <c r="V32" i="327"/>
  <c r="Q14" i="327"/>
  <c r="Q20" i="327" s="1"/>
  <c r="S30" i="316" l="1"/>
  <c r="S30" i="321"/>
  <c r="S31" i="321"/>
  <c r="E2" i="323"/>
  <c r="C392" i="324"/>
  <c r="C391" i="324"/>
  <c r="C390" i="324"/>
  <c r="C358" i="324"/>
  <c r="C357" i="324"/>
  <c r="C356" i="324"/>
  <c r="C324" i="324"/>
  <c r="C323" i="324"/>
  <c r="C322" i="324"/>
  <c r="C289" i="324"/>
  <c r="C288" i="324"/>
  <c r="C287" i="324"/>
  <c r="C255" i="324"/>
  <c r="C254" i="324"/>
  <c r="C253" i="324"/>
  <c r="C221" i="324"/>
  <c r="C220" i="324"/>
  <c r="C219" i="324"/>
  <c r="C186" i="324"/>
  <c r="C185" i="324"/>
  <c r="C184" i="324"/>
  <c r="C152" i="324"/>
  <c r="C151" i="324"/>
  <c r="C150" i="324"/>
  <c r="C118" i="324"/>
  <c r="C117" i="324"/>
  <c r="C116" i="324"/>
  <c r="C83" i="324"/>
  <c r="C82" i="324"/>
  <c r="C81" i="324"/>
  <c r="C45" i="324"/>
  <c r="C43" i="324"/>
  <c r="C11" i="324"/>
  <c r="C9" i="324"/>
  <c r="H3" i="324"/>
  <c r="C3" i="324"/>
  <c r="M85" i="323"/>
  <c r="M84" i="323"/>
  <c r="S20" i="323"/>
  <c r="O19" i="323"/>
  <c r="M19" i="323"/>
  <c r="K19" i="323"/>
  <c r="I19" i="323"/>
  <c r="G19" i="323"/>
  <c r="Q18" i="323"/>
  <c r="Q17" i="323"/>
  <c r="Q16" i="323"/>
  <c r="G15" i="323"/>
  <c r="Q15" i="323" s="1"/>
  <c r="Q19" i="323" s="1"/>
  <c r="I14" i="323"/>
  <c r="I20" i="323" s="1"/>
  <c r="O13" i="323"/>
  <c r="O14" i="323" s="1"/>
  <c r="O20" i="323" s="1"/>
  <c r="M13" i="323"/>
  <c r="M14" i="323" s="1"/>
  <c r="M20" i="323" s="1"/>
  <c r="K13" i="323"/>
  <c r="K14" i="323" s="1"/>
  <c r="K20" i="323" s="1"/>
  <c r="I13" i="323"/>
  <c r="Q12" i="323"/>
  <c r="G11" i="323"/>
  <c r="G13" i="323" s="1"/>
  <c r="G14" i="323" s="1"/>
  <c r="G20" i="323" s="1"/>
  <c r="Q10" i="323"/>
  <c r="Q9" i="323"/>
  <c r="U2" i="323"/>
  <c r="S57" i="322"/>
  <c r="S59" i="322" s="1"/>
  <c r="R57" i="322"/>
  <c r="R59" i="322" s="1"/>
  <c r="Q57" i="322"/>
  <c r="Q59" i="322" s="1"/>
  <c r="P57" i="322"/>
  <c r="P59" i="322" s="1"/>
  <c r="O57" i="322"/>
  <c r="O59" i="322" s="1"/>
  <c r="N57" i="322"/>
  <c r="N59" i="322" s="1"/>
  <c r="M57" i="322"/>
  <c r="M58" i="322" s="1"/>
  <c r="L57" i="322"/>
  <c r="L59" i="322" s="1"/>
  <c r="K57" i="322"/>
  <c r="K59" i="322" s="1"/>
  <c r="J57" i="322"/>
  <c r="J58" i="322" s="1"/>
  <c r="I57" i="322"/>
  <c r="I58" i="322" s="1"/>
  <c r="H57" i="322"/>
  <c r="H58" i="322" s="1"/>
  <c r="G57" i="322"/>
  <c r="G59" i="322" s="1"/>
  <c r="F57" i="322"/>
  <c r="F59" i="322" s="1"/>
  <c r="E57" i="322"/>
  <c r="E59" i="322" s="1"/>
  <c r="V56" i="322"/>
  <c r="U56" i="322"/>
  <c r="T56" i="322" s="1"/>
  <c r="V55" i="322"/>
  <c r="U55" i="322"/>
  <c r="T55" i="322" s="1"/>
  <c r="V54" i="322"/>
  <c r="U54" i="322"/>
  <c r="T54" i="322" s="1"/>
  <c r="V53" i="322"/>
  <c r="U53" i="322"/>
  <c r="T53" i="322" s="1"/>
  <c r="V52" i="322"/>
  <c r="U52" i="322"/>
  <c r="T52" i="322" s="1"/>
  <c r="V51" i="322"/>
  <c r="U51" i="322"/>
  <c r="T51" i="322" s="1"/>
  <c r="V50" i="322"/>
  <c r="U50" i="322"/>
  <c r="T50" i="322" s="1"/>
  <c r="V49" i="322"/>
  <c r="U49" i="322"/>
  <c r="T49" i="322" s="1"/>
  <c r="V48" i="322"/>
  <c r="U48" i="322"/>
  <c r="T48" i="322" s="1"/>
  <c r="V47" i="322"/>
  <c r="U47" i="322"/>
  <c r="T47" i="322" s="1"/>
  <c r="V46" i="322"/>
  <c r="U46" i="322"/>
  <c r="T46" i="322" s="1"/>
  <c r="V45" i="322"/>
  <c r="U45" i="322"/>
  <c r="T45" i="322" s="1"/>
  <c r="V44" i="322"/>
  <c r="U44" i="322"/>
  <c r="T44" i="322" s="1"/>
  <c r="V43" i="322"/>
  <c r="U43" i="322"/>
  <c r="T43" i="322" s="1"/>
  <c r="V42" i="322"/>
  <c r="U42" i="322"/>
  <c r="T42" i="322" s="1"/>
  <c r="V41" i="322"/>
  <c r="U41" i="322"/>
  <c r="T41" i="322" s="1"/>
  <c r="V40" i="322"/>
  <c r="U40" i="322"/>
  <c r="T40" i="322" s="1"/>
  <c r="V39" i="322"/>
  <c r="U39" i="322"/>
  <c r="T39" i="322" s="1"/>
  <c r="V38" i="322"/>
  <c r="U38" i="322"/>
  <c r="T38" i="322" s="1"/>
  <c r="V37" i="322"/>
  <c r="U37" i="322"/>
  <c r="T37" i="322" s="1"/>
  <c r="V36" i="322"/>
  <c r="U36" i="322"/>
  <c r="T36" i="322" s="1"/>
  <c r="V35" i="322"/>
  <c r="U35" i="322"/>
  <c r="T35" i="322" s="1"/>
  <c r="V34" i="322"/>
  <c r="U34" i="322"/>
  <c r="T34" i="322" s="1"/>
  <c r="V33" i="322"/>
  <c r="U33" i="322"/>
  <c r="T33" i="322" s="1"/>
  <c r="V32" i="322"/>
  <c r="U32" i="322"/>
  <c r="T32" i="322" s="1"/>
  <c r="V31" i="322"/>
  <c r="U31" i="322"/>
  <c r="T31" i="322" s="1"/>
  <c r="V30" i="322"/>
  <c r="U30" i="322"/>
  <c r="T30" i="322" s="1"/>
  <c r="V29" i="322"/>
  <c r="U29" i="322"/>
  <c r="T29" i="322" s="1"/>
  <c r="V28" i="322"/>
  <c r="U28" i="322"/>
  <c r="T28" i="322" s="1"/>
  <c r="V27" i="322"/>
  <c r="U27" i="322"/>
  <c r="T27" i="322" s="1"/>
  <c r="V26" i="322"/>
  <c r="U26" i="322"/>
  <c r="T26" i="322" s="1"/>
  <c r="V25" i="322"/>
  <c r="U25" i="322"/>
  <c r="T25" i="322" s="1"/>
  <c r="V24" i="322"/>
  <c r="U24" i="322"/>
  <c r="T24" i="322" s="1"/>
  <c r="V23" i="322"/>
  <c r="U23" i="322"/>
  <c r="T23" i="322" s="1"/>
  <c r="V22" i="322"/>
  <c r="U22" i="322"/>
  <c r="T22" i="322" s="1"/>
  <c r="V21" i="322"/>
  <c r="U21" i="322"/>
  <c r="T21" i="322" s="1"/>
  <c r="V20" i="322"/>
  <c r="U20" i="322"/>
  <c r="T20" i="322" s="1"/>
  <c r="V19" i="322"/>
  <c r="U19" i="322"/>
  <c r="T19" i="322" s="1"/>
  <c r="V18" i="322"/>
  <c r="U18" i="322"/>
  <c r="T18" i="322" s="1"/>
  <c r="V17" i="322"/>
  <c r="U17" i="322"/>
  <c r="T17" i="322" s="1"/>
  <c r="V16" i="322"/>
  <c r="U16" i="322"/>
  <c r="T16" i="322" s="1"/>
  <c r="V15" i="322"/>
  <c r="U15" i="322"/>
  <c r="T15" i="322" s="1"/>
  <c r="V14" i="322"/>
  <c r="U14" i="322"/>
  <c r="T14" i="322" s="1"/>
  <c r="K199" i="321"/>
  <c r="H199" i="321"/>
  <c r="E199" i="321"/>
  <c r="N199" i="321" s="1"/>
  <c r="B199" i="321"/>
  <c r="N197" i="321"/>
  <c r="N195" i="321"/>
  <c r="N193" i="321"/>
  <c r="N191" i="321"/>
  <c r="N189" i="321"/>
  <c r="N187" i="321"/>
  <c r="L120" i="321"/>
  <c r="S119" i="321"/>
  <c r="Q119" i="321"/>
  <c r="S118" i="321"/>
  <c r="Q118" i="321"/>
  <c r="S117" i="321"/>
  <c r="Q117" i="321"/>
  <c r="S116" i="321"/>
  <c r="Q116" i="321"/>
  <c r="S115" i="321"/>
  <c r="Q115" i="321"/>
  <c r="S114" i="321"/>
  <c r="Q114" i="321"/>
  <c r="S113" i="321"/>
  <c r="Q113" i="321"/>
  <c r="S112" i="321"/>
  <c r="Q112" i="321"/>
  <c r="S111" i="321"/>
  <c r="Q111" i="321"/>
  <c r="S110" i="321"/>
  <c r="Q110" i="321"/>
  <c r="S109" i="321"/>
  <c r="Q109" i="321"/>
  <c r="S108" i="321"/>
  <c r="Q108" i="321"/>
  <c r="S107" i="321"/>
  <c r="Q107" i="321"/>
  <c r="S106" i="321"/>
  <c r="Q106" i="321"/>
  <c r="S105" i="321"/>
  <c r="Q105" i="321"/>
  <c r="S104" i="321"/>
  <c r="Q104" i="321"/>
  <c r="S103" i="321"/>
  <c r="Q103" i="321"/>
  <c r="S102" i="321"/>
  <c r="Q102" i="321"/>
  <c r="S101" i="321"/>
  <c r="Q101" i="321"/>
  <c r="S100" i="321"/>
  <c r="Q100" i="321"/>
  <c r="S99" i="321"/>
  <c r="Q99" i="321"/>
  <c r="S98" i="321"/>
  <c r="Q98" i="321"/>
  <c r="S97" i="321"/>
  <c r="Q97" i="321"/>
  <c r="S96" i="321"/>
  <c r="Q96" i="321"/>
  <c r="S95" i="321"/>
  <c r="Q95" i="321"/>
  <c r="S94" i="321"/>
  <c r="Q94" i="321"/>
  <c r="S93" i="321"/>
  <c r="Q93" i="321"/>
  <c r="S92" i="321"/>
  <c r="Q92" i="321"/>
  <c r="S91" i="321"/>
  <c r="Q91" i="321"/>
  <c r="S90" i="321"/>
  <c r="Q90" i="321"/>
  <c r="S89" i="321"/>
  <c r="Q89" i="321"/>
  <c r="S88" i="321"/>
  <c r="Q88" i="321"/>
  <c r="S87" i="321"/>
  <c r="Q87" i="321"/>
  <c r="S86" i="321"/>
  <c r="Q86" i="321"/>
  <c r="S85" i="321"/>
  <c r="Q85" i="321"/>
  <c r="S84" i="321"/>
  <c r="Q84" i="321"/>
  <c r="S83" i="321"/>
  <c r="Q83" i="321"/>
  <c r="S82" i="321"/>
  <c r="Q82" i="321"/>
  <c r="S81" i="321"/>
  <c r="Q81" i="321"/>
  <c r="S80" i="321"/>
  <c r="Q80" i="321"/>
  <c r="S79" i="321"/>
  <c r="Q79" i="321"/>
  <c r="S78" i="321"/>
  <c r="Q78" i="321"/>
  <c r="S77" i="321"/>
  <c r="Q77" i="321"/>
  <c r="S76" i="321"/>
  <c r="Q76" i="321"/>
  <c r="S75" i="321"/>
  <c r="Q75" i="321"/>
  <c r="S74" i="321"/>
  <c r="Q74" i="321"/>
  <c r="S73" i="321"/>
  <c r="Q73" i="321"/>
  <c r="S72" i="321"/>
  <c r="Q72" i="321"/>
  <c r="S71" i="321"/>
  <c r="Q71" i="321"/>
  <c r="S70" i="321"/>
  <c r="Q70" i="321"/>
  <c r="S69" i="321"/>
  <c r="Q69" i="321"/>
  <c r="S68" i="321"/>
  <c r="Q68" i="321"/>
  <c r="S67" i="321"/>
  <c r="Q67" i="321"/>
  <c r="S66" i="321"/>
  <c r="Q66" i="321"/>
  <c r="S65" i="321"/>
  <c r="Q65" i="321"/>
  <c r="S64" i="321"/>
  <c r="Q64" i="321"/>
  <c r="S63" i="321"/>
  <c r="Q63" i="321"/>
  <c r="S62" i="321"/>
  <c r="Q62" i="321"/>
  <c r="S61" i="321"/>
  <c r="Q61" i="321"/>
  <c r="S60" i="321"/>
  <c r="Q60" i="321"/>
  <c r="S59" i="321"/>
  <c r="Q59" i="321"/>
  <c r="S58" i="321"/>
  <c r="Q58" i="321"/>
  <c r="S57" i="321"/>
  <c r="Q57" i="321"/>
  <c r="S56" i="321"/>
  <c r="Q56" i="321"/>
  <c r="S55" i="321"/>
  <c r="Q55" i="321"/>
  <c r="S54" i="321"/>
  <c r="Q54" i="321"/>
  <c r="S53" i="321"/>
  <c r="Q53" i="321"/>
  <c r="S52" i="321"/>
  <c r="Q52" i="321"/>
  <c r="S51" i="321"/>
  <c r="Q51" i="321"/>
  <c r="S50" i="321"/>
  <c r="Q50" i="321"/>
  <c r="S49" i="321"/>
  <c r="Q49" i="321"/>
  <c r="S48" i="321"/>
  <c r="Q48" i="321"/>
  <c r="S47" i="321"/>
  <c r="Q47" i="321"/>
  <c r="S46" i="321"/>
  <c r="Q46" i="321"/>
  <c r="S45" i="321"/>
  <c r="Q45" i="321"/>
  <c r="S44" i="321"/>
  <c r="Q44" i="321"/>
  <c r="S43" i="321"/>
  <c r="Q43" i="321"/>
  <c r="S42" i="321"/>
  <c r="Q42" i="321"/>
  <c r="S41" i="321"/>
  <c r="Q41" i="321"/>
  <c r="S40" i="321"/>
  <c r="Q40" i="321"/>
  <c r="S39" i="321"/>
  <c r="Q39" i="321"/>
  <c r="S38" i="321"/>
  <c r="Q38" i="321"/>
  <c r="S37" i="321"/>
  <c r="Q37" i="321"/>
  <c r="S36" i="321"/>
  <c r="Q36" i="321"/>
  <c r="S35" i="321"/>
  <c r="Q35" i="321"/>
  <c r="S34" i="321"/>
  <c r="Q34" i="321"/>
  <c r="S33" i="321"/>
  <c r="Q33" i="321"/>
  <c r="S32" i="321"/>
  <c r="Q32" i="321"/>
  <c r="Q31" i="321"/>
  <c r="Q30" i="321"/>
  <c r="H23" i="321"/>
  <c r="H21" i="321"/>
  <c r="T57" i="322" l="1"/>
  <c r="N120" i="321" s="1"/>
  <c r="M59" i="322"/>
  <c r="K58" i="322"/>
  <c r="L58" i="322"/>
  <c r="N58" i="322"/>
  <c r="I59" i="322"/>
  <c r="J59" i="322"/>
  <c r="S33" i="323"/>
  <c r="Q11" i="323"/>
  <c r="Q13" i="323" s="1"/>
  <c r="H59" i="322"/>
  <c r="S13" i="321" s="1"/>
  <c r="O58" i="322"/>
  <c r="P58" i="322"/>
  <c r="E58" i="322"/>
  <c r="S11" i="321" s="1"/>
  <c r="Q58" i="322"/>
  <c r="F58" i="322"/>
  <c r="R58" i="322"/>
  <c r="G58" i="322"/>
  <c r="S58" i="322"/>
  <c r="Q14" i="323" l="1"/>
  <c r="Q20" i="323" s="1"/>
  <c r="S35" i="323"/>
  <c r="V35" i="323" s="1"/>
  <c r="V34" i="323"/>
  <c r="V32" i="323"/>
  <c r="V33" i="323"/>
  <c r="H3" i="319" l="1"/>
  <c r="U2" i="318"/>
  <c r="H3" i="126"/>
  <c r="U2" i="21"/>
  <c r="C392" i="319"/>
  <c r="C391" i="319"/>
  <c r="C390" i="319"/>
  <c r="C358" i="319"/>
  <c r="C357" i="319"/>
  <c r="C356" i="319"/>
  <c r="C324" i="319"/>
  <c r="C323" i="319"/>
  <c r="C322" i="319"/>
  <c r="C289" i="319"/>
  <c r="C288" i="319"/>
  <c r="C287" i="319"/>
  <c r="C255" i="319"/>
  <c r="C254" i="319"/>
  <c r="C253" i="319"/>
  <c r="C221" i="319"/>
  <c r="C220" i="319"/>
  <c r="C219" i="319"/>
  <c r="C186" i="319"/>
  <c r="C185" i="319"/>
  <c r="C184" i="319"/>
  <c r="C152" i="319"/>
  <c r="C151" i="319"/>
  <c r="C150" i="319"/>
  <c r="C118" i="319"/>
  <c r="C117" i="319"/>
  <c r="C116" i="319"/>
  <c r="C83" i="319"/>
  <c r="C82" i="319"/>
  <c r="C81" i="319"/>
  <c r="C45" i="319"/>
  <c r="C43" i="319"/>
  <c r="C11" i="319"/>
  <c r="C9" i="319"/>
  <c r="C3" i="319"/>
  <c r="M85" i="318"/>
  <c r="M84" i="318"/>
  <c r="S20" i="318"/>
  <c r="O19" i="318"/>
  <c r="M19" i="318"/>
  <c r="K19" i="318"/>
  <c r="I19" i="318"/>
  <c r="G19" i="318"/>
  <c r="Q18" i="318"/>
  <c r="Q17" i="318"/>
  <c r="Q16" i="318"/>
  <c r="G15" i="318"/>
  <c r="Q15" i="318" s="1"/>
  <c r="Q19" i="318" s="1"/>
  <c r="Q13" i="318"/>
  <c r="Q14" i="318" s="1"/>
  <c r="O13" i="318"/>
  <c r="O14" i="318" s="1"/>
  <c r="O20" i="318" s="1"/>
  <c r="M13" i="318"/>
  <c r="M14" i="318" s="1"/>
  <c r="M20" i="318" s="1"/>
  <c r="K13" i="318"/>
  <c r="K14" i="318" s="1"/>
  <c r="K20" i="318" s="1"/>
  <c r="I13" i="318"/>
  <c r="I14" i="318" s="1"/>
  <c r="I20" i="318" s="1"/>
  <c r="G13" i="318"/>
  <c r="G14" i="318" s="1"/>
  <c r="G20" i="318" s="1"/>
  <c r="Q12" i="318"/>
  <c r="Q11" i="318"/>
  <c r="G11" i="318"/>
  <c r="S33" i="318" s="1"/>
  <c r="V33" i="318" s="1"/>
  <c r="Q10" i="318"/>
  <c r="Q9" i="318"/>
  <c r="E2" i="318"/>
  <c r="S57" i="317"/>
  <c r="S59" i="317" s="1"/>
  <c r="R57" i="317"/>
  <c r="R59" i="317" s="1"/>
  <c r="Q57" i="317"/>
  <c r="Q59" i="317" s="1"/>
  <c r="P57" i="317"/>
  <c r="P59" i="317" s="1"/>
  <c r="O57" i="317"/>
  <c r="O59" i="317" s="1"/>
  <c r="N57" i="317"/>
  <c r="N59" i="317" s="1"/>
  <c r="M57" i="317"/>
  <c r="M59" i="317" s="1"/>
  <c r="L57" i="317"/>
  <c r="L59" i="317" s="1"/>
  <c r="K57" i="317"/>
  <c r="K59" i="317" s="1"/>
  <c r="J57" i="317"/>
  <c r="J58" i="317" s="1"/>
  <c r="I57" i="317"/>
  <c r="I58" i="317" s="1"/>
  <c r="H57" i="317"/>
  <c r="H58" i="317" s="1"/>
  <c r="G57" i="317"/>
  <c r="G59" i="317" s="1"/>
  <c r="F57" i="317"/>
  <c r="F59" i="317" s="1"/>
  <c r="E57" i="317"/>
  <c r="E59" i="317" s="1"/>
  <c r="V56" i="317"/>
  <c r="U56" i="317"/>
  <c r="T56" i="317" s="1"/>
  <c r="V55" i="317"/>
  <c r="U55" i="317"/>
  <c r="T55" i="317" s="1"/>
  <c r="V54" i="317"/>
  <c r="U54" i="317"/>
  <c r="T54" i="317" s="1"/>
  <c r="V53" i="317"/>
  <c r="U53" i="317"/>
  <c r="T53" i="317" s="1"/>
  <c r="V52" i="317"/>
  <c r="U52" i="317"/>
  <c r="T52" i="317" s="1"/>
  <c r="V51" i="317"/>
  <c r="U51" i="317"/>
  <c r="T51" i="317" s="1"/>
  <c r="V50" i="317"/>
  <c r="U50" i="317"/>
  <c r="T50" i="317" s="1"/>
  <c r="V49" i="317"/>
  <c r="U49" i="317"/>
  <c r="T49" i="317" s="1"/>
  <c r="V48" i="317"/>
  <c r="U48" i="317"/>
  <c r="T48" i="317" s="1"/>
  <c r="V47" i="317"/>
  <c r="U47" i="317"/>
  <c r="T47" i="317" s="1"/>
  <c r="V46" i="317"/>
  <c r="U46" i="317"/>
  <c r="T46" i="317" s="1"/>
  <c r="V45" i="317"/>
  <c r="U45" i="317"/>
  <c r="T45" i="317" s="1"/>
  <c r="V44" i="317"/>
  <c r="U44" i="317"/>
  <c r="T44" i="317" s="1"/>
  <c r="V43" i="317"/>
  <c r="U43" i="317"/>
  <c r="T43" i="317" s="1"/>
  <c r="V42" i="317"/>
  <c r="U42" i="317"/>
  <c r="T42" i="317" s="1"/>
  <c r="V41" i="317"/>
  <c r="U41" i="317"/>
  <c r="T41" i="317" s="1"/>
  <c r="V40" i="317"/>
  <c r="U40" i="317"/>
  <c r="T40" i="317" s="1"/>
  <c r="V39" i="317"/>
  <c r="U39" i="317"/>
  <c r="T39" i="317" s="1"/>
  <c r="V38" i="317"/>
  <c r="U38" i="317"/>
  <c r="T38" i="317" s="1"/>
  <c r="V37" i="317"/>
  <c r="U37" i="317"/>
  <c r="T37" i="317" s="1"/>
  <c r="V36" i="317"/>
  <c r="U36" i="317"/>
  <c r="T36" i="317" s="1"/>
  <c r="V35" i="317"/>
  <c r="U35" i="317"/>
  <c r="T35" i="317" s="1"/>
  <c r="V34" i="317"/>
  <c r="U34" i="317"/>
  <c r="T34" i="317" s="1"/>
  <c r="V33" i="317"/>
  <c r="U33" i="317"/>
  <c r="T33" i="317" s="1"/>
  <c r="V32" i="317"/>
  <c r="U32" i="317"/>
  <c r="T32" i="317" s="1"/>
  <c r="V31" i="317"/>
  <c r="U31" i="317"/>
  <c r="T31" i="317" s="1"/>
  <c r="V30" i="317"/>
  <c r="U30" i="317"/>
  <c r="T30" i="317" s="1"/>
  <c r="V29" i="317"/>
  <c r="U29" i="317"/>
  <c r="T29" i="317" s="1"/>
  <c r="V28" i="317"/>
  <c r="U28" i="317"/>
  <c r="T28" i="317" s="1"/>
  <c r="V27" i="317"/>
  <c r="U27" i="317"/>
  <c r="T27" i="317" s="1"/>
  <c r="V26" i="317"/>
  <c r="U26" i="317"/>
  <c r="T26" i="317" s="1"/>
  <c r="V25" i="317"/>
  <c r="U25" i="317"/>
  <c r="T25" i="317" s="1"/>
  <c r="V24" i="317"/>
  <c r="U24" i="317"/>
  <c r="T24" i="317" s="1"/>
  <c r="V23" i="317"/>
  <c r="U23" i="317"/>
  <c r="T23" i="317" s="1"/>
  <c r="V22" i="317"/>
  <c r="U22" i="317"/>
  <c r="T22" i="317" s="1"/>
  <c r="V21" i="317"/>
  <c r="U21" i="317"/>
  <c r="T21" i="317" s="1"/>
  <c r="V20" i="317"/>
  <c r="U20" i="317"/>
  <c r="T20" i="317" s="1"/>
  <c r="V19" i="317"/>
  <c r="U19" i="317"/>
  <c r="T19" i="317" s="1"/>
  <c r="V18" i="317"/>
  <c r="U18" i="317"/>
  <c r="T18" i="317" s="1"/>
  <c r="V17" i="317"/>
  <c r="U17" i="317"/>
  <c r="T17" i="317" s="1"/>
  <c r="V16" i="317"/>
  <c r="U16" i="317"/>
  <c r="T16" i="317" s="1"/>
  <c r="V15" i="317"/>
  <c r="U15" i="317"/>
  <c r="T15" i="317" s="1"/>
  <c r="V14" i="317"/>
  <c r="U14" i="317"/>
  <c r="T14" i="317" s="1"/>
  <c r="K199" i="316"/>
  <c r="H199" i="316"/>
  <c r="E199" i="316"/>
  <c r="B199" i="316"/>
  <c r="N197" i="316"/>
  <c r="N195" i="316"/>
  <c r="N193" i="316"/>
  <c r="N191" i="316"/>
  <c r="N189" i="316"/>
  <c r="N187" i="316"/>
  <c r="L120" i="316"/>
  <c r="S119" i="316"/>
  <c r="Q119" i="316"/>
  <c r="S118" i="316"/>
  <c r="Q118" i="316"/>
  <c r="S117" i="316"/>
  <c r="Q117" i="316"/>
  <c r="S116" i="316"/>
  <c r="Q116" i="316"/>
  <c r="S115" i="316"/>
  <c r="Q115" i="316"/>
  <c r="S114" i="316"/>
  <c r="Q114" i="316"/>
  <c r="S113" i="316"/>
  <c r="Q113" i="316"/>
  <c r="S112" i="316"/>
  <c r="Q112" i="316"/>
  <c r="S111" i="316"/>
  <c r="Q111" i="316"/>
  <c r="S110" i="316"/>
  <c r="Q110" i="316"/>
  <c r="S109" i="316"/>
  <c r="Q109" i="316"/>
  <c r="S108" i="316"/>
  <c r="Q108" i="316"/>
  <c r="S107" i="316"/>
  <c r="Q107" i="316"/>
  <c r="S106" i="316"/>
  <c r="Q106" i="316"/>
  <c r="S105" i="316"/>
  <c r="Q105" i="316"/>
  <c r="S104" i="316"/>
  <c r="Q104" i="316"/>
  <c r="S103" i="316"/>
  <c r="Q103" i="316"/>
  <c r="S102" i="316"/>
  <c r="Q102" i="316"/>
  <c r="S101" i="316"/>
  <c r="Q101" i="316"/>
  <c r="S100" i="316"/>
  <c r="Q100" i="316"/>
  <c r="S99" i="316"/>
  <c r="Q99" i="316"/>
  <c r="S98" i="316"/>
  <c r="Q98" i="316"/>
  <c r="S97" i="316"/>
  <c r="Q97" i="316"/>
  <c r="S96" i="316"/>
  <c r="Q96" i="316"/>
  <c r="S95" i="316"/>
  <c r="Q95" i="316"/>
  <c r="S94" i="316"/>
  <c r="Q94" i="316"/>
  <c r="S93" i="316"/>
  <c r="Q93" i="316"/>
  <c r="S92" i="316"/>
  <c r="Q92" i="316"/>
  <c r="S91" i="316"/>
  <c r="Q91" i="316"/>
  <c r="S90" i="316"/>
  <c r="Q90" i="316"/>
  <c r="S89" i="316"/>
  <c r="Q89" i="316"/>
  <c r="S88" i="316"/>
  <c r="Q88" i="316"/>
  <c r="S87" i="316"/>
  <c r="Q87" i="316"/>
  <c r="S86" i="316"/>
  <c r="Q86" i="316"/>
  <c r="S85" i="316"/>
  <c r="Q85" i="316"/>
  <c r="S84" i="316"/>
  <c r="Q84" i="316"/>
  <c r="S83" i="316"/>
  <c r="Q83" i="316"/>
  <c r="S82" i="316"/>
  <c r="Q82" i="316"/>
  <c r="S81" i="316"/>
  <c r="Q81" i="316"/>
  <c r="S80" i="316"/>
  <c r="Q80" i="316"/>
  <c r="S79" i="316"/>
  <c r="Q79" i="316"/>
  <c r="S78" i="316"/>
  <c r="Q78" i="316"/>
  <c r="S77" i="316"/>
  <c r="Q77" i="316"/>
  <c r="S76" i="316"/>
  <c r="Q76" i="316"/>
  <c r="S75" i="316"/>
  <c r="Q75" i="316"/>
  <c r="S74" i="316"/>
  <c r="Q74" i="316"/>
  <c r="S73" i="316"/>
  <c r="Q73" i="316"/>
  <c r="S72" i="316"/>
  <c r="Q72" i="316"/>
  <c r="S71" i="316"/>
  <c r="Q71" i="316"/>
  <c r="S70" i="316"/>
  <c r="Q70" i="316"/>
  <c r="S69" i="316"/>
  <c r="Q69" i="316"/>
  <c r="S68" i="316"/>
  <c r="Q68" i="316"/>
  <c r="S67" i="316"/>
  <c r="Q67" i="316"/>
  <c r="S66" i="316"/>
  <c r="Q66" i="316"/>
  <c r="S65" i="316"/>
  <c r="Q65" i="316"/>
  <c r="S64" i="316"/>
  <c r="Q64" i="316"/>
  <c r="S63" i="316"/>
  <c r="Q63" i="316"/>
  <c r="S62" i="316"/>
  <c r="Q62" i="316"/>
  <c r="S61" i="316"/>
  <c r="Q61" i="316"/>
  <c r="S60" i="316"/>
  <c r="Q60" i="316"/>
  <c r="S59" i="316"/>
  <c r="Q59" i="316"/>
  <c r="S58" i="316"/>
  <c r="Q58" i="316"/>
  <c r="S57" i="316"/>
  <c r="Q57" i="316"/>
  <c r="S56" i="316"/>
  <c r="Q56" i="316"/>
  <c r="S55" i="316"/>
  <c r="Q55" i="316"/>
  <c r="S54" i="316"/>
  <c r="Q54" i="316"/>
  <c r="S53" i="316"/>
  <c r="Q53" i="316"/>
  <c r="S52" i="316"/>
  <c r="Q52" i="316"/>
  <c r="S51" i="316"/>
  <c r="Q51" i="316"/>
  <c r="S50" i="316"/>
  <c r="Q50" i="316"/>
  <c r="S49" i="316"/>
  <c r="Q49" i="316"/>
  <c r="S48" i="316"/>
  <c r="Q48" i="316"/>
  <c r="S47" i="316"/>
  <c r="Q47" i="316"/>
  <c r="S46" i="316"/>
  <c r="Q46" i="316"/>
  <c r="S45" i="316"/>
  <c r="Q45" i="316"/>
  <c r="S44" i="316"/>
  <c r="Q44" i="316"/>
  <c r="S43" i="316"/>
  <c r="Q43" i="316"/>
  <c r="S42" i="316"/>
  <c r="Q42" i="316"/>
  <c r="S41" i="316"/>
  <c r="Q41" i="316"/>
  <c r="S40" i="316"/>
  <c r="Q40" i="316"/>
  <c r="S39" i="316"/>
  <c r="Q39" i="316"/>
  <c r="S38" i="316"/>
  <c r="Q38" i="316"/>
  <c r="S37" i="316"/>
  <c r="Q37" i="316"/>
  <c r="S36" i="316"/>
  <c r="Q36" i="316"/>
  <c r="S35" i="316"/>
  <c r="Q35" i="316"/>
  <c r="S34" i="316"/>
  <c r="Q34" i="316"/>
  <c r="S33" i="316"/>
  <c r="Q33" i="316"/>
  <c r="S32" i="316"/>
  <c r="Q32" i="316"/>
  <c r="S31" i="316"/>
  <c r="Q31" i="316"/>
  <c r="Q30" i="316"/>
  <c r="H23" i="316"/>
  <c r="H21" i="316"/>
  <c r="N199" i="316" l="1"/>
  <c r="K58" i="317"/>
  <c r="L58" i="317"/>
  <c r="R58" i="317"/>
  <c r="M58" i="317"/>
  <c r="N58" i="317"/>
  <c r="I59" i="317"/>
  <c r="J59" i="317"/>
  <c r="T57" i="317"/>
  <c r="N120" i="316" s="1"/>
  <c r="Q20" i="318"/>
  <c r="V32" i="318"/>
  <c r="V34" i="318"/>
  <c r="S35" i="318"/>
  <c r="V35" i="318" s="1"/>
  <c r="H59" i="317"/>
  <c r="S13" i="316" s="1"/>
  <c r="O58" i="317"/>
  <c r="P58" i="317"/>
  <c r="E58" i="317"/>
  <c r="S11" i="316" s="1"/>
  <c r="Q58" i="317"/>
  <c r="F58" i="317"/>
  <c r="G58" i="317"/>
  <c r="S58" i="317"/>
  <c r="C391" i="126"/>
  <c r="C357" i="126"/>
  <c r="C323" i="126"/>
  <c r="C288" i="126"/>
  <c r="C254" i="126"/>
  <c r="C220" i="126"/>
  <c r="C185" i="126"/>
  <c r="C151" i="126"/>
  <c r="C117" i="126"/>
  <c r="C82" i="126"/>
  <c r="C3" i="126"/>
  <c r="E2" i="21"/>
  <c r="C392" i="126"/>
  <c r="C358" i="126"/>
  <c r="C324" i="126"/>
  <c r="C289" i="126"/>
  <c r="C255" i="126"/>
  <c r="C221" i="126"/>
  <c r="C186" i="126"/>
  <c r="C152" i="126"/>
  <c r="C118" i="126"/>
  <c r="C83" i="126"/>
  <c r="C45" i="126"/>
  <c r="C11" i="126"/>
  <c r="L120" i="185" l="1"/>
  <c r="S32" i="185" l="1"/>
  <c r="S95" i="185"/>
  <c r="C145" i="277" l="1"/>
  <c r="C144" i="277"/>
  <c r="C143" i="277"/>
  <c r="C142" i="277"/>
  <c r="C141" i="277"/>
  <c r="C140" i="277"/>
  <c r="C139" i="277"/>
  <c r="C138" i="277"/>
  <c r="C137" i="277"/>
  <c r="C136" i="277"/>
  <c r="C135" i="277"/>
  <c r="C133" i="277"/>
  <c r="C132" i="277"/>
  <c r="F128" i="277"/>
  <c r="D128" i="277"/>
  <c r="H126" i="277"/>
  <c r="H125" i="277"/>
  <c r="C126" i="277"/>
  <c r="C125" i="277"/>
  <c r="C116" i="277"/>
  <c r="C28" i="277"/>
  <c r="C57" i="277"/>
  <c r="C115" i="277"/>
  <c r="C114" i="277"/>
  <c r="C113" i="277"/>
  <c r="C112" i="277"/>
  <c r="C111" i="277"/>
  <c r="C110" i="277"/>
  <c r="C109" i="277"/>
  <c r="C108" i="277"/>
  <c r="C107" i="277"/>
  <c r="C106" i="277"/>
  <c r="C104" i="277"/>
  <c r="C103" i="277"/>
  <c r="F99" i="277"/>
  <c r="D99" i="277"/>
  <c r="H97" i="277"/>
  <c r="H96" i="277"/>
  <c r="C97" i="277"/>
  <c r="C96" i="277"/>
  <c r="C87" i="277"/>
  <c r="C86" i="277"/>
  <c r="C85" i="277"/>
  <c r="C84" i="277"/>
  <c r="C83" i="277"/>
  <c r="C82" i="277"/>
  <c r="C81" i="277"/>
  <c r="C80" i="277"/>
  <c r="C79" i="277"/>
  <c r="C78" i="277"/>
  <c r="C77" i="277"/>
  <c r="C75" i="277"/>
  <c r="C74" i="277"/>
  <c r="F70" i="277"/>
  <c r="D41" i="277"/>
  <c r="D70" i="277"/>
  <c r="H68" i="277"/>
  <c r="H67" i="277"/>
  <c r="C68" i="277"/>
  <c r="C67" i="277"/>
  <c r="C38" i="277"/>
  <c r="C58" i="277"/>
  <c r="C56" i="277"/>
  <c r="C55" i="277"/>
  <c r="C54" i="277"/>
  <c r="C53" i="277"/>
  <c r="C52" i="277"/>
  <c r="C51" i="277"/>
  <c r="C50" i="277"/>
  <c r="C49" i="277"/>
  <c r="C48" i="277"/>
  <c r="C46" i="277"/>
  <c r="C45" i="277" l="1"/>
  <c r="F41" i="277"/>
  <c r="H39" i="277"/>
  <c r="H38" i="277"/>
  <c r="C39" i="277"/>
  <c r="C122" i="277" l="1"/>
  <c r="C123" i="277"/>
  <c r="C94" i="277"/>
  <c r="C93" i="277"/>
  <c r="C65" i="277"/>
  <c r="C64" i="277"/>
  <c r="C6" i="277"/>
  <c r="C35" i="277"/>
  <c r="C36" i="277"/>
  <c r="A33" i="277" s="1"/>
  <c r="C29" i="277"/>
  <c r="C27" i="277"/>
  <c r="C26" i="277"/>
  <c r="C25" i="277"/>
  <c r="C24" i="277"/>
  <c r="C23" i="277"/>
  <c r="C22" i="277"/>
  <c r="C21" i="277"/>
  <c r="C20" i="277"/>
  <c r="C19" i="277" l="1"/>
  <c r="C17" i="277"/>
  <c r="C16" i="277"/>
  <c r="H10" i="277"/>
  <c r="H9" i="277"/>
  <c r="C10" i="277"/>
  <c r="C9" i="277"/>
  <c r="C7" i="277"/>
  <c r="A4" i="277" s="1"/>
  <c r="A3" i="277"/>
  <c r="Q81" i="185"/>
  <c r="H128" i="277"/>
  <c r="A120" i="277"/>
  <c r="A119" i="277"/>
  <c r="H99" i="277"/>
  <c r="A91" i="277"/>
  <c r="A90" i="277"/>
  <c r="H70" i="277"/>
  <c r="A62" i="277"/>
  <c r="A61" i="277"/>
  <c r="H41" i="277"/>
  <c r="A32" i="277"/>
  <c r="S119" i="185" l="1"/>
  <c r="Q119" i="185"/>
  <c r="S118" i="185"/>
  <c r="Q118" i="185"/>
  <c r="S117" i="185"/>
  <c r="Q117" i="185"/>
  <c r="S116" i="185"/>
  <c r="Q116" i="185"/>
  <c r="S115" i="185"/>
  <c r="Q115" i="185"/>
  <c r="S114" i="185"/>
  <c r="Q114" i="185"/>
  <c r="S113" i="185"/>
  <c r="Q113" i="185"/>
  <c r="S112" i="185"/>
  <c r="Q112" i="185"/>
  <c r="S111" i="185"/>
  <c r="Q111" i="185"/>
  <c r="S110" i="185"/>
  <c r="Q110" i="185"/>
  <c r="S109" i="185"/>
  <c r="Q109" i="185"/>
  <c r="S108" i="185"/>
  <c r="Q108" i="185"/>
  <c r="S107" i="185"/>
  <c r="Q107" i="185"/>
  <c r="S106" i="185"/>
  <c r="Q106" i="185"/>
  <c r="S105" i="185"/>
  <c r="Q105" i="185"/>
  <c r="S104" i="185"/>
  <c r="Q104" i="185"/>
  <c r="S103" i="185"/>
  <c r="Q103" i="185"/>
  <c r="S102" i="185"/>
  <c r="Q102" i="185"/>
  <c r="S101" i="185"/>
  <c r="Q101" i="185"/>
  <c r="S100" i="185"/>
  <c r="Q100" i="185"/>
  <c r="S99" i="185"/>
  <c r="Q99" i="185"/>
  <c r="S98" i="185"/>
  <c r="Q98" i="185"/>
  <c r="S97" i="185"/>
  <c r="Q97" i="185"/>
  <c r="S96" i="185"/>
  <c r="Q96" i="185"/>
  <c r="Q95" i="185"/>
  <c r="S94" i="185"/>
  <c r="Q94" i="185"/>
  <c r="S93" i="185"/>
  <c r="Q93" i="185"/>
  <c r="S92" i="185"/>
  <c r="Q92" i="185"/>
  <c r="S91" i="185"/>
  <c r="Q91" i="185"/>
  <c r="S90" i="185"/>
  <c r="Q90" i="185"/>
  <c r="S89" i="185"/>
  <c r="Q89" i="185"/>
  <c r="S88" i="185"/>
  <c r="Q88" i="185"/>
  <c r="S87" i="185"/>
  <c r="Q87" i="185"/>
  <c r="S86" i="185"/>
  <c r="Q86" i="185"/>
  <c r="S85" i="185"/>
  <c r="Q85" i="185"/>
  <c r="S84" i="185"/>
  <c r="Q84" i="185"/>
  <c r="S83" i="185"/>
  <c r="Q83" i="185"/>
  <c r="S82" i="185"/>
  <c r="Q82" i="185"/>
  <c r="S81" i="185"/>
  <c r="S80" i="185"/>
  <c r="Q80" i="185"/>
  <c r="S79" i="185"/>
  <c r="Q79" i="185"/>
  <c r="S78" i="185"/>
  <c r="Q78" i="185"/>
  <c r="S77" i="185"/>
  <c r="Q77" i="185"/>
  <c r="S76" i="185"/>
  <c r="Q76" i="185"/>
  <c r="S75" i="185"/>
  <c r="Q75" i="185"/>
  <c r="S74" i="185"/>
  <c r="Q74" i="185"/>
  <c r="S73" i="185"/>
  <c r="Q73" i="185"/>
  <c r="S72" i="185"/>
  <c r="Q72" i="185"/>
  <c r="S71" i="185"/>
  <c r="Q71" i="185"/>
  <c r="S70" i="185"/>
  <c r="Q70" i="185"/>
  <c r="S69" i="185"/>
  <c r="Q69" i="185"/>
  <c r="S68" i="185"/>
  <c r="Q68" i="185"/>
  <c r="S67" i="185"/>
  <c r="Q67" i="185"/>
  <c r="S66" i="185"/>
  <c r="Q66" i="185"/>
  <c r="S65" i="185"/>
  <c r="Q65" i="185"/>
  <c r="S64" i="185"/>
  <c r="Q64" i="185"/>
  <c r="S63" i="185"/>
  <c r="Q63" i="185"/>
  <c r="S62" i="185"/>
  <c r="Q62" i="185"/>
  <c r="S61" i="185"/>
  <c r="Q61" i="185"/>
  <c r="S60" i="185"/>
  <c r="Q60" i="185"/>
  <c r="S59" i="185"/>
  <c r="Q59" i="185"/>
  <c r="S58" i="185"/>
  <c r="Q58" i="185"/>
  <c r="S57" i="185"/>
  <c r="Q57" i="185"/>
  <c r="S56" i="185"/>
  <c r="Q56" i="185"/>
  <c r="S55" i="185"/>
  <c r="Q55" i="185"/>
  <c r="S54" i="185"/>
  <c r="Q54" i="185"/>
  <c r="S53" i="185"/>
  <c r="Q53" i="185"/>
  <c r="S52" i="185"/>
  <c r="Q52" i="185"/>
  <c r="S51" i="185"/>
  <c r="Q51" i="185"/>
  <c r="S50" i="185"/>
  <c r="Q50" i="185"/>
  <c r="S49" i="185"/>
  <c r="Q49" i="185"/>
  <c r="S48" i="185"/>
  <c r="Q48" i="185"/>
  <c r="S47" i="185"/>
  <c r="Q47" i="185"/>
  <c r="S46" i="185"/>
  <c r="Q46" i="185"/>
  <c r="S45" i="185"/>
  <c r="Q45" i="185"/>
  <c r="S44" i="185"/>
  <c r="Q44" i="185"/>
  <c r="S43" i="185"/>
  <c r="Q43" i="185"/>
  <c r="S42" i="185"/>
  <c r="Q42" i="185"/>
  <c r="S41" i="185"/>
  <c r="Q41" i="185"/>
  <c r="S40" i="185"/>
  <c r="Q40" i="185"/>
  <c r="S39" i="185"/>
  <c r="Q39" i="185"/>
  <c r="S38" i="185"/>
  <c r="Q38" i="185"/>
  <c r="S37" i="185"/>
  <c r="Q37" i="185"/>
  <c r="S36" i="185"/>
  <c r="Q36" i="185"/>
  <c r="S35" i="185"/>
  <c r="Q35" i="185"/>
  <c r="S34" i="185"/>
  <c r="Q34" i="185"/>
  <c r="S33" i="185"/>
  <c r="Q33" i="185"/>
  <c r="Q32" i="185"/>
  <c r="S31" i="185"/>
  <c r="Q31" i="185"/>
  <c r="S30" i="185"/>
  <c r="Q30" i="185"/>
  <c r="V56" i="186"/>
  <c r="V55" i="186"/>
  <c r="V54" i="186"/>
  <c r="V53" i="186"/>
  <c r="V52" i="186"/>
  <c r="V51" i="186"/>
  <c r="V50" i="186"/>
  <c r="V49" i="186"/>
  <c r="V48" i="186"/>
  <c r="V47" i="186"/>
  <c r="V46" i="186"/>
  <c r="V45" i="186"/>
  <c r="V44" i="186"/>
  <c r="V43" i="186"/>
  <c r="V42" i="186"/>
  <c r="V41" i="186"/>
  <c r="V40" i="186"/>
  <c r="V39" i="186"/>
  <c r="V38" i="186"/>
  <c r="V37" i="186"/>
  <c r="V36" i="186"/>
  <c r="V35" i="186"/>
  <c r="V34" i="186"/>
  <c r="V33" i="186"/>
  <c r="V32" i="186"/>
  <c r="V31" i="186"/>
  <c r="V30" i="186"/>
  <c r="V29" i="186"/>
  <c r="V28" i="186"/>
  <c r="V27" i="186"/>
  <c r="V26" i="186"/>
  <c r="V25" i="186"/>
  <c r="V24" i="186"/>
  <c r="V23" i="186"/>
  <c r="V22" i="186"/>
  <c r="V21" i="186"/>
  <c r="V20" i="186"/>
  <c r="V19" i="186"/>
  <c r="V18" i="186"/>
  <c r="V17" i="186"/>
  <c r="V16" i="186"/>
  <c r="V15" i="186"/>
  <c r="V14" i="186"/>
  <c r="U15" i="186"/>
  <c r="T15" i="186" s="1"/>
  <c r="U16" i="186"/>
  <c r="T16" i="186" s="1"/>
  <c r="U17" i="186"/>
  <c r="T17" i="186" s="1"/>
  <c r="U18" i="186"/>
  <c r="T18" i="186" s="1"/>
  <c r="U19" i="186"/>
  <c r="T19" i="186" s="1"/>
  <c r="U20" i="186"/>
  <c r="T20" i="186" s="1"/>
  <c r="U21" i="186"/>
  <c r="T21" i="186" s="1"/>
  <c r="U22" i="186"/>
  <c r="T22" i="186" s="1"/>
  <c r="U23" i="186"/>
  <c r="T23" i="186" s="1"/>
  <c r="U24" i="186"/>
  <c r="T24" i="186" s="1"/>
  <c r="U25" i="186"/>
  <c r="T25" i="186" s="1"/>
  <c r="U26" i="186"/>
  <c r="T26" i="186" s="1"/>
  <c r="U27" i="186"/>
  <c r="T27" i="186" s="1"/>
  <c r="U28" i="186"/>
  <c r="T28" i="186" s="1"/>
  <c r="U29" i="186"/>
  <c r="T29" i="186" s="1"/>
  <c r="U30" i="186"/>
  <c r="T30" i="186" s="1"/>
  <c r="U31" i="186"/>
  <c r="T31" i="186" s="1"/>
  <c r="U32" i="186"/>
  <c r="T32" i="186" s="1"/>
  <c r="U33" i="186"/>
  <c r="T33" i="186" s="1"/>
  <c r="U34" i="186"/>
  <c r="T34" i="186" s="1"/>
  <c r="U35" i="186"/>
  <c r="T35" i="186" s="1"/>
  <c r="U36" i="186"/>
  <c r="T36" i="186" s="1"/>
  <c r="U37" i="186"/>
  <c r="T37" i="186" s="1"/>
  <c r="U38" i="186"/>
  <c r="T38" i="186" s="1"/>
  <c r="U39" i="186"/>
  <c r="T39" i="186" s="1"/>
  <c r="U40" i="186"/>
  <c r="T40" i="186" s="1"/>
  <c r="U41" i="186"/>
  <c r="T41" i="186" s="1"/>
  <c r="U42" i="186"/>
  <c r="T42" i="186" s="1"/>
  <c r="U43" i="186"/>
  <c r="T43" i="186" s="1"/>
  <c r="U44" i="186"/>
  <c r="T44" i="186" s="1"/>
  <c r="U45" i="186"/>
  <c r="T45" i="186" s="1"/>
  <c r="U46" i="186"/>
  <c r="T46" i="186" s="1"/>
  <c r="U47" i="186"/>
  <c r="T47" i="186" s="1"/>
  <c r="U48" i="186"/>
  <c r="T48" i="186" s="1"/>
  <c r="U49" i="186"/>
  <c r="T49" i="186" s="1"/>
  <c r="U50" i="186"/>
  <c r="T50" i="186" s="1"/>
  <c r="U51" i="186"/>
  <c r="T51" i="186" s="1"/>
  <c r="U52" i="186"/>
  <c r="T52" i="186" s="1"/>
  <c r="U53" i="186"/>
  <c r="T53" i="186" s="1"/>
  <c r="U54" i="186"/>
  <c r="T54" i="186" s="1"/>
  <c r="U55" i="186"/>
  <c r="T55" i="186" s="1"/>
  <c r="U56" i="186"/>
  <c r="T56" i="186" s="1"/>
  <c r="U14" i="186"/>
  <c r="T14" i="186" s="1"/>
  <c r="T57" i="186" l="1"/>
  <c r="N120" i="185" s="1"/>
  <c r="P57" i="186"/>
  <c r="H23" i="185"/>
  <c r="H21" i="185"/>
  <c r="N187" i="185"/>
  <c r="N189" i="185"/>
  <c r="N191" i="185"/>
  <c r="N193" i="185"/>
  <c r="N195" i="185"/>
  <c r="N197" i="185"/>
  <c r="B199" i="185"/>
  <c r="E199" i="185"/>
  <c r="N199" i="185" s="1"/>
  <c r="H199" i="185"/>
  <c r="K199" i="185"/>
  <c r="C390" i="126"/>
  <c r="C356" i="126"/>
  <c r="C322" i="126"/>
  <c r="C287" i="126"/>
  <c r="C253" i="126"/>
  <c r="C219" i="126"/>
  <c r="C184" i="126"/>
  <c r="C150" i="126"/>
  <c r="C116" i="126"/>
  <c r="C81" i="126"/>
  <c r="C43" i="126"/>
  <c r="C9" i="126"/>
  <c r="S57" i="186"/>
  <c r="R57" i="186"/>
  <c r="Q57" i="186"/>
  <c r="O57" i="186"/>
  <c r="N57" i="186"/>
  <c r="M57" i="186"/>
  <c r="L57" i="186"/>
  <c r="K57" i="186"/>
  <c r="J57" i="186"/>
  <c r="I57" i="186"/>
  <c r="H57" i="186"/>
  <c r="G57" i="186"/>
  <c r="F57" i="186"/>
  <c r="E57" i="186"/>
  <c r="M84" i="21"/>
  <c r="G11" i="21" s="1"/>
  <c r="M85" i="21"/>
  <c r="G15" i="21" s="1"/>
  <c r="Q9" i="21"/>
  <c r="D12" i="277" s="1"/>
  <c r="Q16" i="21"/>
  <c r="Q17" i="21"/>
  <c r="Q18" i="21"/>
  <c r="Q12" i="21"/>
  <c r="Q10" i="21"/>
  <c r="S20" i="21"/>
  <c r="O19" i="21"/>
  <c r="M19" i="21"/>
  <c r="K19" i="21"/>
  <c r="I19" i="21"/>
  <c r="O13" i="21"/>
  <c r="O14" i="21" s="1"/>
  <c r="O20" i="21" s="1"/>
  <c r="M13" i="21"/>
  <c r="M14" i="21"/>
  <c r="K13" i="21"/>
  <c r="K14" i="21" s="1"/>
  <c r="K20" i="21" s="1"/>
  <c r="I13" i="21"/>
  <c r="I14" i="21" s="1"/>
  <c r="I20" i="21" s="1"/>
  <c r="Q15" i="21" l="1"/>
  <c r="G19" i="21"/>
  <c r="Q19" i="21"/>
  <c r="M20" i="21"/>
  <c r="Q11" i="21"/>
  <c r="Q13" i="21" s="1"/>
  <c r="S33" i="21"/>
  <c r="V33" i="21" s="1"/>
  <c r="G13" i="21"/>
  <c r="G14" i="21" s="1"/>
  <c r="G20" i="21" s="1"/>
  <c r="F59" i="186"/>
  <c r="F58" i="186"/>
  <c r="E58" i="186"/>
  <c r="E59" i="186"/>
  <c r="G59" i="186"/>
  <c r="G58" i="186"/>
  <c r="I59" i="186"/>
  <c r="I58" i="186"/>
  <c r="K59" i="186"/>
  <c r="K58" i="186"/>
  <c r="M59" i="186"/>
  <c r="M58" i="186"/>
  <c r="O59" i="186"/>
  <c r="O58" i="186"/>
  <c r="R59" i="186"/>
  <c r="R58" i="186"/>
  <c r="H59" i="186"/>
  <c r="H58" i="186"/>
  <c r="J59" i="186"/>
  <c r="J58" i="186"/>
  <c r="L59" i="186"/>
  <c r="L58" i="186"/>
  <c r="N59" i="186"/>
  <c r="N58" i="186"/>
  <c r="Q59" i="186"/>
  <c r="Q58" i="186"/>
  <c r="S59" i="186"/>
  <c r="S58" i="186"/>
  <c r="P59" i="186"/>
  <c r="P58" i="186"/>
  <c r="F12" i="277" l="1"/>
  <c r="H12" i="277" s="1"/>
  <c r="V32" i="21"/>
  <c r="S35" i="21"/>
  <c r="V35" i="21" s="1"/>
  <c r="Q14" i="21"/>
  <c r="Q20" i="21" s="1"/>
  <c r="V34" i="21"/>
  <c r="S13" i="185"/>
  <c r="S11" i="185"/>
</calcChain>
</file>

<file path=xl/sharedStrings.xml><?xml version="1.0" encoding="utf-8"?>
<sst xmlns="http://schemas.openxmlformats.org/spreadsheetml/2006/main" count="14647" uniqueCount="637">
  <si>
    <t>機関種類</t>
    <rPh sb="0" eb="2">
      <t>キカン</t>
    </rPh>
    <rPh sb="2" eb="4">
      <t>シュルイ</t>
    </rPh>
    <phoneticPr fontId="17"/>
  </si>
  <si>
    <t>有無</t>
    <rPh sb="0" eb="2">
      <t>ウム</t>
    </rPh>
    <phoneticPr fontId="17"/>
  </si>
  <si>
    <t>平日昼間</t>
    <rPh sb="0" eb="2">
      <t>ヘイジツ</t>
    </rPh>
    <rPh sb="2" eb="4">
      <t>ヒルマ</t>
    </rPh>
    <phoneticPr fontId="17"/>
  </si>
  <si>
    <t>直接雇用（常勤）</t>
    <rPh sb="0" eb="2">
      <t>チョクセツ</t>
    </rPh>
    <rPh sb="2" eb="4">
      <t>コヨウ</t>
    </rPh>
    <rPh sb="5" eb="7">
      <t>ジョウキン</t>
    </rPh>
    <phoneticPr fontId="17"/>
  </si>
  <si>
    <t>はい（いずれにも該当しない）</t>
    <rPh sb="8" eb="10">
      <t>ガイトウ</t>
    </rPh>
    <phoneticPr fontId="17"/>
  </si>
  <si>
    <t>_1.クラウド関連の知識・技術</t>
    <rPh sb="7" eb="9">
      <t>カンレン</t>
    </rPh>
    <rPh sb="10" eb="12">
      <t>チシキ</t>
    </rPh>
    <rPh sb="13" eb="15">
      <t>ギジュツ</t>
    </rPh>
    <phoneticPr fontId="17"/>
  </si>
  <si>
    <t>_2.IoT関連の知識・技術</t>
    <rPh sb="6" eb="8">
      <t>カンレン</t>
    </rPh>
    <rPh sb="9" eb="11">
      <t>チシキ</t>
    </rPh>
    <rPh sb="12" eb="14">
      <t>ギジュツ</t>
    </rPh>
    <phoneticPr fontId="17"/>
  </si>
  <si>
    <t>_3.AI関連の知識・技術</t>
    <rPh sb="5" eb="7">
      <t>カンレン</t>
    </rPh>
    <rPh sb="8" eb="10">
      <t>チシキ</t>
    </rPh>
    <rPh sb="11" eb="13">
      <t>ギジュツ</t>
    </rPh>
    <phoneticPr fontId="17"/>
  </si>
  <si>
    <t>_4.データサイエンス関連の知識・技術</t>
    <rPh sb="11" eb="13">
      <t>カンレン</t>
    </rPh>
    <rPh sb="14" eb="16">
      <t>チシキ</t>
    </rPh>
    <rPh sb="17" eb="19">
      <t>ギジュツ</t>
    </rPh>
    <phoneticPr fontId="17"/>
  </si>
  <si>
    <t>_5.デジタルビジネス創出に関連する知識・技術</t>
    <rPh sb="11" eb="13">
      <t>ソウシュツ</t>
    </rPh>
    <rPh sb="14" eb="16">
      <t>カンレン</t>
    </rPh>
    <rPh sb="18" eb="20">
      <t>チシキ</t>
    </rPh>
    <rPh sb="21" eb="23">
      <t>ギジュツ</t>
    </rPh>
    <phoneticPr fontId="17"/>
  </si>
  <si>
    <t>_6.ネットワークに関する知識・技術</t>
    <rPh sb="10" eb="11">
      <t>カン</t>
    </rPh>
    <rPh sb="13" eb="15">
      <t>チシキ</t>
    </rPh>
    <rPh sb="16" eb="18">
      <t>ギジュツ</t>
    </rPh>
    <phoneticPr fontId="17"/>
  </si>
  <si>
    <t>_7.セキュリティに関連する知識・技術</t>
    <rPh sb="10" eb="12">
      <t>カンレン</t>
    </rPh>
    <rPh sb="14" eb="16">
      <t>チシキ</t>
    </rPh>
    <rPh sb="17" eb="19">
      <t>ギジュツ</t>
    </rPh>
    <phoneticPr fontId="17"/>
  </si>
  <si>
    <t>_8.自動車モデルベース開発関連の知識・技術</t>
    <rPh sb="3" eb="6">
      <t>ジドウシャ</t>
    </rPh>
    <rPh sb="12" eb="14">
      <t>カイハツ</t>
    </rPh>
    <rPh sb="14" eb="16">
      <t>カンレン</t>
    </rPh>
    <rPh sb="17" eb="19">
      <t>チシキ</t>
    </rPh>
    <rPh sb="20" eb="22">
      <t>ギジュツ</t>
    </rPh>
    <phoneticPr fontId="17"/>
  </si>
  <si>
    <t>_9.自動運転関連の知識・技術</t>
    <rPh sb="3" eb="5">
      <t>ジドウ</t>
    </rPh>
    <rPh sb="5" eb="7">
      <t>ウンテン</t>
    </rPh>
    <rPh sb="7" eb="9">
      <t>カンレン</t>
    </rPh>
    <rPh sb="10" eb="12">
      <t>チシキ</t>
    </rPh>
    <rPh sb="13" eb="15">
      <t>ギジュツ</t>
    </rPh>
    <phoneticPr fontId="17"/>
  </si>
  <si>
    <t>_10.生産システム分野関連の知識・技術</t>
    <rPh sb="4" eb="6">
      <t>セイサン</t>
    </rPh>
    <rPh sb="10" eb="12">
      <t>ブンヤ</t>
    </rPh>
    <rPh sb="12" eb="14">
      <t>カンレン</t>
    </rPh>
    <rPh sb="15" eb="17">
      <t>チシキ</t>
    </rPh>
    <rPh sb="18" eb="20">
      <t>ギジュツ</t>
    </rPh>
    <phoneticPr fontId="17"/>
  </si>
  <si>
    <t>登録済み（更新手続き中を含む）</t>
    <rPh sb="0" eb="3">
      <t>トウロクスミ</t>
    </rPh>
    <rPh sb="5" eb="9">
      <t>コウシンテツヅ</t>
    </rPh>
    <rPh sb="10" eb="11">
      <t>チュウ</t>
    </rPh>
    <rPh sb="12" eb="13">
      <t>フク</t>
    </rPh>
    <phoneticPr fontId="17"/>
  </si>
  <si>
    <t>はい</t>
    <phoneticPr fontId="17"/>
  </si>
  <si>
    <t>ある（以下に内容を記入）</t>
    <rPh sb="3" eb="5">
      <t>イカ</t>
    </rPh>
    <rPh sb="6" eb="8">
      <t>ナイヨウ</t>
    </rPh>
    <rPh sb="9" eb="11">
      <t>キニュウ</t>
    </rPh>
    <phoneticPr fontId="17"/>
  </si>
  <si>
    <t>取得済み</t>
    <rPh sb="0" eb="2">
      <t>シュトク</t>
    </rPh>
    <rPh sb="2" eb="3">
      <t>スミ</t>
    </rPh>
    <phoneticPr fontId="17"/>
  </si>
  <si>
    <t>策定している</t>
    <rPh sb="0" eb="2">
      <t>サクテイ</t>
    </rPh>
    <phoneticPr fontId="17"/>
  </si>
  <si>
    <t>公開している</t>
    <rPh sb="0" eb="2">
      <t>コウカイ</t>
    </rPh>
    <phoneticPr fontId="17"/>
  </si>
  <si>
    <t>パンフレット</t>
    <phoneticPr fontId="17"/>
  </si>
  <si>
    <t>現在も開講中</t>
    <rPh sb="0" eb="2">
      <t>ゲンザイ</t>
    </rPh>
    <rPh sb="3" eb="6">
      <t>カイコウチュウ</t>
    </rPh>
    <phoneticPr fontId="17"/>
  </si>
  <si>
    <t>一括</t>
    <rPh sb="0" eb="2">
      <t>イッカツ</t>
    </rPh>
    <phoneticPr fontId="17"/>
  </si>
  <si>
    <t>全員の評価を行っている</t>
    <rPh sb="0" eb="2">
      <t>ゼンイン</t>
    </rPh>
    <rPh sb="3" eb="5">
      <t>ヒョウカ</t>
    </rPh>
    <rPh sb="6" eb="7">
      <t>オコナ</t>
    </rPh>
    <phoneticPr fontId="17"/>
  </si>
  <si>
    <t>全員に伝えている</t>
    <rPh sb="0" eb="2">
      <t>ゼンイン</t>
    </rPh>
    <rPh sb="3" eb="4">
      <t>ツタ</t>
    </rPh>
    <phoneticPr fontId="17"/>
  </si>
  <si>
    <t>全員に支援を行っている</t>
    <rPh sb="0" eb="2">
      <t>ゼンイン</t>
    </rPh>
    <rPh sb="3" eb="5">
      <t>シエン</t>
    </rPh>
    <rPh sb="6" eb="7">
      <t>オコナ</t>
    </rPh>
    <phoneticPr fontId="17"/>
  </si>
  <si>
    <t>1月</t>
    <rPh sb="1" eb="2">
      <t>ガツ</t>
    </rPh>
    <phoneticPr fontId="17"/>
  </si>
  <si>
    <t>スキル項目</t>
    <rPh sb="3" eb="5">
      <t>コウモク</t>
    </rPh>
    <phoneticPr fontId="17"/>
  </si>
  <si>
    <t>カテゴリー</t>
  </si>
  <si>
    <t>サブカテゴリー</t>
    <phoneticPr fontId="49"/>
  </si>
  <si>
    <t>各種会社（株式会社・持分会社等）</t>
    <rPh sb="0" eb="2">
      <t>カクシュ</t>
    </rPh>
    <rPh sb="2" eb="4">
      <t>カイシャ</t>
    </rPh>
    <rPh sb="5" eb="7">
      <t>カブシキ</t>
    </rPh>
    <rPh sb="7" eb="9">
      <t>ガイシャ</t>
    </rPh>
    <rPh sb="10" eb="11">
      <t>モ</t>
    </rPh>
    <rPh sb="11" eb="14">
      <t>ブンカイシャ</t>
    </rPh>
    <rPh sb="14" eb="15">
      <t>トウ</t>
    </rPh>
    <phoneticPr fontId="17"/>
  </si>
  <si>
    <t>有</t>
    <rPh sb="0" eb="1">
      <t>アリ</t>
    </rPh>
    <phoneticPr fontId="17"/>
  </si>
  <si>
    <t>〇</t>
    <phoneticPr fontId="17"/>
  </si>
  <si>
    <t>平日夜間</t>
    <rPh sb="0" eb="2">
      <t>ヘイジツ</t>
    </rPh>
    <rPh sb="2" eb="4">
      <t>ヤカン</t>
    </rPh>
    <phoneticPr fontId="17"/>
  </si>
  <si>
    <t>直接雇用（非常勤）</t>
    <rPh sb="0" eb="2">
      <t>チョクセツ</t>
    </rPh>
    <rPh sb="2" eb="4">
      <t>コヨウ</t>
    </rPh>
    <rPh sb="5" eb="8">
      <t>ヒジョウキン</t>
    </rPh>
    <phoneticPr fontId="17"/>
  </si>
  <si>
    <t>いいえ（いずれかに該当する）</t>
    <rPh sb="9" eb="11">
      <t>ガイトウ</t>
    </rPh>
    <phoneticPr fontId="17"/>
  </si>
  <si>
    <t>1.ソリューションライフサイクル_1.戦略</t>
    <rPh sb="19" eb="21">
      <t>センリャク</t>
    </rPh>
    <phoneticPr fontId="17"/>
  </si>
  <si>
    <t>1.ソリューションライフサイクル_1.企画</t>
    <rPh sb="19" eb="21">
      <t>キカク</t>
    </rPh>
    <phoneticPr fontId="17"/>
  </si>
  <si>
    <t>1.サイエンステクノロジ_1.AI</t>
    <phoneticPr fontId="17"/>
  </si>
  <si>
    <t>1.ソリューションライフサイクルプロセス_1.企画</t>
    <rPh sb="23" eb="25">
      <t>キカク</t>
    </rPh>
    <phoneticPr fontId="17"/>
  </si>
  <si>
    <t>(1)デザイン思考_1.ソリューション管理・推進プロセス_1.プロセスマネージメント</t>
    <rPh sb="7" eb="9">
      <t>シコウ</t>
    </rPh>
    <rPh sb="19" eb="21">
      <t>カンリ</t>
    </rPh>
    <rPh sb="22" eb="24">
      <t>スイシン</t>
    </rPh>
    <phoneticPr fontId="17"/>
  </si>
  <si>
    <t>⑴システム要求分析</t>
    <phoneticPr fontId="17"/>
  </si>
  <si>
    <t>1.技術要素_1.In-Carの自動運転技術_1.認知系技術</t>
    <rPh sb="2" eb="4">
      <t>ギジュツ</t>
    </rPh>
    <rPh sb="4" eb="6">
      <t>ヨウソ</t>
    </rPh>
    <rPh sb="16" eb="20">
      <t>ジドウウンテン</t>
    </rPh>
    <rPh sb="20" eb="22">
      <t>ギジュツ</t>
    </rPh>
    <rPh sb="25" eb="27">
      <t>ニンチ</t>
    </rPh>
    <rPh sb="27" eb="28">
      <t>ケイ</t>
    </rPh>
    <rPh sb="28" eb="30">
      <t>ギジュツ</t>
    </rPh>
    <phoneticPr fontId="17"/>
  </si>
  <si>
    <t>(1)生産システム工学一般</t>
    <rPh sb="3" eb="5">
      <t>セイサン</t>
    </rPh>
    <rPh sb="9" eb="11">
      <t>コウガク</t>
    </rPh>
    <rPh sb="11" eb="13">
      <t>イッパン</t>
    </rPh>
    <phoneticPr fontId="17"/>
  </si>
  <si>
    <t>登録していない</t>
    <rPh sb="0" eb="2">
      <t>トウロク</t>
    </rPh>
    <phoneticPr fontId="17"/>
  </si>
  <si>
    <t>いいえ</t>
    <phoneticPr fontId="17"/>
  </si>
  <si>
    <t>ない</t>
    <phoneticPr fontId="17"/>
  </si>
  <si>
    <t>取得していない</t>
    <rPh sb="0" eb="2">
      <t>シュトク</t>
    </rPh>
    <phoneticPr fontId="17"/>
  </si>
  <si>
    <t>策定していない</t>
    <rPh sb="0" eb="2">
      <t>サクテイ</t>
    </rPh>
    <phoneticPr fontId="17"/>
  </si>
  <si>
    <t>公開していない</t>
    <rPh sb="0" eb="2">
      <t>コウカイ</t>
    </rPh>
    <phoneticPr fontId="17"/>
  </si>
  <si>
    <t>ホームページ（右にURLを記載）</t>
    <rPh sb="7" eb="8">
      <t>ミギ</t>
    </rPh>
    <rPh sb="13" eb="15">
      <t>キサイ</t>
    </rPh>
    <phoneticPr fontId="17"/>
  </si>
  <si>
    <t>開催終了</t>
    <rPh sb="0" eb="2">
      <t>カイサイ</t>
    </rPh>
    <rPh sb="2" eb="4">
      <t>シュウリョウ</t>
    </rPh>
    <phoneticPr fontId="17"/>
  </si>
  <si>
    <t>分割</t>
    <rPh sb="0" eb="2">
      <t>ブンカツ</t>
    </rPh>
    <phoneticPr fontId="17"/>
  </si>
  <si>
    <t>直接雇用（非常勤）</t>
    <rPh sb="0" eb="2">
      <t>チョクセツ</t>
    </rPh>
    <rPh sb="2" eb="4">
      <t>コヨウ</t>
    </rPh>
    <rPh sb="5" eb="6">
      <t>ヒ</t>
    </rPh>
    <rPh sb="6" eb="8">
      <t>ジョウキン</t>
    </rPh>
    <phoneticPr fontId="17"/>
  </si>
  <si>
    <t>一部に評価を行っている</t>
    <rPh sb="0" eb="2">
      <t>イチブ</t>
    </rPh>
    <rPh sb="3" eb="5">
      <t>ヒョウカ</t>
    </rPh>
    <rPh sb="6" eb="7">
      <t>オコナ</t>
    </rPh>
    <phoneticPr fontId="17"/>
  </si>
  <si>
    <t>一部に伝えている</t>
    <rPh sb="0" eb="2">
      <t>イチブ</t>
    </rPh>
    <rPh sb="3" eb="4">
      <t>ツタ</t>
    </rPh>
    <phoneticPr fontId="17"/>
  </si>
  <si>
    <t>一部に支援を行っている</t>
    <rPh sb="0" eb="2">
      <t>イチブ</t>
    </rPh>
    <rPh sb="3" eb="5">
      <t>シエン</t>
    </rPh>
    <rPh sb="6" eb="7">
      <t>オコナ</t>
    </rPh>
    <phoneticPr fontId="17"/>
  </si>
  <si>
    <t>2月</t>
  </si>
  <si>
    <t>ビジネス戦略策定・実行</t>
  </si>
  <si>
    <t>ビジネス変革</t>
    <rPh sb="4" eb="6">
      <t>ヘンカク</t>
    </rPh>
    <phoneticPr fontId="17"/>
  </si>
  <si>
    <t>戦略・マネジメント・システム</t>
    <phoneticPr fontId="17"/>
  </si>
  <si>
    <t>○</t>
  </si>
  <si>
    <t>社団・財団</t>
    <rPh sb="0" eb="2">
      <t>シャダン</t>
    </rPh>
    <rPh sb="3" eb="5">
      <t>ザイダン</t>
    </rPh>
    <phoneticPr fontId="17"/>
  </si>
  <si>
    <t>無</t>
    <rPh sb="0" eb="1">
      <t>ナ</t>
    </rPh>
    <phoneticPr fontId="17"/>
  </si>
  <si>
    <t>土日</t>
    <rPh sb="0" eb="2">
      <t>ドニチ</t>
    </rPh>
    <phoneticPr fontId="17"/>
  </si>
  <si>
    <t>委託・派遣等</t>
    <rPh sb="0" eb="2">
      <t>イタク</t>
    </rPh>
    <rPh sb="3" eb="6">
      <t>ハケントウ</t>
    </rPh>
    <phoneticPr fontId="17"/>
  </si>
  <si>
    <t>1.ソリューションライフサイクル_2.企画</t>
    <rPh sb="19" eb="21">
      <t>キカク</t>
    </rPh>
    <phoneticPr fontId="17"/>
  </si>
  <si>
    <t>1.ソリューションライフサイクル_2.開発</t>
    <rPh sb="19" eb="21">
      <t>カイハツ</t>
    </rPh>
    <phoneticPr fontId="17"/>
  </si>
  <si>
    <t>1.サイエンステクノロジ_2.マルチメディア</t>
    <phoneticPr fontId="17"/>
  </si>
  <si>
    <t>2.サイエンステクノロジ_1.データ活用</t>
    <rPh sb="18" eb="20">
      <t>カツヨウ</t>
    </rPh>
    <phoneticPr fontId="17"/>
  </si>
  <si>
    <t>(2)サービス企画_2.ソリューションライフサイクルプロセス_1.戦略</t>
    <rPh sb="7" eb="9">
      <t>キカク</t>
    </rPh>
    <rPh sb="33" eb="35">
      <t>センリャク</t>
    </rPh>
    <phoneticPr fontId="17"/>
  </si>
  <si>
    <t>2.サイエンス・テクノロジ_1.ネットワーク</t>
    <phoneticPr fontId="17"/>
  </si>
  <si>
    <t>2.ソリューション管理・推進プロセス_1.セキュリティマネージメント</t>
    <phoneticPr fontId="17"/>
  </si>
  <si>
    <t>⑵システム設計</t>
    <phoneticPr fontId="17"/>
  </si>
  <si>
    <t>1.技術要素_1.In-Carの自動運転技術_2.判断系技術</t>
    <rPh sb="25" eb="27">
      <t>ハンダン</t>
    </rPh>
    <phoneticPr fontId="17"/>
  </si>
  <si>
    <t>(2)生産システム工学CPS</t>
    <rPh sb="3" eb="5">
      <t>セイサン</t>
    </rPh>
    <rPh sb="9" eb="11">
      <t>コウガク</t>
    </rPh>
    <phoneticPr fontId="17"/>
  </si>
  <si>
    <t>パンフレット、ホームページ（右にURLを記載）</t>
    <rPh sb="14" eb="15">
      <t>ミギ</t>
    </rPh>
    <rPh sb="20" eb="22">
      <t>キサイ</t>
    </rPh>
    <phoneticPr fontId="17"/>
  </si>
  <si>
    <t>両方</t>
    <rPh sb="0" eb="2">
      <t>リョウホウ</t>
    </rPh>
    <phoneticPr fontId="17"/>
  </si>
  <si>
    <t>委託・派遣等</t>
    <rPh sb="0" eb="2">
      <t>イタク</t>
    </rPh>
    <rPh sb="3" eb="5">
      <t>ハケン</t>
    </rPh>
    <rPh sb="5" eb="6">
      <t>トウ</t>
    </rPh>
    <phoneticPr fontId="17"/>
  </si>
  <si>
    <t>評価を行っていない</t>
    <rPh sb="0" eb="2">
      <t>ヒョウカ</t>
    </rPh>
    <rPh sb="3" eb="4">
      <t>オコナ</t>
    </rPh>
    <phoneticPr fontId="17"/>
  </si>
  <si>
    <t>伝えていない</t>
    <rPh sb="0" eb="1">
      <t>ツタ</t>
    </rPh>
    <phoneticPr fontId="17"/>
  </si>
  <si>
    <t>支援を行っていない</t>
    <rPh sb="0" eb="2">
      <t>シエン</t>
    </rPh>
    <rPh sb="3" eb="4">
      <t>オコナ</t>
    </rPh>
    <phoneticPr fontId="17"/>
  </si>
  <si>
    <t>3月</t>
  </si>
  <si>
    <t>プロダクトマネジメント</t>
  </si>
  <si>
    <t>大学・大学院</t>
    <rPh sb="0" eb="2">
      <t>ダイガク</t>
    </rPh>
    <rPh sb="3" eb="6">
      <t>ダイガクイン</t>
    </rPh>
    <phoneticPr fontId="17"/>
  </si>
  <si>
    <t>e-ラーニング</t>
    <phoneticPr fontId="17"/>
  </si>
  <si>
    <t>1.ソリューションライフサイクル_3.開発</t>
    <rPh sb="19" eb="21">
      <t>カイハツ</t>
    </rPh>
    <phoneticPr fontId="17"/>
  </si>
  <si>
    <t>1.ソリューションライフサイクル_3.運用保守</t>
    <rPh sb="19" eb="21">
      <t>ウンヨウ</t>
    </rPh>
    <rPh sb="21" eb="23">
      <t>ホシュ</t>
    </rPh>
    <phoneticPr fontId="17"/>
  </si>
  <si>
    <t>1.サイエンステクノロジ_3.基礎理論</t>
    <rPh sb="15" eb="17">
      <t>キソ</t>
    </rPh>
    <rPh sb="17" eb="19">
      <t>リロン</t>
    </rPh>
    <phoneticPr fontId="17"/>
  </si>
  <si>
    <t>2.サイエンステクノロジ_2.AI</t>
    <phoneticPr fontId="17"/>
  </si>
  <si>
    <t>(2)サービス企画_2.ソリューションライフサイクルプロセス_2.企画</t>
    <rPh sb="7" eb="9">
      <t>キカク</t>
    </rPh>
    <rPh sb="33" eb="35">
      <t>キカク</t>
    </rPh>
    <phoneticPr fontId="17"/>
  </si>
  <si>
    <t>3.サイエンス・テクノロジ_1.企画</t>
    <rPh sb="16" eb="18">
      <t>キカク</t>
    </rPh>
    <phoneticPr fontId="17"/>
  </si>
  <si>
    <t>⑶制御システム要求分析</t>
    <phoneticPr fontId="17"/>
  </si>
  <si>
    <t>1.技術要素_1.In-Car の自動運転技術_3.操作系技術</t>
    <rPh sb="17" eb="19">
      <t>ジドウ</t>
    </rPh>
    <rPh sb="19" eb="21">
      <t>ウンテン</t>
    </rPh>
    <rPh sb="21" eb="23">
      <t>ギジュツ</t>
    </rPh>
    <rPh sb="26" eb="28">
      <t>ソウサ</t>
    </rPh>
    <rPh sb="28" eb="29">
      <t>ケイ</t>
    </rPh>
    <rPh sb="29" eb="31">
      <t>ギジュツ</t>
    </rPh>
    <phoneticPr fontId="17"/>
  </si>
  <si>
    <t>(3)管理工学</t>
    <rPh sb="3" eb="5">
      <t>カンリ</t>
    </rPh>
    <rPh sb="5" eb="7">
      <t>コウガク</t>
    </rPh>
    <phoneticPr fontId="17"/>
  </si>
  <si>
    <t>4月</t>
  </si>
  <si>
    <t>変革マネジメント</t>
  </si>
  <si>
    <t>専修学校</t>
    <rPh sb="0" eb="2">
      <t>センシュウ</t>
    </rPh>
    <rPh sb="2" eb="4">
      <t>ガッコウ</t>
    </rPh>
    <phoneticPr fontId="17"/>
  </si>
  <si>
    <t>2.ソリューション管理・推進プロセス_1.プロセスマネージメント</t>
    <rPh sb="9" eb="11">
      <t>カンリ</t>
    </rPh>
    <rPh sb="12" eb="14">
      <t>スイシン</t>
    </rPh>
    <phoneticPr fontId="17"/>
  </si>
  <si>
    <t>2.ソリューション管理・推進プロセス_1.品質・安全性マネージメント</t>
    <rPh sb="9" eb="11">
      <t>カンリ</t>
    </rPh>
    <rPh sb="12" eb="14">
      <t>スイシン</t>
    </rPh>
    <rPh sb="21" eb="23">
      <t>ヒンシツ</t>
    </rPh>
    <rPh sb="24" eb="27">
      <t>アンゼンセイ</t>
    </rPh>
    <phoneticPr fontId="17"/>
  </si>
  <si>
    <t>2.サイエンステクノロジ_3.マルチメディア</t>
    <phoneticPr fontId="17"/>
  </si>
  <si>
    <t>(3)データ分析_3.サイエンス・テクノロジ_1.データ活用</t>
    <rPh sb="6" eb="8">
      <t>ブンセキ</t>
    </rPh>
    <rPh sb="28" eb="30">
      <t>カツヨウ</t>
    </rPh>
    <phoneticPr fontId="17"/>
  </si>
  <si>
    <t>⑷制御システム設計</t>
    <phoneticPr fontId="17"/>
  </si>
  <si>
    <t>1.技術要素_2.In-Car の関連強化技術_1.HMI</t>
    <rPh sb="17" eb="19">
      <t>カンレン</t>
    </rPh>
    <rPh sb="19" eb="21">
      <t>キョウカ</t>
    </rPh>
    <phoneticPr fontId="17"/>
  </si>
  <si>
    <t>(4)オペレーションズリサーチ</t>
    <phoneticPr fontId="17"/>
  </si>
  <si>
    <t>5月</t>
  </si>
  <si>
    <t>システムズエンジニアリング</t>
  </si>
  <si>
    <t>各種学校</t>
    <rPh sb="0" eb="2">
      <t>カクシュ</t>
    </rPh>
    <rPh sb="2" eb="4">
      <t>ガッコウ</t>
    </rPh>
    <phoneticPr fontId="17"/>
  </si>
  <si>
    <t>3.サイエンス・テクノロジ_1_コンピュータシステム</t>
    <phoneticPr fontId="17"/>
  </si>
  <si>
    <t>2.サイエンステクノロジ_4.データベース</t>
    <phoneticPr fontId="17"/>
  </si>
  <si>
    <t>(4)アジャイル_4.ソリューション管理・推進プロセス_1.プロセスマネージメント</t>
    <rPh sb="18" eb="20">
      <t>カンリ</t>
    </rPh>
    <rPh sb="21" eb="23">
      <t>スイシン</t>
    </rPh>
    <phoneticPr fontId="17"/>
  </si>
  <si>
    <t>⑸モデル要求分析</t>
    <phoneticPr fontId="17"/>
  </si>
  <si>
    <t>1.技術要素_2.In-Car の関連強化技術_2.安全関連系</t>
    <rPh sb="17" eb="19">
      <t>カンレン</t>
    </rPh>
    <rPh sb="19" eb="21">
      <t>キョウカ</t>
    </rPh>
    <rPh sb="26" eb="28">
      <t>アンゼン</t>
    </rPh>
    <rPh sb="28" eb="30">
      <t>カンレン</t>
    </rPh>
    <rPh sb="30" eb="31">
      <t>ケイ</t>
    </rPh>
    <phoneticPr fontId="17"/>
  </si>
  <si>
    <t>(5)原価管理</t>
    <rPh sb="3" eb="5">
      <t>ゲンカ</t>
    </rPh>
    <rPh sb="5" eb="7">
      <t>カンリ</t>
    </rPh>
    <phoneticPr fontId="17"/>
  </si>
  <si>
    <t>6月</t>
  </si>
  <si>
    <r>
      <t>エンタープライズアーキ</t>
    </r>
    <r>
      <rPr>
        <sz val="8"/>
        <color rgb="FFFF0000"/>
        <rFont val="Meiryo UI"/>
        <family val="3"/>
        <charset val="128"/>
      </rPr>
      <t>テ</t>
    </r>
    <r>
      <rPr>
        <sz val="8"/>
        <rFont val="Meiryo UI"/>
        <family val="3"/>
        <charset val="128"/>
      </rPr>
      <t>クチャ</t>
    </r>
    <phoneticPr fontId="17"/>
  </si>
  <si>
    <t>その他法人</t>
    <rPh sb="2" eb="3">
      <t>タ</t>
    </rPh>
    <rPh sb="3" eb="5">
      <t>ホウジン</t>
    </rPh>
    <phoneticPr fontId="17"/>
  </si>
  <si>
    <t>3.サイエンス・テクノロジ_2_コンピュータソフトウェア</t>
    <phoneticPr fontId="17"/>
  </si>
  <si>
    <t>2.サイエンステクノロジ_5.基礎理論</t>
    <rPh sb="15" eb="17">
      <t>キソ</t>
    </rPh>
    <rPh sb="17" eb="19">
      <t>リロン</t>
    </rPh>
    <phoneticPr fontId="17"/>
  </si>
  <si>
    <t>⑹モデル方式設計</t>
    <phoneticPr fontId="17"/>
  </si>
  <si>
    <t>1.技術要素_2.In-Car の関連強化技術_3.車載セキュリティ関係</t>
    <rPh sb="17" eb="19">
      <t>カンレン</t>
    </rPh>
    <rPh sb="19" eb="21">
      <t>キョウカ</t>
    </rPh>
    <rPh sb="26" eb="28">
      <t>シャサイ</t>
    </rPh>
    <rPh sb="34" eb="36">
      <t>カンケイ</t>
    </rPh>
    <phoneticPr fontId="17"/>
  </si>
  <si>
    <t>(6)環境工学</t>
    <rPh sb="3" eb="7">
      <t>カンキョウコウガク</t>
    </rPh>
    <phoneticPr fontId="17"/>
  </si>
  <si>
    <t>7月</t>
  </si>
  <si>
    <t>プロジェクトマネジメント</t>
  </si>
  <si>
    <t>3.サイエンス・テクノロジ_3_コンピュータハードウェア</t>
    <phoneticPr fontId="17"/>
  </si>
  <si>
    <t>⑺モデル詳細設計・モデルコード作成とテスト</t>
    <phoneticPr fontId="17"/>
  </si>
  <si>
    <t>1.技術要素_3.In-Car の基盤技術_1.組込みソフトウェア基盤</t>
    <rPh sb="17" eb="19">
      <t>キバン</t>
    </rPh>
    <rPh sb="19" eb="21">
      <t>ギジュツ</t>
    </rPh>
    <rPh sb="24" eb="26">
      <t>クミコミ</t>
    </rPh>
    <rPh sb="33" eb="35">
      <t>キバン</t>
    </rPh>
    <phoneticPr fontId="17"/>
  </si>
  <si>
    <t>(7)統計学</t>
    <rPh sb="3" eb="6">
      <t>トウケイガク</t>
    </rPh>
    <phoneticPr fontId="17"/>
  </si>
  <si>
    <t>8月</t>
  </si>
  <si>
    <t>ビジネス調査</t>
  </si>
  <si>
    <t>ビジネスモデル・プロセス</t>
    <phoneticPr fontId="49"/>
  </si>
  <si>
    <t>3.サイエンス・テクノロジ_4.ネットワーク</t>
    <phoneticPr fontId="17"/>
  </si>
  <si>
    <t>⑻モデル結合テストの仕様設計</t>
    <phoneticPr fontId="17"/>
  </si>
  <si>
    <t>1.技術要素_3.In-Car の基盤技術_2.自動車メカ制御基盤</t>
    <rPh sb="17" eb="19">
      <t>キバン</t>
    </rPh>
    <rPh sb="19" eb="21">
      <t>ギジュツ</t>
    </rPh>
    <rPh sb="24" eb="27">
      <t>ジドウシャ</t>
    </rPh>
    <rPh sb="29" eb="31">
      <t>セイギョ</t>
    </rPh>
    <rPh sb="31" eb="33">
      <t>キバン</t>
    </rPh>
    <phoneticPr fontId="17"/>
  </si>
  <si>
    <t>(8)生産シミュレーション適用</t>
    <phoneticPr fontId="17"/>
  </si>
  <si>
    <t>9月</t>
  </si>
  <si>
    <t>ビジネスモデル設計</t>
    <rPh sb="7" eb="9">
      <t>セッケイ</t>
    </rPh>
    <phoneticPr fontId="17"/>
  </si>
  <si>
    <t>3.サイエンス・テクノロジ_5.セキュリティ</t>
    <phoneticPr fontId="17"/>
  </si>
  <si>
    <t>⑼システム結合</t>
    <phoneticPr fontId="17"/>
  </si>
  <si>
    <t>1.技術要素_4.Out-Car を含む汎用基盤技術_1.AI・データ解析</t>
    <rPh sb="18" eb="19">
      <t>フクム</t>
    </rPh>
    <rPh sb="20" eb="22">
      <t>ハンヨウ</t>
    </rPh>
    <rPh sb="22" eb="24">
      <t>キバン</t>
    </rPh>
    <rPh sb="24" eb="26">
      <t>ギジュツ</t>
    </rPh>
    <rPh sb="35" eb="37">
      <t>カイセキ</t>
    </rPh>
    <phoneticPr fontId="17"/>
  </si>
  <si>
    <t>(9)生産シミュレーション論理設計</t>
    <phoneticPr fontId="17"/>
  </si>
  <si>
    <t>10月</t>
  </si>
  <si>
    <t>ビジネスアナリシス</t>
  </si>
  <si>
    <t>3.サイエンス・テクノロジ_6.基礎理論</t>
    <rPh sb="16" eb="18">
      <t>キソ</t>
    </rPh>
    <rPh sb="18" eb="20">
      <t>リロン</t>
    </rPh>
    <phoneticPr fontId="17"/>
  </si>
  <si>
    <t>⑽システム適格性確認テスト</t>
    <phoneticPr fontId="17"/>
  </si>
  <si>
    <t>1.技術要素_4.Out-Car を含む汎用基盤技術_2.通信系</t>
    <rPh sb="18" eb="19">
      <t>フクム</t>
    </rPh>
    <rPh sb="20" eb="22">
      <t>ハンヨウ</t>
    </rPh>
    <rPh sb="22" eb="24">
      <t>キバン</t>
    </rPh>
    <rPh sb="24" eb="26">
      <t>ギジュツ</t>
    </rPh>
    <rPh sb="29" eb="32">
      <t>ツウシンケイ</t>
    </rPh>
    <phoneticPr fontId="17"/>
  </si>
  <si>
    <t>(10)ソフトウェア</t>
    <phoneticPr fontId="17"/>
  </si>
  <si>
    <t>11月</t>
  </si>
  <si>
    <t>検証（ビジネス視点）</t>
  </si>
  <si>
    <t>⑾キャリブレーション</t>
    <phoneticPr fontId="17"/>
  </si>
  <si>
    <t>1.技術要素_5.Out-Car を含む応用技術_1.モビリティサービス系</t>
    <rPh sb="18" eb="19">
      <t>フクム</t>
    </rPh>
    <rPh sb="20" eb="22">
      <t>オウヨウ</t>
    </rPh>
    <rPh sb="22" eb="24">
      <t>ギジュツ</t>
    </rPh>
    <rPh sb="36" eb="37">
      <t>ケイ</t>
    </rPh>
    <phoneticPr fontId="17"/>
  </si>
  <si>
    <t>12月</t>
  </si>
  <si>
    <t>マーケティング</t>
  </si>
  <si>
    <t>⑿開発環境の自動化</t>
    <phoneticPr fontId="17"/>
  </si>
  <si>
    <t>1.技術要素_5.Out-Car を含む応用技術_2.地図情報系</t>
    <rPh sb="18" eb="19">
      <t>フクム</t>
    </rPh>
    <rPh sb="20" eb="22">
      <t>オウヨウ</t>
    </rPh>
    <rPh sb="22" eb="24">
      <t>ギジュツ</t>
    </rPh>
    <rPh sb="27" eb="29">
      <t>チズ</t>
    </rPh>
    <rPh sb="29" eb="31">
      <t>ジョウホウ</t>
    </rPh>
    <rPh sb="31" eb="32">
      <t>ケイ</t>
    </rPh>
    <phoneticPr fontId="17"/>
  </si>
  <si>
    <t>ブランディング</t>
  </si>
  <si>
    <t>2.開発技術_1.システムズエンジニアリング</t>
    <rPh sb="2" eb="4">
      <t>カイハツ</t>
    </rPh>
    <rPh sb="4" eb="6">
      <t>ギジュツ</t>
    </rPh>
    <phoneticPr fontId="17"/>
  </si>
  <si>
    <t>顧客・ユーザー理解</t>
  </si>
  <si>
    <t>デザイン</t>
  </si>
  <si>
    <t>2.開発技術_2.モデルベース開発</t>
    <rPh sb="2" eb="4">
      <t>カイハツ</t>
    </rPh>
    <rPh sb="4" eb="6">
      <t>ギジュツ</t>
    </rPh>
    <rPh sb="15" eb="17">
      <t>カイハツ</t>
    </rPh>
    <phoneticPr fontId="17"/>
  </si>
  <si>
    <t>価値発見・定義</t>
  </si>
  <si>
    <t>2.開発技術_3.アジャイル開発</t>
    <rPh sb="2" eb="4">
      <t>カイハツ</t>
    </rPh>
    <rPh sb="4" eb="6">
      <t>ギジュツ</t>
    </rPh>
    <rPh sb="14" eb="16">
      <t>カイハツ</t>
    </rPh>
    <phoneticPr fontId="17"/>
  </si>
  <si>
    <t>設計</t>
  </si>
  <si>
    <t>2.開発技術_4.新しい安全性評価</t>
    <rPh sb="9" eb="10">
      <t>アタラ</t>
    </rPh>
    <rPh sb="12" eb="14">
      <t>アンゼン</t>
    </rPh>
    <rPh sb="14" eb="15">
      <t>セイ</t>
    </rPh>
    <rPh sb="15" eb="17">
      <t>ヒョウカ</t>
    </rPh>
    <phoneticPr fontId="17"/>
  </si>
  <si>
    <t>検証（顧客・ユーザー視点）</t>
  </si>
  <si>
    <t>2.開発技術_5.セキュリティ開発</t>
    <rPh sb="15" eb="17">
      <t>カイハツ</t>
    </rPh>
    <phoneticPr fontId="17"/>
  </si>
  <si>
    <t>その他デザイン技術</t>
  </si>
  <si>
    <t>3.管理技術_1.新技術評価・管理</t>
    <rPh sb="2" eb="4">
      <t>カンリ</t>
    </rPh>
    <rPh sb="9" eb="12">
      <t>シンギジュツ</t>
    </rPh>
    <rPh sb="12" eb="14">
      <t>ヒョウカ</t>
    </rPh>
    <rPh sb="15" eb="17">
      <t>カンリ</t>
    </rPh>
    <phoneticPr fontId="17"/>
  </si>
  <si>
    <t>データ理解・活用</t>
  </si>
  <si>
    <t>データ活用</t>
    <phoneticPr fontId="17"/>
  </si>
  <si>
    <t>データ・AIの戦略的活用</t>
    <phoneticPr fontId="49"/>
  </si>
  <si>
    <t>データ・AI活用戦略</t>
  </si>
  <si>
    <t>データ・AI活用業務の設計・事業実装・評価</t>
    <phoneticPr fontId="17"/>
  </si>
  <si>
    <t>数理統計・多変量解析・データ可視化</t>
    <phoneticPr fontId="17"/>
  </si>
  <si>
    <t>AI・データサイエンス</t>
    <phoneticPr fontId="49"/>
  </si>
  <si>
    <t>機械学習・深層学習</t>
  </si>
  <si>
    <t>データ活用基盤設計</t>
  </si>
  <si>
    <t>データエンジニアリング</t>
    <phoneticPr fontId="17"/>
  </si>
  <si>
    <t>データ活用基盤実装・運用</t>
  </si>
  <si>
    <t>コンピュータサイエンス</t>
  </si>
  <si>
    <t>テクノロジー</t>
    <phoneticPr fontId="17"/>
  </si>
  <si>
    <t>ソフトウェア開発</t>
  </si>
  <si>
    <t>チーム開発</t>
  </si>
  <si>
    <t>ソフトウェア設計手法</t>
  </si>
  <si>
    <t>ソフトウェア開発プロセス</t>
  </si>
  <si>
    <t>Webアプリケーション基本技術</t>
  </si>
  <si>
    <t>フロントエンドシステム開発</t>
  </si>
  <si>
    <t>バックエンドシステム開発</t>
  </si>
  <si>
    <t>クラウドインフラ活用</t>
    <phoneticPr fontId="17"/>
  </si>
  <si>
    <t>SREプロセス</t>
  </si>
  <si>
    <t>サービス活用</t>
  </si>
  <si>
    <t>フィジカルコンピューティング</t>
  </si>
  <si>
    <t>デジタルテクノロジー</t>
    <phoneticPr fontId="49"/>
  </si>
  <si>
    <t>その他先端技術</t>
    <rPh sb="2" eb="3">
      <t>タ</t>
    </rPh>
    <rPh sb="3" eb="5">
      <t>センタン</t>
    </rPh>
    <rPh sb="5" eb="7">
      <t>ギジュツ</t>
    </rPh>
    <phoneticPr fontId="17"/>
  </si>
  <si>
    <t>テクノロジートレンド</t>
    <phoneticPr fontId="17"/>
  </si>
  <si>
    <t>セキュリティ体制構築・運営</t>
    <phoneticPr fontId="17"/>
  </si>
  <si>
    <t>セキュリティ</t>
    <phoneticPr fontId="17"/>
  </si>
  <si>
    <t>セキュリティマネジメント</t>
    <phoneticPr fontId="49"/>
  </si>
  <si>
    <t>セキュリティマネジメント</t>
    <phoneticPr fontId="17"/>
  </si>
  <si>
    <t>インシデント対応と事業継続</t>
    <phoneticPr fontId="17"/>
  </si>
  <si>
    <t>プライバシー保護</t>
  </si>
  <si>
    <t>セキュア設計・開発・構築</t>
    <phoneticPr fontId="17"/>
  </si>
  <si>
    <t>セキュリティ技術</t>
  </si>
  <si>
    <t>セキュリティ運用・保守・監視</t>
    <phoneticPr fontId="17"/>
  </si>
  <si>
    <t>データ活用</t>
    <rPh sb="3" eb="5">
      <t>カツヨウ</t>
    </rPh>
    <phoneticPr fontId="17"/>
  </si>
  <si>
    <t>ビジネス変革</t>
    <rPh sb="4" eb="6">
      <t>ヘンカク</t>
    </rPh>
    <phoneticPr fontId="16"/>
  </si>
  <si>
    <t>データ活用</t>
    <rPh sb="3" eb="5">
      <t>カツヨウ</t>
    </rPh>
    <phoneticPr fontId="16"/>
  </si>
  <si>
    <t>テクノロジー</t>
  </si>
  <si>
    <t>セキュリティ</t>
  </si>
  <si>
    <t>a</t>
    <phoneticPr fontId="17"/>
  </si>
  <si>
    <t>_ビジネス変革</t>
    <phoneticPr fontId="17"/>
  </si>
  <si>
    <t>_データ活用</t>
    <phoneticPr fontId="17"/>
  </si>
  <si>
    <t>_テクノロジー</t>
    <phoneticPr fontId="17"/>
  </si>
  <si>
    <t>_セキュリティ</t>
    <phoneticPr fontId="17"/>
  </si>
  <si>
    <t>_パーソナルスキル</t>
    <phoneticPr fontId="17"/>
  </si>
  <si>
    <t>戦略・マネジメントシステム</t>
    <rPh sb="0" eb="2">
      <t>センリャク</t>
    </rPh>
    <phoneticPr fontId="16"/>
  </si>
  <si>
    <t>データ・AIの戦略的活用</t>
  </si>
  <si>
    <t>ソフトウェア開発</t>
    <rPh sb="6" eb="8">
      <t>カイハツ</t>
    </rPh>
    <phoneticPr fontId="16"/>
  </si>
  <si>
    <t>ビジネスモデル・プロセス</t>
  </si>
  <si>
    <t>データ・AIの戦略的活用</t>
    <phoneticPr fontId="17"/>
  </si>
  <si>
    <t>AI・データサイエンス</t>
    <phoneticPr fontId="17"/>
  </si>
  <si>
    <t>データエンジニアリング</t>
  </si>
  <si>
    <t>デジタルテクノロジー</t>
  </si>
  <si>
    <t>セキュリティマネジメント</t>
  </si>
  <si>
    <t>セキュリティ技術</t>
    <rPh sb="6" eb="8">
      <t>ギジュツ</t>
    </rPh>
    <phoneticPr fontId="16"/>
  </si>
  <si>
    <t>b</t>
    <phoneticPr fontId="17"/>
  </si>
  <si>
    <t>戦略・マネジメント・システム</t>
  </si>
  <si>
    <t>データの戦略的活用</t>
  </si>
  <si>
    <t>ヒューマンスキル</t>
  </si>
  <si>
    <t>AI・データサイエンス</t>
  </si>
  <si>
    <t>ビジネス戦略策定・実行</t>
    <rPh sb="4" eb="6">
      <t>センリャク</t>
    </rPh>
    <rPh sb="6" eb="8">
      <t>サクテイ</t>
    </rPh>
    <rPh sb="9" eb="11">
      <t>ジッコウ</t>
    </rPh>
    <phoneticPr fontId="16"/>
  </si>
  <si>
    <t>ビジネス調査</t>
    <rPh sb="4" eb="6">
      <t>チョウサ</t>
    </rPh>
    <phoneticPr fontId="16"/>
  </si>
  <si>
    <t>顧客・ユーザー理解</t>
    <rPh sb="0" eb="2">
      <t>コキャク</t>
    </rPh>
    <rPh sb="7" eb="9">
      <t>リカイ</t>
    </rPh>
    <phoneticPr fontId="16"/>
  </si>
  <si>
    <t>データ理解・活用</t>
    <phoneticPr fontId="16"/>
  </si>
  <si>
    <t>数理統計・多変量解析・データ可視化</t>
    <rPh sb="0" eb="2">
      <t>スウリ</t>
    </rPh>
    <rPh sb="2" eb="4">
      <t>トウケイ</t>
    </rPh>
    <rPh sb="5" eb="8">
      <t>タヘンリョウ</t>
    </rPh>
    <rPh sb="8" eb="10">
      <t>カイセキ</t>
    </rPh>
    <rPh sb="14" eb="17">
      <t>カシカ</t>
    </rPh>
    <phoneticPr fontId="16"/>
  </si>
  <si>
    <t>セキュリティ体制構築・運営</t>
  </si>
  <si>
    <t>セキュア設計・開発・構築</t>
  </si>
  <si>
    <t>c</t>
    <phoneticPr fontId="17"/>
  </si>
  <si>
    <t>コンセプチュアルスキル</t>
  </si>
  <si>
    <t>ビジネスモデル設計</t>
    <rPh sb="7" eb="9">
      <t>セッケイ</t>
    </rPh>
    <phoneticPr fontId="16"/>
  </si>
  <si>
    <t>価値発見・定義</t>
    <rPh sb="0" eb="2">
      <t>カチ</t>
    </rPh>
    <rPh sb="2" eb="4">
      <t>ハッケン</t>
    </rPh>
    <rPh sb="5" eb="7">
      <t>テイギ</t>
    </rPh>
    <phoneticPr fontId="16"/>
  </si>
  <si>
    <t>データ・AI活用戦略</t>
    <rPh sb="6" eb="8">
      <t>カツヨウ</t>
    </rPh>
    <rPh sb="8" eb="10">
      <t>センリャク</t>
    </rPh>
    <phoneticPr fontId="16"/>
  </si>
  <si>
    <t>その他先端技術</t>
    <rPh sb="2" eb="3">
      <t>タ</t>
    </rPh>
    <rPh sb="3" eb="5">
      <t>センタン</t>
    </rPh>
    <rPh sb="5" eb="7">
      <t>ギジュツ</t>
    </rPh>
    <phoneticPr fontId="11"/>
  </si>
  <si>
    <t>セキュリティ運用・保守・監視</t>
  </si>
  <si>
    <t>d</t>
    <phoneticPr fontId="17"/>
  </si>
  <si>
    <t>変革マネジメント</t>
    <rPh sb="0" eb="2">
      <t>ヘンカク</t>
    </rPh>
    <phoneticPr fontId="16"/>
  </si>
  <si>
    <t>設計</t>
    <rPh sb="0" eb="2">
      <t>セッケイ</t>
    </rPh>
    <phoneticPr fontId="16"/>
  </si>
  <si>
    <t>データ・AI活用業務の設計・事業実装・評価</t>
    <rPh sb="6" eb="8">
      <t>カツヨウ</t>
    </rPh>
    <rPh sb="8" eb="10">
      <t>ギョウム</t>
    </rPh>
    <rPh sb="11" eb="13">
      <t>セッケイ</t>
    </rPh>
    <rPh sb="14" eb="16">
      <t>ジギョウ</t>
    </rPh>
    <rPh sb="16" eb="18">
      <t>ジッソウ</t>
    </rPh>
    <rPh sb="19" eb="21">
      <t>ヒョウカ</t>
    </rPh>
    <phoneticPr fontId="16"/>
  </si>
  <si>
    <t>テクノロジートレンド</t>
  </si>
  <si>
    <t>インシデント対応と事業継続</t>
  </si>
  <si>
    <t>検証（ビジネス視点）</t>
    <rPh sb="0" eb="2">
      <t>ケンショウ</t>
    </rPh>
    <rPh sb="7" eb="9">
      <t>シテン</t>
    </rPh>
    <phoneticPr fontId="16"/>
  </si>
  <si>
    <t>検証（顧客・ユーザー視点）</t>
    <rPh sb="0" eb="2">
      <t>ケンショウ</t>
    </rPh>
    <rPh sb="3" eb="5">
      <t>コキャク</t>
    </rPh>
    <rPh sb="10" eb="12">
      <t>シテン</t>
    </rPh>
    <phoneticPr fontId="16"/>
  </si>
  <si>
    <t>エンタープライズアーキテクチャ</t>
  </si>
  <si>
    <t>その他デザイン技術</t>
    <rPh sb="2" eb="3">
      <t>ホカ</t>
    </rPh>
    <rPh sb="7" eb="9">
      <t>ギジュツ</t>
    </rPh>
    <phoneticPr fontId="16"/>
  </si>
  <si>
    <t>ヒューマンスキル</t>
    <phoneticPr fontId="17"/>
  </si>
  <si>
    <t>クラウドインフラ活用</t>
  </si>
  <si>
    <t>数理統計・多変量解析・データ可視化</t>
  </si>
  <si>
    <t>データ活用基盤設計</t>
    <phoneticPr fontId="17"/>
  </si>
  <si>
    <t>リーダーシップ</t>
  </si>
  <si>
    <t>ゴール設定</t>
  </si>
  <si>
    <t>ビジネスモデル設計</t>
  </si>
  <si>
    <t>その他先端技術</t>
  </si>
  <si>
    <t>コラボレーション</t>
  </si>
  <si>
    <t>創造的な問題解決</t>
  </si>
  <si>
    <t>データ・AI活用業務の設計・事業実装・評価</t>
  </si>
  <si>
    <t>批判的思考</t>
  </si>
  <si>
    <t>適応力</t>
  </si>
  <si>
    <t>エンタープライズアーキクチャ</t>
  </si>
  <si>
    <t>ビジネスアーキテクト</t>
    <phoneticPr fontId="17"/>
  </si>
  <si>
    <t>デザイナー</t>
    <phoneticPr fontId="17"/>
  </si>
  <si>
    <t>データサイエンティスト</t>
    <phoneticPr fontId="17"/>
  </si>
  <si>
    <t>ソフトウェアエンジニア</t>
    <phoneticPr fontId="17"/>
  </si>
  <si>
    <t>サイバーセキュリティ</t>
    <phoneticPr fontId="17"/>
  </si>
  <si>
    <t>ビジネスアーキテクト（新規事業開発）</t>
    <phoneticPr fontId="17"/>
  </si>
  <si>
    <t>新規事業開発</t>
    <phoneticPr fontId="17"/>
  </si>
  <si>
    <t>サービスデザイナー</t>
    <phoneticPr fontId="17"/>
  </si>
  <si>
    <t xml:space="preserve">データビジネスストラテジスト </t>
    <phoneticPr fontId="17"/>
  </si>
  <si>
    <t>フロントエンドエンジニア</t>
    <phoneticPr fontId="17"/>
  </si>
  <si>
    <t>サイバーセキュリティマネージャー</t>
    <phoneticPr fontId="17"/>
  </si>
  <si>
    <t>ビジネスアーキテクト（既存事業の高度化）</t>
    <phoneticPr fontId="17"/>
  </si>
  <si>
    <t>既存事業の高度化</t>
    <phoneticPr fontId="17"/>
  </si>
  <si>
    <t>ＵＸ／ＵＩデザイナー</t>
    <phoneticPr fontId="17"/>
  </si>
  <si>
    <t>データサイエンスプロフェッショナル</t>
    <phoneticPr fontId="17"/>
  </si>
  <si>
    <t>バックエンドエンジニア</t>
    <phoneticPr fontId="17"/>
  </si>
  <si>
    <t xml:space="preserve">サイバーセキュリテイエンジニア </t>
    <phoneticPr fontId="17"/>
  </si>
  <si>
    <t>ビジネスアーキテクト（社内業務の高度化・効率化）</t>
    <phoneticPr fontId="17"/>
  </si>
  <si>
    <t>社内業務の高度化・効率化</t>
    <phoneticPr fontId="17"/>
  </si>
  <si>
    <t>グラフィックデザイナー</t>
    <phoneticPr fontId="17"/>
  </si>
  <si>
    <t>データエンジニア</t>
    <phoneticPr fontId="17"/>
  </si>
  <si>
    <t>クラウドエンジニア／ＳＲＥ</t>
    <phoneticPr fontId="17"/>
  </si>
  <si>
    <t>フィジカルコンピューティングエンジニア</t>
    <phoneticPr fontId="17"/>
  </si>
  <si>
    <t>以下の様式にご記入ください。複数の講座を申請する場合には、申請講座毎に必要な様式がございます。</t>
    <rPh sb="0" eb="2">
      <t>イカ</t>
    </rPh>
    <rPh sb="3" eb="5">
      <t>ヨウシキ</t>
    </rPh>
    <rPh sb="7" eb="9">
      <t>キニュウ</t>
    </rPh>
    <rPh sb="14" eb="16">
      <t>フクスウ</t>
    </rPh>
    <rPh sb="17" eb="19">
      <t>コウザ</t>
    </rPh>
    <rPh sb="20" eb="22">
      <t>シンセイ</t>
    </rPh>
    <rPh sb="24" eb="26">
      <t>バアイ</t>
    </rPh>
    <rPh sb="29" eb="31">
      <t>シンセイ</t>
    </rPh>
    <rPh sb="31" eb="33">
      <t>コウザ</t>
    </rPh>
    <rPh sb="33" eb="34">
      <t>ゴト</t>
    </rPh>
    <rPh sb="35" eb="37">
      <t>ヒツヨウ</t>
    </rPh>
    <rPh sb="38" eb="40">
      <t>ヨウシキ</t>
    </rPh>
    <phoneticPr fontId="17"/>
  </si>
  <si>
    <t>【新規申請】</t>
    <rPh sb="1" eb="3">
      <t>シンキ</t>
    </rPh>
    <rPh sb="3" eb="5">
      <t>シンセイ</t>
    </rPh>
    <phoneticPr fontId="17"/>
  </si>
  <si>
    <t>帳票名</t>
    <rPh sb="0" eb="2">
      <t>チョウヒョウ</t>
    </rPh>
    <rPh sb="2" eb="3">
      <t>メイ</t>
    </rPh>
    <phoneticPr fontId="17"/>
  </si>
  <si>
    <t>備考</t>
    <rPh sb="0" eb="2">
      <t>ビコウ</t>
    </rPh>
    <phoneticPr fontId="17"/>
  </si>
  <si>
    <t>個票-1001</t>
    <rPh sb="0" eb="2">
      <t>コヒョウ</t>
    </rPh>
    <phoneticPr fontId="17"/>
  </si>
  <si>
    <t>訓練経費内訳票-1001</t>
    <rPh sb="0" eb="2">
      <t>クンレン</t>
    </rPh>
    <rPh sb="2" eb="4">
      <t>ケイヒ</t>
    </rPh>
    <rPh sb="4" eb="6">
      <t>ウチワケ</t>
    </rPh>
    <rPh sb="6" eb="7">
      <t>ヒョウ</t>
    </rPh>
    <phoneticPr fontId="17"/>
  </si>
  <si>
    <t>講座運営管理状況調査票_講師等経歴書-1001</t>
    <rPh sb="12" eb="14">
      <t>コウシ</t>
    </rPh>
    <rPh sb="14" eb="15">
      <t>トウ</t>
    </rPh>
    <rPh sb="15" eb="18">
      <t>ケイレキショ</t>
    </rPh>
    <phoneticPr fontId="17"/>
  </si>
  <si>
    <t>個票-1002</t>
    <rPh sb="0" eb="2">
      <t>コヒョウ</t>
    </rPh>
    <phoneticPr fontId="17"/>
  </si>
  <si>
    <t>訓練経費内訳表-1002</t>
    <rPh sb="0" eb="2">
      <t>クンレン</t>
    </rPh>
    <rPh sb="2" eb="4">
      <t>ケイヒ</t>
    </rPh>
    <rPh sb="4" eb="7">
      <t>ウチワケヒョウ</t>
    </rPh>
    <phoneticPr fontId="17"/>
  </si>
  <si>
    <t>講座運営管理状況調査票_講師等経歴書-1002</t>
    <rPh sb="12" eb="14">
      <t>コウシ</t>
    </rPh>
    <rPh sb="14" eb="15">
      <t>トウ</t>
    </rPh>
    <rPh sb="15" eb="18">
      <t>ケイレキショ</t>
    </rPh>
    <phoneticPr fontId="17"/>
  </si>
  <si>
    <t>個票-1003</t>
    <rPh sb="0" eb="2">
      <t>コヒョウ</t>
    </rPh>
    <phoneticPr fontId="17"/>
  </si>
  <si>
    <t>訓練経費内訳票-1003</t>
    <rPh sb="0" eb="2">
      <t>クンレン</t>
    </rPh>
    <rPh sb="2" eb="4">
      <t>ケイヒ</t>
    </rPh>
    <rPh sb="4" eb="6">
      <t>ウチワケ</t>
    </rPh>
    <rPh sb="6" eb="7">
      <t>ヒョウ</t>
    </rPh>
    <phoneticPr fontId="17"/>
  </si>
  <si>
    <t>講座運営管理状況調査票_講師等経歴書-1003</t>
    <rPh sb="12" eb="14">
      <t>コウシ</t>
    </rPh>
    <rPh sb="14" eb="15">
      <t>トウ</t>
    </rPh>
    <rPh sb="15" eb="18">
      <t>ケイレキショ</t>
    </rPh>
    <phoneticPr fontId="17"/>
  </si>
  <si>
    <t>個票-1004</t>
    <rPh sb="0" eb="2">
      <t>コヒョウ</t>
    </rPh>
    <phoneticPr fontId="17"/>
  </si>
  <si>
    <t>訓練経費内訳票-1004</t>
    <rPh sb="0" eb="2">
      <t>クンレン</t>
    </rPh>
    <rPh sb="2" eb="4">
      <t>ケイヒ</t>
    </rPh>
    <rPh sb="4" eb="6">
      <t>ウチワケ</t>
    </rPh>
    <rPh sb="6" eb="7">
      <t>ヒョウ</t>
    </rPh>
    <phoneticPr fontId="17"/>
  </si>
  <si>
    <t>講座運営管理状況調査票_講師等経歴書-1004</t>
    <rPh sb="12" eb="14">
      <t>コウシ</t>
    </rPh>
    <rPh sb="14" eb="15">
      <t>トウ</t>
    </rPh>
    <rPh sb="15" eb="18">
      <t>ケイレキショ</t>
    </rPh>
    <phoneticPr fontId="17"/>
  </si>
  <si>
    <t>個票-1005</t>
    <rPh sb="0" eb="2">
      <t>コヒョウ</t>
    </rPh>
    <phoneticPr fontId="17"/>
  </si>
  <si>
    <t>訓練経費内訳票-1005</t>
    <rPh sb="0" eb="2">
      <t>クンレン</t>
    </rPh>
    <rPh sb="2" eb="4">
      <t>ケイヒ</t>
    </rPh>
    <rPh sb="4" eb="6">
      <t>ウチワケ</t>
    </rPh>
    <rPh sb="6" eb="7">
      <t>ヒョウ</t>
    </rPh>
    <phoneticPr fontId="17"/>
  </si>
  <si>
    <t>講座運営管理状況調査票_講師等経歴書-1005</t>
    <rPh sb="12" eb="14">
      <t>コウシ</t>
    </rPh>
    <rPh sb="14" eb="15">
      <t>トウ</t>
    </rPh>
    <rPh sb="15" eb="18">
      <t>ケイレキショ</t>
    </rPh>
    <phoneticPr fontId="17"/>
  </si>
  <si>
    <t>～</t>
    <phoneticPr fontId="17"/>
  </si>
  <si>
    <t>人</t>
    <rPh sb="0" eb="1">
      <t>ニン</t>
    </rPh>
    <phoneticPr fontId="17"/>
  </si>
  <si>
    <t>時間</t>
    <rPh sb="0" eb="2">
      <t>ジカン</t>
    </rPh>
    <phoneticPr fontId="17"/>
  </si>
  <si>
    <t>夜間（平日）</t>
    <rPh sb="0" eb="2">
      <t>ヤカン</t>
    </rPh>
    <rPh sb="3" eb="5">
      <t>ヘイジツ</t>
    </rPh>
    <phoneticPr fontId="17"/>
  </si>
  <si>
    <t>eラーニング</t>
    <phoneticPr fontId="17"/>
  </si>
  <si>
    <t>一部eラーニング</t>
    <rPh sb="0" eb="2">
      <t>イチブ</t>
    </rPh>
    <phoneticPr fontId="17"/>
  </si>
  <si>
    <t>昼間（平日）・土日</t>
    <rPh sb="0" eb="2">
      <t>ヒルマ</t>
    </rPh>
    <rPh sb="3" eb="5">
      <t>ヘイジツ</t>
    </rPh>
    <rPh sb="7" eb="9">
      <t>ドニチ</t>
    </rPh>
    <phoneticPr fontId="17"/>
  </si>
  <si>
    <t>講座の名称</t>
    <rPh sb="0" eb="2">
      <t>コウザ</t>
    </rPh>
    <rPh sb="3" eb="5">
      <t>メイショウ</t>
    </rPh>
    <phoneticPr fontId="6"/>
  </si>
  <si>
    <t>様式第1号の
仮番号</t>
    <rPh sb="0" eb="2">
      <t>ヨウシキ</t>
    </rPh>
    <phoneticPr fontId="6"/>
  </si>
  <si>
    <t>記載にあたっては、ロール対応表－1001（４行目・６行目・７行目）を確認いただき、その手順に沿って選択してください（以下のプルダウンはロール対応表-１００１にて４行目にお示ししている作業を行わないと選択できないようになっていますのでご留意ください）</t>
    <rPh sb="0" eb="2">
      <t>キサイ</t>
    </rPh>
    <rPh sb="58" eb="60">
      <t>イカ</t>
    </rPh>
    <rPh sb="70" eb="73">
      <t>タイオウヒョウ</t>
    </rPh>
    <rPh sb="81" eb="83">
      <t>ギョウメ</t>
    </rPh>
    <rPh sb="85" eb="86">
      <t>シメ</t>
    </rPh>
    <rPh sb="91" eb="93">
      <t>サギョウ</t>
    </rPh>
    <rPh sb="94" eb="95">
      <t>オコナ</t>
    </rPh>
    <rPh sb="99" eb="101">
      <t>センタク</t>
    </rPh>
    <rPh sb="117" eb="119">
      <t>リュウイ</t>
    </rPh>
    <phoneticPr fontId="17"/>
  </si>
  <si>
    <t>①当該講座の中で主として学習できる分野（ロール）を選択してください。</t>
    <rPh sb="17" eb="19">
      <t>ブンヤ</t>
    </rPh>
    <phoneticPr fontId="17"/>
  </si>
  <si>
    <t>プルダウンメニューよりロールを選択してください</t>
    <rPh sb="15" eb="17">
      <t>センタク</t>
    </rPh>
    <phoneticPr fontId="17"/>
  </si>
  <si>
    <t>②上記ロールの他に該当する分野（ロール）を選択してください。</t>
    <rPh sb="13" eb="15">
      <t>ブンヤ</t>
    </rPh>
    <phoneticPr fontId="17"/>
  </si>
  <si>
    <t>プルダウンメニューよりロールを選択してください（任意）</t>
    <rPh sb="15" eb="17">
      <t>センタク</t>
    </rPh>
    <rPh sb="24" eb="26">
      <t>ニンイ</t>
    </rPh>
    <phoneticPr fontId="17"/>
  </si>
  <si>
    <t>（1）目標とするレベル</t>
    <phoneticPr fontId="6"/>
  </si>
  <si>
    <t xml:space="preserve"> ▼ 以下目標とするレベルに該当する場合は○を記入</t>
    <rPh sb="3" eb="5">
      <t>イカ</t>
    </rPh>
    <rPh sb="5" eb="7">
      <t>モクヒョウ</t>
    </rPh>
    <rPh sb="14" eb="16">
      <t>ガイトウ</t>
    </rPh>
    <rPh sb="18" eb="20">
      <t>バアイ</t>
    </rPh>
    <rPh sb="21" eb="23">
      <t>キニュウ</t>
    </rPh>
    <phoneticPr fontId="6"/>
  </si>
  <si>
    <t>当該教育訓練が対象とする技術や手法等を活用して、専門を持つプロフェッショナルを目指して、要求された作業をすべて独力で遂行するレベル</t>
    <rPh sb="24" eb="26">
      <t>センモン</t>
    </rPh>
    <rPh sb="27" eb="28">
      <t>モ</t>
    </rPh>
    <rPh sb="39" eb="41">
      <t>メザ</t>
    </rPh>
    <rPh sb="44" eb="46">
      <t>ヨウキュウ</t>
    </rPh>
    <rPh sb="49" eb="51">
      <t>サギョウ</t>
    </rPh>
    <rPh sb="55" eb="57">
      <t>ドクリョク</t>
    </rPh>
    <rPh sb="58" eb="60">
      <t>スイコウ</t>
    </rPh>
    <phoneticPr fontId="17"/>
  </si>
  <si>
    <t>（2）講座全体を通じての到達目標</t>
    <rPh sb="3" eb="5">
      <t>コウザ</t>
    </rPh>
    <rPh sb="5" eb="7">
      <t>ゼンタイ</t>
    </rPh>
    <rPh sb="8" eb="9">
      <t>ツウ</t>
    </rPh>
    <rPh sb="12" eb="14">
      <t>トウタツ</t>
    </rPh>
    <rPh sb="14" eb="16">
      <t>モクヒョウ</t>
    </rPh>
    <phoneticPr fontId="6"/>
  </si>
  <si>
    <t xml:space="preserve"> ▼ 当該教育訓練における講座全体を通じての具体的な到達目標を記入</t>
    <rPh sb="3" eb="5">
      <t>トウガイ</t>
    </rPh>
    <rPh sb="5" eb="7">
      <t>キョウイク</t>
    </rPh>
    <rPh sb="7" eb="9">
      <t>クンレン</t>
    </rPh>
    <rPh sb="13" eb="15">
      <t>コウザ</t>
    </rPh>
    <rPh sb="15" eb="17">
      <t>ゼンタイ</t>
    </rPh>
    <rPh sb="18" eb="19">
      <t>ツウ</t>
    </rPh>
    <rPh sb="22" eb="25">
      <t>グタイテキ</t>
    </rPh>
    <rPh sb="26" eb="28">
      <t>トウタツ</t>
    </rPh>
    <rPh sb="28" eb="30">
      <t>モクヒョウ</t>
    </rPh>
    <rPh sb="31" eb="33">
      <t>キニュウ</t>
    </rPh>
    <phoneticPr fontId="6"/>
  </si>
  <si>
    <t>（3）ロール毎の到達目標等</t>
    <rPh sb="6" eb="7">
      <t>ゴト</t>
    </rPh>
    <rPh sb="8" eb="10">
      <t>トウタツ</t>
    </rPh>
    <rPh sb="10" eb="12">
      <t>モクヒョウ</t>
    </rPh>
    <rPh sb="12" eb="13">
      <t>トウ</t>
    </rPh>
    <phoneticPr fontId="17"/>
  </si>
  <si>
    <r>
      <t xml:space="preserve"> ▼ </t>
    </r>
    <r>
      <rPr>
        <sz val="10"/>
        <rFont val="ＭＳ Ｐ明朝"/>
        <family val="1"/>
        <charset val="128"/>
      </rPr>
      <t>当該教育訓練が「⑴目標とするレベル」に達している理由を記入
　※「２.⑴対象分野」で選択したロール毎に記載してください。
　※ロール対応表-1001（8行目）のリンク先資料のうち、各ロール（分野）の「担う責任・主な業務・スキル」のページに記載してある内容も参照しながら、ご記入ください（ロール対応表-1001・12行目の各ロールのセル毎に、各ページへのリンクを設定しておりますのでご活用ください）。</t>
    </r>
    <rPh sb="12" eb="14">
      <t>モクヒョウ</t>
    </rPh>
    <rPh sb="22" eb="23">
      <t>タッ</t>
    </rPh>
    <rPh sb="27" eb="29">
      <t>リユウ</t>
    </rPh>
    <rPh sb="30" eb="32">
      <t>キニュウ</t>
    </rPh>
    <rPh sb="86" eb="87">
      <t>サキ</t>
    </rPh>
    <rPh sb="87" eb="89">
      <t>シリョウ</t>
    </rPh>
    <rPh sb="149" eb="151">
      <t>タイオウ</t>
    </rPh>
    <rPh sb="151" eb="152">
      <t>ヒョウ</t>
    </rPh>
    <rPh sb="160" eb="162">
      <t>ギョウメ</t>
    </rPh>
    <rPh sb="163" eb="164">
      <t>カク</t>
    </rPh>
    <rPh sb="170" eb="171">
      <t>ゴト</t>
    </rPh>
    <rPh sb="173" eb="174">
      <t>カク</t>
    </rPh>
    <rPh sb="183" eb="185">
      <t>セッテイ</t>
    </rPh>
    <rPh sb="194" eb="196">
      <t>カツヨウ</t>
    </rPh>
    <phoneticPr fontId="6"/>
  </si>
  <si>
    <t>主たるロール</t>
    <rPh sb="0" eb="1">
      <t>シュ</t>
    </rPh>
    <phoneticPr fontId="17"/>
  </si>
  <si>
    <t>その他該当ロール</t>
    <rPh sb="2" eb="3">
      <t>ホカ</t>
    </rPh>
    <rPh sb="3" eb="5">
      <t>ガイトウ</t>
    </rPh>
    <phoneticPr fontId="17"/>
  </si>
  <si>
    <t>　「別表１との対応について（Q列～U列）」の記載にあたっては、ロール対応表－1001（９行目）を確認いただき、その手順に沿って選択してください（選択のプルダウンは、ロール対応表-1001（D列）で選択いただいたスキル項目と整合させてください）。
※「スキル項目(U列）」のプルダウンは、ロール対応表-1001の４行目にお示ししている作業を行わないと選択できないようになっていますのでご留意ください。なお、「カテゴリー」「サブカテゴリー」は「スキル項目」を選択すると自動入力されます。）</t>
    <rPh sb="2" eb="4">
      <t>ベッピョウ</t>
    </rPh>
    <rPh sb="7" eb="9">
      <t>タイオウ</t>
    </rPh>
    <rPh sb="15" eb="16">
      <t>レツ</t>
    </rPh>
    <rPh sb="18" eb="19">
      <t>レツ</t>
    </rPh>
    <rPh sb="72" eb="74">
      <t>センタク</t>
    </rPh>
    <rPh sb="85" eb="88">
      <t>タイオウヒョウ</t>
    </rPh>
    <rPh sb="95" eb="96">
      <t>レツ</t>
    </rPh>
    <rPh sb="98" eb="100">
      <t>センタク</t>
    </rPh>
    <rPh sb="108" eb="110">
      <t>コウモク</t>
    </rPh>
    <rPh sb="111" eb="113">
      <t>セイゴウ</t>
    </rPh>
    <rPh sb="128" eb="130">
      <t>コウモク</t>
    </rPh>
    <rPh sb="132" eb="133">
      <t>レツ</t>
    </rPh>
    <rPh sb="223" eb="225">
      <t>コウモク</t>
    </rPh>
    <rPh sb="227" eb="229">
      <t>センタク</t>
    </rPh>
    <rPh sb="232" eb="234">
      <t>ジドウ</t>
    </rPh>
    <rPh sb="234" eb="236">
      <t>ニュウリョク</t>
    </rPh>
    <phoneticPr fontId="17"/>
  </si>
  <si>
    <t>番号</t>
    <rPh sb="0" eb="2">
      <t>バンゴウ</t>
    </rPh>
    <phoneticPr fontId="6"/>
  </si>
  <si>
    <t>講義の内容と到達目標/
演習の内容と到達目標</t>
    <rPh sb="0" eb="2">
      <t>コウギ</t>
    </rPh>
    <rPh sb="3" eb="5">
      <t>ナイヨウ</t>
    </rPh>
    <rPh sb="6" eb="8">
      <t>トウタツ</t>
    </rPh>
    <rPh sb="8" eb="10">
      <t>モクヒョウ</t>
    </rPh>
    <phoneticPr fontId="6"/>
  </si>
  <si>
    <t>講義時間</t>
    <rPh sb="0" eb="2">
      <t>コウギ</t>
    </rPh>
    <rPh sb="2" eb="4">
      <t>ジカン</t>
    </rPh>
    <phoneticPr fontId="6"/>
  </si>
  <si>
    <t>演習の有無</t>
    <rPh sb="0" eb="2">
      <t>エンシュウ</t>
    </rPh>
    <rPh sb="3" eb="5">
      <t>ウム</t>
    </rPh>
    <phoneticPr fontId="6"/>
  </si>
  <si>
    <t>実績の有無</t>
    <rPh sb="0" eb="2">
      <t>ジッセキ</t>
    </rPh>
    <rPh sb="3" eb="5">
      <t>ウム</t>
    </rPh>
    <phoneticPr fontId="17"/>
  </si>
  <si>
    <t>別表1との対応について</t>
    <phoneticPr fontId="17"/>
  </si>
  <si>
    <t>左記スキル項目と対応するカリキュラム、単元等の具体的な箇所及び内容について、簡潔に記載してください。</t>
    <rPh sb="0" eb="2">
      <t>サキ</t>
    </rPh>
    <rPh sb="5" eb="7">
      <t>コウモク</t>
    </rPh>
    <rPh sb="8" eb="10">
      <t>タイオウ</t>
    </rPh>
    <rPh sb="19" eb="21">
      <t>タンゲン</t>
    </rPh>
    <rPh sb="21" eb="22">
      <t>ナド</t>
    </rPh>
    <rPh sb="23" eb="26">
      <t>グタイテキ</t>
    </rPh>
    <rPh sb="27" eb="29">
      <t>カショ</t>
    </rPh>
    <rPh sb="29" eb="30">
      <t>オヨ</t>
    </rPh>
    <rPh sb="31" eb="33">
      <t>ナイヨウ</t>
    </rPh>
    <rPh sb="38" eb="40">
      <t>カンケツ</t>
    </rPh>
    <rPh sb="41" eb="43">
      <t>キサイ</t>
    </rPh>
    <phoneticPr fontId="17"/>
  </si>
  <si>
    <r>
      <t xml:space="preserve">対応する教材名・該当箇所
</t>
    </r>
    <r>
      <rPr>
        <sz val="11"/>
        <rFont val="ＭＳ Ｐ明朝"/>
        <family val="1"/>
        <charset val="128"/>
      </rPr>
      <t>※「申請講座で使用する教材」及び「演習の具体的な実施手順等を示す資料」のうち、単元毎に対応する教材名とその該当箇所を記載ください。</t>
    </r>
    <rPh sb="0" eb="2">
      <t>タイオウ</t>
    </rPh>
    <rPh sb="6" eb="7">
      <t>メイ</t>
    </rPh>
    <rPh sb="8" eb="10">
      <t>ガイトウ</t>
    </rPh>
    <rPh sb="10" eb="12">
      <t>カショ</t>
    </rPh>
    <rPh sb="15" eb="17">
      <t>シンセイ</t>
    </rPh>
    <rPh sb="17" eb="19">
      <t>コウザ</t>
    </rPh>
    <rPh sb="20" eb="22">
      <t>シヨウ</t>
    </rPh>
    <rPh sb="24" eb="26">
      <t>キョウザイ</t>
    </rPh>
    <rPh sb="52" eb="55">
      <t>タンゲンゴト</t>
    </rPh>
    <rPh sb="56" eb="58">
      <t>タイオウ</t>
    </rPh>
    <rPh sb="60" eb="62">
      <t>キョウザイ</t>
    </rPh>
    <rPh sb="62" eb="63">
      <t>メイ</t>
    </rPh>
    <rPh sb="66" eb="68">
      <t>ガイトウ</t>
    </rPh>
    <rPh sb="68" eb="70">
      <t>カショ</t>
    </rPh>
    <rPh sb="71" eb="73">
      <t>キサイ</t>
    </rPh>
    <phoneticPr fontId="17"/>
  </si>
  <si>
    <t>カテゴリー</t>
    <phoneticPr fontId="17"/>
  </si>
  <si>
    <t>サブカテゴリー</t>
    <phoneticPr fontId="17"/>
  </si>
  <si>
    <t>　　合　　　計</t>
    <rPh sb="2" eb="3">
      <t>ゴウ</t>
    </rPh>
    <rPh sb="6" eb="7">
      <t>ケイ</t>
    </rPh>
    <phoneticPr fontId="6"/>
  </si>
  <si>
    <t>制限を設けている理由(法律の根拠がある場合、その旨を記入すること）</t>
    <rPh sb="0" eb="2">
      <t>セイゲン</t>
    </rPh>
    <rPh sb="3" eb="4">
      <t>モウ</t>
    </rPh>
    <rPh sb="8" eb="10">
      <t>リユウ</t>
    </rPh>
    <rPh sb="11" eb="13">
      <t>ホウリツ</t>
    </rPh>
    <rPh sb="14" eb="16">
      <t>コンキョ</t>
    </rPh>
    <rPh sb="19" eb="21">
      <t>バアイ</t>
    </rPh>
    <rPh sb="24" eb="25">
      <t>ムネ</t>
    </rPh>
    <rPh sb="26" eb="28">
      <t>キニュウ</t>
    </rPh>
    <phoneticPr fontId="49"/>
  </si>
  <si>
    <t xml:space="preserve"> (1) 到達目標に対する技術・知識
　　の到達度の把握・測定方法</t>
    <rPh sb="5" eb="7">
      <t>トウタツ</t>
    </rPh>
    <rPh sb="7" eb="9">
      <t>モクヒョウ</t>
    </rPh>
    <rPh sb="10" eb="11">
      <t>タイ</t>
    </rPh>
    <rPh sb="13" eb="15">
      <t>ギジュツ</t>
    </rPh>
    <rPh sb="16" eb="18">
      <t>チシキ</t>
    </rPh>
    <rPh sb="22" eb="25">
      <t>トウタツド</t>
    </rPh>
    <rPh sb="26" eb="28">
      <t>ハアク</t>
    </rPh>
    <rPh sb="29" eb="31">
      <t>ソクテイ</t>
    </rPh>
    <rPh sb="31" eb="33">
      <t>ホウホウ</t>
    </rPh>
    <phoneticPr fontId="6"/>
  </si>
  <si>
    <t xml:space="preserve"> (2) 修了認定の判断基準
　（出席率や試験合格率、補講・追試の有無等を記載してください）</t>
    <rPh sb="5" eb="7">
      <t>シュウリョウ</t>
    </rPh>
    <rPh sb="7" eb="9">
      <t>ニンテイ</t>
    </rPh>
    <rPh sb="10" eb="12">
      <t>ハンダン</t>
    </rPh>
    <rPh sb="12" eb="14">
      <t>キジュン</t>
    </rPh>
    <rPh sb="21" eb="23">
      <t>シケン</t>
    </rPh>
    <rPh sb="23" eb="26">
      <t>ゴウカクリツ</t>
    </rPh>
    <rPh sb="27" eb="29">
      <t>ホコウ</t>
    </rPh>
    <rPh sb="30" eb="32">
      <t>ツイシ</t>
    </rPh>
    <rPh sb="33" eb="35">
      <t>ウム</t>
    </rPh>
    <rPh sb="35" eb="36">
      <t>トウ</t>
    </rPh>
    <rPh sb="37" eb="39">
      <t>キサイ</t>
    </rPh>
    <phoneticPr fontId="6"/>
  </si>
  <si>
    <t>出席率</t>
    <rPh sb="0" eb="3">
      <t>シュッセキリツ</t>
    </rPh>
    <phoneticPr fontId="17"/>
  </si>
  <si>
    <t>試験合格率</t>
    <rPh sb="0" eb="2">
      <t>シケン</t>
    </rPh>
    <rPh sb="2" eb="5">
      <t>ゴウカクリツ</t>
    </rPh>
    <phoneticPr fontId="17"/>
  </si>
  <si>
    <t>補講・追試の
有無</t>
    <rPh sb="0" eb="2">
      <t>ホコウ</t>
    </rPh>
    <rPh sb="3" eb="5">
      <t>ツイシ</t>
    </rPh>
    <rPh sb="7" eb="9">
      <t>ウム</t>
    </rPh>
    <phoneticPr fontId="17"/>
  </si>
  <si>
    <t>＜「補講・追試の有無」で、その他と回答した場合＞具体的な内容を記載してください。</t>
    <phoneticPr fontId="17"/>
  </si>
  <si>
    <t>実施の有無</t>
    <rPh sb="0" eb="2">
      <t>ジッシ</t>
    </rPh>
    <rPh sb="3" eb="5">
      <t>ウム</t>
    </rPh>
    <phoneticPr fontId="17"/>
  </si>
  <si>
    <t>スクーリング実施場所・時期・期間・回数・実施条件等</t>
    <rPh sb="6" eb="8">
      <t>ジッシ</t>
    </rPh>
    <rPh sb="8" eb="10">
      <t>バショ</t>
    </rPh>
    <rPh sb="11" eb="13">
      <t>ジキ</t>
    </rPh>
    <rPh sb="14" eb="16">
      <t>キカン</t>
    </rPh>
    <rPh sb="17" eb="19">
      <t>カイスウ</t>
    </rPh>
    <rPh sb="20" eb="22">
      <t>ジッシ</t>
    </rPh>
    <rPh sb="22" eb="24">
      <t>ジョウケン</t>
    </rPh>
    <rPh sb="24" eb="25">
      <t>トウ</t>
    </rPh>
    <phoneticPr fontId="17"/>
  </si>
  <si>
    <t>SME
番号</t>
    <rPh sb="4" eb="6">
      <t>バンゴウ</t>
    </rPh>
    <phoneticPr fontId="6"/>
  </si>
  <si>
    <t>氏名</t>
    <rPh sb="0" eb="2">
      <t>シメイ</t>
    </rPh>
    <phoneticPr fontId="6"/>
  </si>
  <si>
    <t>所属・役職</t>
    <rPh sb="0" eb="2">
      <t>ショゾク</t>
    </rPh>
    <rPh sb="3" eb="5">
      <t>ヤクショク</t>
    </rPh>
    <phoneticPr fontId="6"/>
  </si>
  <si>
    <t>当該教育訓練の監修に係る関与</t>
    <rPh sb="0" eb="2">
      <t>トウガイ</t>
    </rPh>
    <rPh sb="2" eb="4">
      <t>キョウイク</t>
    </rPh>
    <rPh sb="4" eb="6">
      <t>クンレン</t>
    </rPh>
    <rPh sb="7" eb="9">
      <t>カンシュウ</t>
    </rPh>
    <rPh sb="10" eb="11">
      <t>カカ</t>
    </rPh>
    <rPh sb="12" eb="14">
      <t>カンヨ</t>
    </rPh>
    <phoneticPr fontId="6"/>
  </si>
  <si>
    <t>担当
講師
番号</t>
    <rPh sb="0" eb="2">
      <t>タントウ</t>
    </rPh>
    <rPh sb="3" eb="5">
      <t>コウシ</t>
    </rPh>
    <rPh sb="6" eb="8">
      <t>バンゴウ</t>
    </rPh>
    <phoneticPr fontId="6"/>
  </si>
  <si>
    <t>当該教育訓練における役割等</t>
    <rPh sb="0" eb="2">
      <t>トウガイ</t>
    </rPh>
    <rPh sb="2" eb="4">
      <t>キョウイク</t>
    </rPh>
    <rPh sb="4" eb="6">
      <t>クンレン</t>
    </rPh>
    <rPh sb="10" eb="12">
      <t>ヤクワリ</t>
    </rPh>
    <rPh sb="12" eb="13">
      <t>トウ</t>
    </rPh>
    <phoneticPr fontId="6"/>
  </si>
  <si>
    <t>補助
教員等</t>
    <rPh sb="0" eb="2">
      <t>ホジョ</t>
    </rPh>
    <rPh sb="4" eb="5">
      <t>トウ</t>
    </rPh>
    <phoneticPr fontId="6"/>
  </si>
  <si>
    <t>人数</t>
    <rPh sb="0" eb="2">
      <t>ニンズウ</t>
    </rPh>
    <phoneticPr fontId="6"/>
  </si>
  <si>
    <t>当該教育訓練における役割等</t>
    <phoneticPr fontId="17"/>
  </si>
  <si>
    <t>厚生労働省の専門実践教育訓練給付金への申請も併せて行う場合、以下の設問にも回答してください。</t>
    <rPh sb="0" eb="2">
      <t>コウセイ</t>
    </rPh>
    <rPh sb="2" eb="5">
      <t>ロウドウショウ</t>
    </rPh>
    <rPh sb="6" eb="8">
      <t>センモン</t>
    </rPh>
    <rPh sb="8" eb="10">
      <t>ジッセン</t>
    </rPh>
    <rPh sb="10" eb="12">
      <t>キョウイク</t>
    </rPh>
    <rPh sb="12" eb="14">
      <t>クンレン</t>
    </rPh>
    <rPh sb="14" eb="17">
      <t>キュウフキン</t>
    </rPh>
    <rPh sb="19" eb="21">
      <t>シンセイ</t>
    </rPh>
    <rPh sb="22" eb="23">
      <t>アワ</t>
    </rPh>
    <rPh sb="25" eb="26">
      <t>オコナ</t>
    </rPh>
    <rPh sb="27" eb="29">
      <t>バアイ</t>
    </rPh>
    <rPh sb="30" eb="32">
      <t>イカ</t>
    </rPh>
    <rPh sb="33" eb="35">
      <t>セツモン</t>
    </rPh>
    <rPh sb="37" eb="39">
      <t>カイトウ</t>
    </rPh>
    <phoneticPr fontId="17"/>
  </si>
  <si>
    <t xml:space="preserve"> (1) 一企業内の職業訓練の一環として、自社内の社員のみを対象とする講座や、特定の会員のみに受講者を限定する講座ではない。</t>
    <rPh sb="5" eb="8">
      <t>イチキギョウ</t>
    </rPh>
    <rPh sb="8" eb="9">
      <t>ナイ</t>
    </rPh>
    <rPh sb="10" eb="12">
      <t>ショクギョウ</t>
    </rPh>
    <rPh sb="12" eb="14">
      <t>クンレン</t>
    </rPh>
    <rPh sb="15" eb="17">
      <t>イッカン</t>
    </rPh>
    <rPh sb="21" eb="24">
      <t>ジシャナイ</t>
    </rPh>
    <rPh sb="25" eb="27">
      <t>シャイン</t>
    </rPh>
    <rPh sb="30" eb="32">
      <t>タイショウ</t>
    </rPh>
    <rPh sb="35" eb="37">
      <t>コウザ</t>
    </rPh>
    <rPh sb="39" eb="41">
      <t>トクテイ</t>
    </rPh>
    <rPh sb="42" eb="44">
      <t>カイイン</t>
    </rPh>
    <rPh sb="47" eb="50">
      <t>ジュコウシャ</t>
    </rPh>
    <rPh sb="51" eb="53">
      <t>ゲンテイ</t>
    </rPh>
    <rPh sb="55" eb="57">
      <t>コウザ</t>
    </rPh>
    <phoneticPr fontId="6"/>
  </si>
  <si>
    <t xml:space="preserve"> (2) 特定の団体所属者等に限定せず広く労働者一般に対して講座募集の広報を行っている</t>
    <rPh sb="5" eb="7">
      <t>トクテイ</t>
    </rPh>
    <rPh sb="8" eb="10">
      <t>ダンタイ</t>
    </rPh>
    <rPh sb="10" eb="12">
      <t>ショゾク</t>
    </rPh>
    <rPh sb="12" eb="13">
      <t>シャ</t>
    </rPh>
    <rPh sb="13" eb="14">
      <t>トウ</t>
    </rPh>
    <rPh sb="15" eb="17">
      <t>ゲンテイ</t>
    </rPh>
    <rPh sb="19" eb="20">
      <t>ヒロ</t>
    </rPh>
    <rPh sb="21" eb="24">
      <t>ロウドウシャ</t>
    </rPh>
    <rPh sb="24" eb="26">
      <t>イッパン</t>
    </rPh>
    <rPh sb="27" eb="28">
      <t>タイ</t>
    </rPh>
    <rPh sb="30" eb="32">
      <t>コウザ</t>
    </rPh>
    <rPh sb="32" eb="34">
      <t>ボシュウ</t>
    </rPh>
    <rPh sb="35" eb="37">
      <t>コウホウ</t>
    </rPh>
    <rPh sb="38" eb="39">
      <t>オコナ</t>
    </rPh>
    <phoneticPr fontId="6"/>
  </si>
  <si>
    <t>　　はい</t>
  </si>
  <si>
    <t>　　いいえ</t>
  </si>
  <si>
    <t xml:space="preserve"> (3) 講座内容や教育訓練経費について、教育訓練給付対象者と非対称者を区別した取り扱いを行っていない（又は行わない予定である）。</t>
    <rPh sb="5" eb="7">
      <t>コウザ</t>
    </rPh>
    <rPh sb="7" eb="9">
      <t>ナイヨウ</t>
    </rPh>
    <rPh sb="10" eb="12">
      <t>キョウイク</t>
    </rPh>
    <rPh sb="12" eb="14">
      <t>クンレン</t>
    </rPh>
    <rPh sb="14" eb="16">
      <t>ケイヒ</t>
    </rPh>
    <rPh sb="21" eb="23">
      <t>キョウイク</t>
    </rPh>
    <rPh sb="23" eb="25">
      <t>クンレン</t>
    </rPh>
    <rPh sb="25" eb="27">
      <t>キュウフ</t>
    </rPh>
    <rPh sb="27" eb="30">
      <t>タイショウシャ</t>
    </rPh>
    <rPh sb="31" eb="34">
      <t>ヒタイショウ</t>
    </rPh>
    <rPh sb="34" eb="35">
      <t>シャ</t>
    </rPh>
    <rPh sb="36" eb="38">
      <t>クベツ</t>
    </rPh>
    <rPh sb="40" eb="41">
      <t>ト</t>
    </rPh>
    <rPh sb="42" eb="43">
      <t>アツカ</t>
    </rPh>
    <rPh sb="45" eb="46">
      <t>オコナ</t>
    </rPh>
    <rPh sb="52" eb="53">
      <t>マタ</t>
    </rPh>
    <rPh sb="54" eb="55">
      <t>オコナ</t>
    </rPh>
    <rPh sb="58" eb="60">
      <t>ヨテイ</t>
    </rPh>
    <phoneticPr fontId="6"/>
  </si>
  <si>
    <t xml:space="preserve"> (4) 採用試験を目標とする教育訓練ではない。また、公的職業資格の取得を目標とする国又は地方公共団体の許認可・指定を受けて実施される教育訓練以外の場合、医療、美容等身体・精神に直接施術・作用する内容が含まれていない。</t>
    <rPh sb="5" eb="7">
      <t>サイヨウ</t>
    </rPh>
    <rPh sb="7" eb="9">
      <t>シケン</t>
    </rPh>
    <rPh sb="10" eb="12">
      <t>モクヒョウ</t>
    </rPh>
    <rPh sb="15" eb="17">
      <t>キョウイク</t>
    </rPh>
    <rPh sb="17" eb="19">
      <t>クンレン</t>
    </rPh>
    <rPh sb="27" eb="29">
      <t>コウテキ</t>
    </rPh>
    <rPh sb="29" eb="31">
      <t>ショクギョウ</t>
    </rPh>
    <rPh sb="31" eb="33">
      <t>シカク</t>
    </rPh>
    <rPh sb="34" eb="36">
      <t>シュトク</t>
    </rPh>
    <rPh sb="37" eb="39">
      <t>モクヒョウ</t>
    </rPh>
    <rPh sb="42" eb="43">
      <t>クニ</t>
    </rPh>
    <rPh sb="43" eb="44">
      <t>マタ</t>
    </rPh>
    <rPh sb="45" eb="47">
      <t>チホウ</t>
    </rPh>
    <rPh sb="47" eb="49">
      <t>コウキョウ</t>
    </rPh>
    <rPh sb="49" eb="51">
      <t>ダンタイ</t>
    </rPh>
    <rPh sb="52" eb="55">
      <t>キョニンカ</t>
    </rPh>
    <rPh sb="56" eb="58">
      <t>シテイ</t>
    </rPh>
    <rPh sb="59" eb="60">
      <t>ウ</t>
    </rPh>
    <rPh sb="62" eb="64">
      <t>ジッシ</t>
    </rPh>
    <rPh sb="67" eb="69">
      <t>キョウイク</t>
    </rPh>
    <rPh sb="69" eb="71">
      <t>クンレン</t>
    </rPh>
    <rPh sb="71" eb="73">
      <t>イガイ</t>
    </rPh>
    <rPh sb="74" eb="76">
      <t>バアイ</t>
    </rPh>
    <rPh sb="77" eb="79">
      <t>イリョウ</t>
    </rPh>
    <rPh sb="80" eb="82">
      <t>ビヨウ</t>
    </rPh>
    <rPh sb="82" eb="83">
      <t>トウ</t>
    </rPh>
    <rPh sb="83" eb="85">
      <t>シンタイ</t>
    </rPh>
    <rPh sb="86" eb="88">
      <t>セイシン</t>
    </rPh>
    <rPh sb="89" eb="91">
      <t>チョクセツ</t>
    </rPh>
    <rPh sb="91" eb="93">
      <t>セジュツ</t>
    </rPh>
    <rPh sb="94" eb="96">
      <t>サヨウ</t>
    </rPh>
    <rPh sb="98" eb="100">
      <t>ナイヨウ</t>
    </rPh>
    <rPh sb="101" eb="102">
      <t>フク</t>
    </rPh>
    <phoneticPr fontId="6"/>
  </si>
  <si>
    <t xml:space="preserve"> (5)企業からの送り出しによる者のみを対象とする教育訓練、専ら起業人材の育成を目的とする教育訓練のいずれか又はいずれにも該当するか。</t>
    <phoneticPr fontId="6"/>
  </si>
  <si>
    <t>申請する講座が、従前は複数の講座として開講していた場合には、新規指定を希望する講座に組み込まれているすべての講座に実績を記入してください。欄が足りない場合、行を追加して使用してください。</t>
    <rPh sb="0" eb="2">
      <t>シンセイ</t>
    </rPh>
    <rPh sb="4" eb="6">
      <t>コウザ</t>
    </rPh>
    <rPh sb="8" eb="10">
      <t>ジュウゼン</t>
    </rPh>
    <rPh sb="11" eb="13">
      <t>フクスウ</t>
    </rPh>
    <rPh sb="14" eb="16">
      <t>コウザ</t>
    </rPh>
    <rPh sb="19" eb="21">
      <t>カイコウ</t>
    </rPh>
    <rPh sb="25" eb="27">
      <t>バアイ</t>
    </rPh>
    <rPh sb="30" eb="32">
      <t>シンキ</t>
    </rPh>
    <rPh sb="32" eb="34">
      <t>シテイ</t>
    </rPh>
    <rPh sb="35" eb="37">
      <t>キボウ</t>
    </rPh>
    <rPh sb="39" eb="41">
      <t>コウザ</t>
    </rPh>
    <rPh sb="42" eb="43">
      <t>ク</t>
    </rPh>
    <rPh sb="44" eb="45">
      <t>コ</t>
    </rPh>
    <rPh sb="54" eb="56">
      <t>コウザ</t>
    </rPh>
    <rPh sb="57" eb="59">
      <t>ジッセキ</t>
    </rPh>
    <rPh sb="60" eb="62">
      <t>キニュウ</t>
    </rPh>
    <rPh sb="69" eb="70">
      <t>ラン</t>
    </rPh>
    <rPh sb="71" eb="72">
      <t>タ</t>
    </rPh>
    <rPh sb="75" eb="77">
      <t>バアイ</t>
    </rPh>
    <rPh sb="78" eb="79">
      <t>ギョウ</t>
    </rPh>
    <rPh sb="80" eb="82">
      <t>ツイカ</t>
    </rPh>
    <rPh sb="84" eb="86">
      <t>シヨウ</t>
    </rPh>
    <phoneticPr fontId="49"/>
  </si>
  <si>
    <t>※計算式にご注意ください。</t>
    <rPh sb="1" eb="4">
      <t>ケイサンシキ</t>
    </rPh>
    <rPh sb="6" eb="8">
      <t>チュウイ</t>
    </rPh>
    <phoneticPr fontId="49"/>
  </si>
  <si>
    <t>（１）新規指定を希望する講座に組み込まれているすべての講座の実績を記入してください。</t>
    <rPh sb="3" eb="5">
      <t>シンキ</t>
    </rPh>
    <rPh sb="5" eb="7">
      <t>シテイ</t>
    </rPh>
    <rPh sb="8" eb="10">
      <t>キボウ</t>
    </rPh>
    <rPh sb="12" eb="14">
      <t>コウザ</t>
    </rPh>
    <rPh sb="15" eb="16">
      <t>ク</t>
    </rPh>
    <rPh sb="17" eb="18">
      <t>コ</t>
    </rPh>
    <rPh sb="27" eb="29">
      <t>コウザ</t>
    </rPh>
    <rPh sb="30" eb="32">
      <t>ジッセキ</t>
    </rPh>
    <rPh sb="33" eb="35">
      <t>キニュウ</t>
    </rPh>
    <phoneticPr fontId="49"/>
  </si>
  <si>
    <t xml:space="preserve">選択した期間　※１ </t>
    <rPh sb="0" eb="2">
      <t>センタク</t>
    </rPh>
    <rPh sb="4" eb="6">
      <t>キカン</t>
    </rPh>
    <phoneticPr fontId="49"/>
  </si>
  <si>
    <t>①選択した期間の
修了者数※２</t>
    <rPh sb="1" eb="3">
      <t>センタク</t>
    </rPh>
    <rPh sb="5" eb="7">
      <t>キカン</t>
    </rPh>
    <rPh sb="9" eb="12">
      <t>シュウリョウシャ</t>
    </rPh>
    <rPh sb="12" eb="13">
      <t>スウ</t>
    </rPh>
    <phoneticPr fontId="49"/>
  </si>
  <si>
    <t>②　①に係る講座の
入構（入学）者数</t>
    <rPh sb="4" eb="5">
      <t>カカ</t>
    </rPh>
    <rPh sb="6" eb="8">
      <t>コウザ</t>
    </rPh>
    <rPh sb="10" eb="12">
      <t>ニュウコウ</t>
    </rPh>
    <rPh sb="13" eb="15">
      <t>ニュウガク</t>
    </rPh>
    <rPh sb="16" eb="17">
      <t>シャ</t>
    </rPh>
    <rPh sb="17" eb="18">
      <t>スウ</t>
    </rPh>
    <phoneticPr fontId="49"/>
  </si>
  <si>
    <t>③　①のうち、就職者数
※３</t>
    <rPh sb="7" eb="10">
      <t>シュウショクシャ</t>
    </rPh>
    <rPh sb="10" eb="11">
      <t>スウ</t>
    </rPh>
    <phoneticPr fontId="49"/>
  </si>
  <si>
    <t>④　①のうち在職者数※４</t>
    <rPh sb="6" eb="9">
      <t>ザイショクシャ</t>
    </rPh>
    <rPh sb="9" eb="10">
      <t>スウ</t>
    </rPh>
    <phoneticPr fontId="49"/>
  </si>
  <si>
    <t>⑤　就職・在職率※５
（③＋④/②）</t>
    <rPh sb="2" eb="4">
      <t>シュウショク</t>
    </rPh>
    <rPh sb="5" eb="7">
      <t>ザイショク</t>
    </rPh>
    <rPh sb="7" eb="8">
      <t>リツ</t>
    </rPh>
    <phoneticPr fontId="49"/>
  </si>
  <si>
    <t>合計</t>
    <rPh sb="0" eb="2">
      <t>ゴウケイ</t>
    </rPh>
    <phoneticPr fontId="49"/>
  </si>
  <si>
    <t>※１　前３か年のうち選択した1か年の最初の月が属する年を記入してください。なお、天災その他やむを得ない理由のために当該教育訓練の実績を算出することが困難であるときは、影響を受けた年を除く前３か年のうちいずれかの年の実績を用いることが可能です。
※２　①の修了者数については、入講（入学）年度の異なる修了者（留年者・休学者・退学者・編入者等）を除いた人数を記入してください。
※３　①の修了者のうち、受講開始時に職に就いていなかった者で指定申請日までに就職した者の数を記入してください。この場合、就職したとは、臨時的な仕事に就職した者は含めません。
※４　①の修了者のうち、受講開始時に既に職に就いていた者で、卒業後も引き続きその職にある者及び受講開始時に既に職に就いている者で、指定申請日までに別の職に転職した者の数を記入してください。
※５　入講(入学)者数に占める就職・在職者数の割合(就職・在職率)が80％以上に満たない場合は、指定されません。</t>
    <rPh sb="3" eb="4">
      <t>マエ</t>
    </rPh>
    <rPh sb="6" eb="7">
      <t>ネン</t>
    </rPh>
    <rPh sb="10" eb="12">
      <t>センタク</t>
    </rPh>
    <rPh sb="16" eb="17">
      <t>ネン</t>
    </rPh>
    <rPh sb="28" eb="30">
      <t>キニュウ</t>
    </rPh>
    <rPh sb="116" eb="118">
      <t>カノウ</t>
    </rPh>
    <phoneticPr fontId="17"/>
  </si>
  <si>
    <t>（２）上記すべての講座について、開講していた際の講座名称を記入してください。</t>
    <rPh sb="3" eb="5">
      <t>ジョウキ</t>
    </rPh>
    <rPh sb="9" eb="11">
      <t>コウザ</t>
    </rPh>
    <rPh sb="16" eb="18">
      <t>カイコウ</t>
    </rPh>
    <rPh sb="22" eb="23">
      <t>サイ</t>
    </rPh>
    <rPh sb="24" eb="26">
      <t>コウザ</t>
    </rPh>
    <rPh sb="26" eb="28">
      <t>メイショウ</t>
    </rPh>
    <rPh sb="29" eb="31">
      <t>キニュウ</t>
    </rPh>
    <phoneticPr fontId="49"/>
  </si>
  <si>
    <t>１の講座名称</t>
    <rPh sb="2" eb="4">
      <t>コウザ</t>
    </rPh>
    <rPh sb="4" eb="6">
      <t>メイショウ</t>
    </rPh>
    <phoneticPr fontId="49"/>
  </si>
  <si>
    <t>2の講座名称</t>
    <rPh sb="2" eb="4">
      <t>コウザ</t>
    </rPh>
    <rPh sb="4" eb="6">
      <t>メイショウ</t>
    </rPh>
    <phoneticPr fontId="49"/>
  </si>
  <si>
    <t>3の講座名称</t>
    <rPh sb="2" eb="4">
      <t>コウザ</t>
    </rPh>
    <rPh sb="4" eb="6">
      <t>メイショウ</t>
    </rPh>
    <phoneticPr fontId="49"/>
  </si>
  <si>
    <t>4の講座名称</t>
    <rPh sb="2" eb="4">
      <t>コウザ</t>
    </rPh>
    <rPh sb="4" eb="6">
      <t>メイショウ</t>
    </rPh>
    <phoneticPr fontId="49"/>
  </si>
  <si>
    <t>5の講座名称</t>
    <rPh sb="2" eb="4">
      <t>コウザ</t>
    </rPh>
    <rPh sb="4" eb="6">
      <t>メイショウ</t>
    </rPh>
    <phoneticPr fontId="49"/>
  </si>
  <si>
    <t>6の講座名称</t>
    <rPh sb="2" eb="4">
      <t>コウザ</t>
    </rPh>
    <rPh sb="4" eb="6">
      <t>メイショウ</t>
    </rPh>
    <phoneticPr fontId="49"/>
  </si>
  <si>
    <t>（１）販売活動等（※２）の内容</t>
    <rPh sb="3" eb="5">
      <t>ハンバイ</t>
    </rPh>
    <rPh sb="5" eb="7">
      <t>カツドウ</t>
    </rPh>
    <rPh sb="7" eb="8">
      <t>トウ</t>
    </rPh>
    <rPh sb="13" eb="15">
      <t>ナイヨウ</t>
    </rPh>
    <phoneticPr fontId="49"/>
  </si>
  <si>
    <t>①販売活動等の態様</t>
    <rPh sb="1" eb="3">
      <t>ハンバイ</t>
    </rPh>
    <rPh sb="3" eb="5">
      <t>カツドウ</t>
    </rPh>
    <rPh sb="5" eb="6">
      <t>トウ</t>
    </rPh>
    <rPh sb="7" eb="9">
      <t>タイヨウ</t>
    </rPh>
    <phoneticPr fontId="49"/>
  </si>
  <si>
    <t>②具体的な販売活動等の内容・方法</t>
    <rPh sb="1" eb="4">
      <t>グタイテキ</t>
    </rPh>
    <rPh sb="5" eb="7">
      <t>ハンバイ</t>
    </rPh>
    <rPh sb="7" eb="9">
      <t>カツドウ</t>
    </rPh>
    <rPh sb="9" eb="10">
      <t>トウ</t>
    </rPh>
    <rPh sb="11" eb="13">
      <t>ナイヨウ</t>
    </rPh>
    <rPh sb="14" eb="16">
      <t>ホウホウ</t>
    </rPh>
    <phoneticPr fontId="49"/>
  </si>
  <si>
    <t>③販売活動等（自社で行うもの）の適正実施の確認・管理、監督の方法</t>
    <rPh sb="1" eb="3">
      <t>ハンバイ</t>
    </rPh>
    <rPh sb="3" eb="5">
      <t>カツドウ</t>
    </rPh>
    <rPh sb="5" eb="6">
      <t>トウ</t>
    </rPh>
    <rPh sb="7" eb="9">
      <t>ジシャ</t>
    </rPh>
    <rPh sb="10" eb="11">
      <t>オコナ</t>
    </rPh>
    <rPh sb="16" eb="18">
      <t>テキセイ</t>
    </rPh>
    <rPh sb="18" eb="20">
      <t>ジッシ</t>
    </rPh>
    <rPh sb="21" eb="23">
      <t>カクニン</t>
    </rPh>
    <rPh sb="24" eb="26">
      <t>カンリ</t>
    </rPh>
    <rPh sb="27" eb="29">
      <t>カントク</t>
    </rPh>
    <rPh sb="30" eb="32">
      <t>ホウホウ</t>
    </rPh>
    <phoneticPr fontId="49"/>
  </si>
  <si>
    <t>④契約締結時における販売代理店等の審査方法</t>
    <rPh sb="1" eb="3">
      <t>ケイヤク</t>
    </rPh>
    <rPh sb="3" eb="5">
      <t>テイケツ</t>
    </rPh>
    <rPh sb="5" eb="6">
      <t>ジ</t>
    </rPh>
    <rPh sb="10" eb="12">
      <t>ハンバイ</t>
    </rPh>
    <rPh sb="12" eb="15">
      <t>ダイリテン</t>
    </rPh>
    <rPh sb="15" eb="16">
      <t>トウ</t>
    </rPh>
    <rPh sb="17" eb="19">
      <t>シンサ</t>
    </rPh>
    <rPh sb="19" eb="21">
      <t>ホウホウ</t>
    </rPh>
    <phoneticPr fontId="49"/>
  </si>
  <si>
    <t>⑤販売代理店等の販売実態の把握方法（台帳整備の内容等）</t>
    <rPh sb="1" eb="3">
      <t>ハンバイ</t>
    </rPh>
    <rPh sb="3" eb="6">
      <t>ダイリテン</t>
    </rPh>
    <rPh sb="6" eb="7">
      <t>トウ</t>
    </rPh>
    <rPh sb="8" eb="10">
      <t>ハンバイ</t>
    </rPh>
    <rPh sb="10" eb="12">
      <t>ジッタイ</t>
    </rPh>
    <rPh sb="13" eb="15">
      <t>ハアク</t>
    </rPh>
    <rPh sb="15" eb="17">
      <t>ホウホウ</t>
    </rPh>
    <rPh sb="18" eb="20">
      <t>ダイチョウ</t>
    </rPh>
    <rPh sb="20" eb="22">
      <t>セイビ</t>
    </rPh>
    <rPh sb="23" eb="25">
      <t>ナイヨウ</t>
    </rPh>
    <rPh sb="25" eb="26">
      <t>トウ</t>
    </rPh>
    <phoneticPr fontId="49"/>
  </si>
  <si>
    <t>⑥販売代理店等に対する特定一般教育訓練給付制度の周知方法</t>
    <rPh sb="1" eb="3">
      <t>ハンバイ</t>
    </rPh>
    <rPh sb="3" eb="6">
      <t>ダイリテン</t>
    </rPh>
    <rPh sb="6" eb="7">
      <t>トウ</t>
    </rPh>
    <rPh sb="8" eb="9">
      <t>タイ</t>
    </rPh>
    <rPh sb="11" eb="13">
      <t>トクテイ</t>
    </rPh>
    <rPh sb="13" eb="15">
      <t>イッパン</t>
    </rPh>
    <rPh sb="15" eb="17">
      <t>キョウイク</t>
    </rPh>
    <rPh sb="17" eb="19">
      <t>クンレン</t>
    </rPh>
    <rPh sb="19" eb="21">
      <t>キュウフ</t>
    </rPh>
    <rPh sb="21" eb="23">
      <t>セイド</t>
    </rPh>
    <rPh sb="24" eb="26">
      <t>シュウチ</t>
    </rPh>
    <rPh sb="26" eb="28">
      <t>ホウホウ</t>
    </rPh>
    <phoneticPr fontId="49"/>
  </si>
  <si>
    <t>⑦販売代理店等が用いるパンフレット、マニュアル等の入手・確認方法</t>
    <rPh sb="1" eb="3">
      <t>ハンバイ</t>
    </rPh>
    <rPh sb="3" eb="6">
      <t>ダイリテン</t>
    </rPh>
    <rPh sb="6" eb="7">
      <t>トウ</t>
    </rPh>
    <rPh sb="8" eb="9">
      <t>モチ</t>
    </rPh>
    <rPh sb="23" eb="24">
      <t>トウ</t>
    </rPh>
    <rPh sb="25" eb="27">
      <t>ニュウシュ</t>
    </rPh>
    <rPh sb="28" eb="30">
      <t>カクニン</t>
    </rPh>
    <rPh sb="30" eb="32">
      <t>ホウホウ</t>
    </rPh>
    <phoneticPr fontId="49"/>
  </si>
  <si>
    <t>⑧販売代理店等に対する定期的な点検・指導・監督方法</t>
    <rPh sb="1" eb="3">
      <t>ハンバイ</t>
    </rPh>
    <rPh sb="3" eb="6">
      <t>ダイリテン</t>
    </rPh>
    <rPh sb="6" eb="7">
      <t>トウ</t>
    </rPh>
    <rPh sb="8" eb="9">
      <t>タイ</t>
    </rPh>
    <rPh sb="11" eb="14">
      <t>テイキテキ</t>
    </rPh>
    <rPh sb="15" eb="17">
      <t>テンケン</t>
    </rPh>
    <rPh sb="18" eb="20">
      <t>シドウ</t>
    </rPh>
    <rPh sb="21" eb="23">
      <t>カントク</t>
    </rPh>
    <rPh sb="23" eb="25">
      <t>ホウホウ</t>
    </rPh>
    <phoneticPr fontId="49"/>
  </si>
  <si>
    <t>⑨その他販売代理店等による不適正な販売活動等を防止するための措置</t>
    <rPh sb="3" eb="4">
      <t>タ</t>
    </rPh>
    <rPh sb="4" eb="6">
      <t>ハンバイ</t>
    </rPh>
    <rPh sb="6" eb="9">
      <t>ダイリテン</t>
    </rPh>
    <rPh sb="9" eb="10">
      <t>トウ</t>
    </rPh>
    <rPh sb="13" eb="16">
      <t>フテキセイ</t>
    </rPh>
    <rPh sb="17" eb="19">
      <t>ハンバイ</t>
    </rPh>
    <rPh sb="19" eb="21">
      <t>カツドウ</t>
    </rPh>
    <rPh sb="21" eb="22">
      <t>トウ</t>
    </rPh>
    <rPh sb="23" eb="25">
      <t>ボウシ</t>
    </rPh>
    <rPh sb="30" eb="32">
      <t>ソチ</t>
    </rPh>
    <phoneticPr fontId="49"/>
  </si>
  <si>
    <t>（２）教育訓練施設における販売活動体制</t>
    <rPh sb="3" eb="5">
      <t>キョウイク</t>
    </rPh>
    <rPh sb="5" eb="7">
      <t>クンレン</t>
    </rPh>
    <rPh sb="7" eb="9">
      <t>シセツ</t>
    </rPh>
    <rPh sb="13" eb="15">
      <t>ハンバイ</t>
    </rPh>
    <rPh sb="15" eb="17">
      <t>カツドウ</t>
    </rPh>
    <rPh sb="17" eb="19">
      <t>タイセイ</t>
    </rPh>
    <phoneticPr fontId="49"/>
  </si>
  <si>
    <t>※１　販売活動等とは、広告、宣伝も含めた当該教育訓練講座の販売、募集、勧誘の活動等を指します。</t>
    <phoneticPr fontId="17"/>
  </si>
  <si>
    <t>※２　販売代理店等とは、契約関係の有無及びいかなる名称によるかを問わず、販売代理店、販売取次店、販売代理員その他当該教育訓練講座を販売する者全てを指します。</t>
    <phoneticPr fontId="17"/>
  </si>
  <si>
    <t>（１）販売活動等管理責任者</t>
    <rPh sb="3" eb="5">
      <t>ハンバイ</t>
    </rPh>
    <rPh sb="5" eb="7">
      <t>カツドウ</t>
    </rPh>
    <rPh sb="7" eb="8">
      <t>トウ</t>
    </rPh>
    <rPh sb="8" eb="10">
      <t>カンリ</t>
    </rPh>
    <rPh sb="10" eb="13">
      <t>セキニンシャ</t>
    </rPh>
    <phoneticPr fontId="49"/>
  </si>
  <si>
    <t>（ふりがな）</t>
    <phoneticPr fontId="17"/>
  </si>
  <si>
    <t>　　TEL：</t>
    <phoneticPr fontId="17"/>
  </si>
  <si>
    <t>氏　名：</t>
    <phoneticPr fontId="17"/>
  </si>
  <si>
    <t>　　FAX：</t>
    <phoneticPr fontId="17"/>
  </si>
  <si>
    <t>所　属：</t>
    <phoneticPr fontId="17"/>
  </si>
  <si>
    <t>(②)講座運営・販売活動等に係る
苦情受付窓口</t>
    <rPh sb="3" eb="5">
      <t>コウザ</t>
    </rPh>
    <rPh sb="5" eb="7">
      <t>ウンエイ</t>
    </rPh>
    <rPh sb="8" eb="12">
      <t>ハンバイカツドウ</t>
    </rPh>
    <rPh sb="12" eb="13">
      <t>トウ</t>
    </rPh>
    <rPh sb="14" eb="15">
      <t>カカ</t>
    </rPh>
    <rPh sb="17" eb="19">
      <t>クジョウ</t>
    </rPh>
    <rPh sb="19" eb="21">
      <t>ウケツケ</t>
    </rPh>
    <rPh sb="21" eb="23">
      <t>マドグチ</t>
    </rPh>
    <phoneticPr fontId="17"/>
  </si>
  <si>
    <t>担当部署名</t>
    <rPh sb="0" eb="2">
      <t>タントウ</t>
    </rPh>
    <rPh sb="2" eb="5">
      <t>ブショメイ</t>
    </rPh>
    <phoneticPr fontId="17"/>
  </si>
  <si>
    <t>担当者人数</t>
    <rPh sb="0" eb="3">
      <t>タントウシャ</t>
    </rPh>
    <rPh sb="3" eb="5">
      <t>ニンズウ</t>
    </rPh>
    <phoneticPr fontId="17"/>
  </si>
  <si>
    <t>①講座の教育実績・効果等について達成目標を定めた上で、検証を行っていますか。※１</t>
    <rPh sb="1" eb="3">
      <t>コウザ</t>
    </rPh>
    <rPh sb="4" eb="6">
      <t>キョウイク</t>
    </rPh>
    <rPh sb="6" eb="8">
      <t>ジッセキ</t>
    </rPh>
    <rPh sb="9" eb="12">
      <t>コウカトウ</t>
    </rPh>
    <rPh sb="16" eb="18">
      <t>タッセイ</t>
    </rPh>
    <rPh sb="18" eb="20">
      <t>モクヒョウ</t>
    </rPh>
    <rPh sb="21" eb="22">
      <t>サダ</t>
    </rPh>
    <rPh sb="24" eb="25">
      <t>ウエ</t>
    </rPh>
    <rPh sb="27" eb="29">
      <t>ケンショウ</t>
    </rPh>
    <rPh sb="30" eb="31">
      <t>オコナ</t>
    </rPh>
    <phoneticPr fontId="49"/>
  </si>
  <si>
    <t>検証の具体的実施方法および内容（実施体制・実施頻度、検証に用いる情報等
※２</t>
    <rPh sb="0" eb="2">
      <t>ケンショウ</t>
    </rPh>
    <rPh sb="3" eb="6">
      <t>グタイテキ</t>
    </rPh>
    <rPh sb="6" eb="8">
      <t>ジッシ</t>
    </rPh>
    <rPh sb="8" eb="10">
      <t>ホウホウ</t>
    </rPh>
    <rPh sb="13" eb="15">
      <t>ナイヨウ</t>
    </rPh>
    <rPh sb="16" eb="18">
      <t>ジッシ</t>
    </rPh>
    <rPh sb="18" eb="20">
      <t>タイセイ</t>
    </rPh>
    <rPh sb="21" eb="23">
      <t>ジッシ</t>
    </rPh>
    <rPh sb="23" eb="25">
      <t>ヒンド</t>
    </rPh>
    <rPh sb="26" eb="28">
      <t>ケンショウ</t>
    </rPh>
    <rPh sb="29" eb="30">
      <t>モチ</t>
    </rPh>
    <rPh sb="32" eb="34">
      <t>ジョウホウ</t>
    </rPh>
    <rPh sb="34" eb="35">
      <t>トウ</t>
    </rPh>
    <phoneticPr fontId="49"/>
  </si>
  <si>
    <t>②教育効果を高めるため、講座運営（カリキュラム、教材、運営体制等）の見直しを行っていますか。※１</t>
    <rPh sb="1" eb="3">
      <t>キョウイク</t>
    </rPh>
    <rPh sb="3" eb="5">
      <t>コウカ</t>
    </rPh>
    <rPh sb="6" eb="7">
      <t>タカ</t>
    </rPh>
    <rPh sb="12" eb="14">
      <t>コウザ</t>
    </rPh>
    <rPh sb="14" eb="16">
      <t>ウンエイ</t>
    </rPh>
    <rPh sb="24" eb="26">
      <t>キョウザイ</t>
    </rPh>
    <rPh sb="27" eb="29">
      <t>ウンエイ</t>
    </rPh>
    <rPh sb="29" eb="31">
      <t>タイセイ</t>
    </rPh>
    <rPh sb="31" eb="32">
      <t>トウ</t>
    </rPh>
    <rPh sb="34" eb="36">
      <t>ミナオ</t>
    </rPh>
    <rPh sb="38" eb="39">
      <t>オコナ</t>
    </rPh>
    <phoneticPr fontId="49"/>
  </si>
  <si>
    <t>直近の講座運営の見直しの具体的内容、見直しの実施時期※２</t>
    <rPh sb="0" eb="2">
      <t>チョッキン</t>
    </rPh>
    <rPh sb="3" eb="5">
      <t>コウザ</t>
    </rPh>
    <rPh sb="5" eb="7">
      <t>ウンエイ</t>
    </rPh>
    <rPh sb="8" eb="10">
      <t>ミナオ</t>
    </rPh>
    <rPh sb="12" eb="15">
      <t>グタイテキ</t>
    </rPh>
    <rPh sb="15" eb="17">
      <t>ナイヨウ</t>
    </rPh>
    <rPh sb="18" eb="20">
      <t>ミナオ</t>
    </rPh>
    <rPh sb="22" eb="24">
      <t>ジッシ</t>
    </rPh>
    <rPh sb="24" eb="26">
      <t>ジキ</t>
    </rPh>
    <phoneticPr fontId="49"/>
  </si>
  <si>
    <t xml:space="preserve">※1　申請講座に限らず、施設全体での取り組み状況を記入してください。
</t>
    <phoneticPr fontId="17"/>
  </si>
  <si>
    <t>※2　申請講座において、過去3年以内に実施された場合に限り、記入してください。</t>
    <phoneticPr fontId="17"/>
  </si>
  <si>
    <t>DX推進スキル標準　ロール対応表</t>
    <rPh sb="13" eb="15">
      <t>タイオウ</t>
    </rPh>
    <rPh sb="15" eb="16">
      <t>ヒョウ</t>
    </rPh>
    <phoneticPr fontId="17"/>
  </si>
  <si>
    <t>＜手順：個票の作成に当たっては以下①~④の手順を必ずご確認ください＞</t>
    <rPh sb="1" eb="3">
      <t>テジュン</t>
    </rPh>
    <rPh sb="4" eb="6">
      <t>コヒョウ</t>
    </rPh>
    <rPh sb="7" eb="9">
      <t>サクセイ</t>
    </rPh>
    <rPh sb="10" eb="11">
      <t>ア</t>
    </rPh>
    <rPh sb="15" eb="17">
      <t>イカ</t>
    </rPh>
    <rPh sb="21" eb="23">
      <t>テジュン</t>
    </rPh>
    <rPh sb="24" eb="25">
      <t>カナラ</t>
    </rPh>
    <rPh sb="27" eb="29">
      <t>カクニン</t>
    </rPh>
    <phoneticPr fontId="17"/>
  </si>
  <si>
    <t>①各スキル項目（C列）を確認し、当該講座と対応するスキル項目にチェックを付けてください（D列：「講座との対応」欄に「○」を付ける）
　スキル項目の詳細は以下よりご確認ください。</t>
    <rPh sb="1" eb="2">
      <t>カク</t>
    </rPh>
    <rPh sb="5" eb="7">
      <t>コウモク</t>
    </rPh>
    <rPh sb="12" eb="14">
      <t>カクニン</t>
    </rPh>
    <rPh sb="16" eb="18">
      <t>トウガイ</t>
    </rPh>
    <rPh sb="18" eb="20">
      <t>コウザ</t>
    </rPh>
    <rPh sb="21" eb="23">
      <t>タイオウ</t>
    </rPh>
    <rPh sb="28" eb="30">
      <t>コウモク</t>
    </rPh>
    <rPh sb="36" eb="37">
      <t>ツ</t>
    </rPh>
    <rPh sb="45" eb="46">
      <t>レツ</t>
    </rPh>
    <rPh sb="48" eb="50">
      <t>コウザ</t>
    </rPh>
    <rPh sb="52" eb="54">
      <t>タイオウ</t>
    </rPh>
    <rPh sb="55" eb="56">
      <t>ラン</t>
    </rPh>
    <rPh sb="61" eb="62">
      <t>ツ</t>
    </rPh>
    <rPh sb="70" eb="72">
      <t>コウモク</t>
    </rPh>
    <rPh sb="73" eb="75">
      <t>ショウサイ</t>
    </rPh>
    <rPh sb="76" eb="78">
      <t>イカ</t>
    </rPh>
    <rPh sb="81" eb="83">
      <t>カクニン</t>
    </rPh>
    <phoneticPr fontId="17"/>
  </si>
  <si>
    <t>＜各スキル項目における具体的な学習項目例等について＞</t>
    <rPh sb="20" eb="21">
      <t>ナド</t>
    </rPh>
    <phoneticPr fontId="17"/>
  </si>
  <si>
    <t>②12行目をご確認ください。①で選択したスキル項目に応じて、該当する「ロール（DX推進において担うことが期待される役割）」のセルが朱塗りされます。
　それらが、個票ｰ1001「２．教育訓練の対象分野」において選択ができる、当該講座の「ロール」となります。</t>
    <phoneticPr fontId="17"/>
  </si>
  <si>
    <t>③②において朱塗りされた「ロール」の中から「主たるロール（講座の中でメインに学習できるロール）」および、それ以外で該当するロールを確認し、
　『個票ｰ1001「２．教育訓練の対象分野－（１）対象分野」』のF53セル、F55セルにそれぞれ選択・記載してください。
　※各ロールの定義については、以下を確認し、選択の際の参考にしてください。なお、「主たるロール」は１つ（必須選択）、それ以外で該当するロールは１つ以内（任意選択）で選択してください。</t>
    <phoneticPr fontId="17"/>
  </si>
  <si>
    <t>＜各人材類型における「ロール」の定義について＞</t>
    <rPh sb="1" eb="2">
      <t>カク</t>
    </rPh>
    <rPh sb="2" eb="4">
      <t>ジンザイ</t>
    </rPh>
    <rPh sb="4" eb="6">
      <t>ルイケイ</t>
    </rPh>
    <rPh sb="16" eb="18">
      <t>テイギ</t>
    </rPh>
    <phoneticPr fontId="17"/>
  </si>
  <si>
    <t>④①のスキル項目の記載を基に、『個票ｰ1001「４．教育訓練の内容 （カリキュラム）』において、各単元の内容とスキル項目の整合性を確認し、個票へ記載してください。</t>
    <phoneticPr fontId="17"/>
  </si>
  <si>
    <t>　※また、12行目・E列～S列には、各ロールごとにページリンクを貼っていますので、申請分野（ロール）の各ページに直接遷移されたい方はこちらを活用ください。</t>
    <phoneticPr fontId="17"/>
  </si>
  <si>
    <t>　　　　　　　　　　　　　　　　　　　　　　　　　　　　　　　　　　人材類型
　　　　　　　　　　　　　　　　　　　　　　　　　　　　　　　　　　　　ロール
 　　　スキル</t>
    <rPh sb="34" eb="36">
      <t>ジンザイ</t>
    </rPh>
    <rPh sb="36" eb="38">
      <t>ルイケイ</t>
    </rPh>
    <phoneticPr fontId="49"/>
  </si>
  <si>
    <t>ビジネスアーキテクト</t>
  </si>
  <si>
    <t>デザイナー</t>
  </si>
  <si>
    <t>データサイエンティスト</t>
  </si>
  <si>
    <t>ビジネスアーキテクト
（新規事業開発）</t>
    <phoneticPr fontId="49"/>
  </si>
  <si>
    <t>ビジネスアーキテクト
（既存事業の高度化）</t>
    <phoneticPr fontId="49"/>
  </si>
  <si>
    <t>ビジネスアーキテクト
（社内業務の高度化・
効率化）</t>
    <rPh sb="22" eb="25">
      <t>コウリツカ</t>
    </rPh>
    <phoneticPr fontId="17"/>
  </si>
  <si>
    <t>サービス
デザイナー</t>
    <phoneticPr fontId="17"/>
  </si>
  <si>
    <t>ＵＸ／ＵＩ
デザイナー</t>
    <phoneticPr fontId="17"/>
  </si>
  <si>
    <t>グラフィック
デザイナー</t>
    <phoneticPr fontId="49"/>
  </si>
  <si>
    <t xml:space="preserve">データビジネス
ストラテジスト </t>
    <phoneticPr fontId="17"/>
  </si>
  <si>
    <t xml:space="preserve">データサイエンス
プロフェッショナル </t>
  </si>
  <si>
    <t>データエンジニア</t>
  </si>
  <si>
    <t>フロントエンド
エンジニア</t>
    <phoneticPr fontId="17"/>
  </si>
  <si>
    <t>バックエンド
エンジニア</t>
    <phoneticPr fontId="17"/>
  </si>
  <si>
    <t>クラウド
エンジニア／
ＳＲＥ</t>
    <phoneticPr fontId="17"/>
  </si>
  <si>
    <t>フィジカル
コンピューティング
エンジニア</t>
    <phoneticPr fontId="49"/>
  </si>
  <si>
    <t>サイバー
セキュリティ
マネージャー</t>
    <phoneticPr fontId="17"/>
  </si>
  <si>
    <t xml:space="preserve">サイバー
セキュリテイ
エンジニア </t>
    <phoneticPr fontId="49"/>
  </si>
  <si>
    <t>講座との対応</t>
    <rPh sb="0" eb="2">
      <t>コウザ</t>
    </rPh>
    <rPh sb="4" eb="6">
      <t>タイオウ</t>
    </rPh>
    <phoneticPr fontId="49"/>
  </si>
  <si>
    <t>　　　　　　　　　　　　　　重要度　【凡例】a・・・高い実践力と専門性が必要　b・・・一定の実践力と専門性が必要　c・・・説明可能なレベルで理解が必要　d・・・位置づけや関連性の理解が必要</t>
    <rPh sb="14" eb="17">
      <t>ジュウヨウド</t>
    </rPh>
    <rPh sb="18" eb="22">
      <t>｢ハンレイ｣</t>
    </rPh>
    <phoneticPr fontId="17"/>
  </si>
  <si>
    <t>a</t>
  </si>
  <si>
    <t>d</t>
  </si>
  <si>
    <t>b</t>
  </si>
  <si>
    <t>c</t>
  </si>
  <si>
    <t>エンタープライズアーキテクチャ</t>
    <phoneticPr fontId="17"/>
  </si>
  <si>
    <t>ビジネスモデル
・プロセス</t>
    <phoneticPr fontId="49"/>
  </si>
  <si>
    <t>検証（ビジネス視点）</t>
    <phoneticPr fontId="17"/>
  </si>
  <si>
    <t>データ・AIの
戦略的活用</t>
    <phoneticPr fontId="49"/>
  </si>
  <si>
    <t>AI・
データサイエンス</t>
    <phoneticPr fontId="49"/>
  </si>
  <si>
    <t>データ
エンジニアリング</t>
    <phoneticPr fontId="17"/>
  </si>
  <si>
    <t>ソフトウェア設計手法</t>
    <phoneticPr fontId="17"/>
  </si>
  <si>
    <t>デジタル
テクノロジー</t>
    <phoneticPr fontId="49"/>
  </si>
  <si>
    <t>セキュリティ
マネジメント</t>
    <phoneticPr fontId="49"/>
  </si>
  <si>
    <t>ビジネスアーキテクト（新規事業開発）</t>
    <phoneticPr fontId="49"/>
  </si>
  <si>
    <t>ビジネスアーキテクト（既存事業の高度化）</t>
    <phoneticPr fontId="49"/>
  </si>
  <si>
    <t>ビジネスアーキテクト（社内業務の高度化・効率化）</t>
    <rPh sb="20" eb="23">
      <t>コウリツカ</t>
    </rPh>
    <phoneticPr fontId="17"/>
  </si>
  <si>
    <t>グラフィックデザイナー</t>
    <phoneticPr fontId="49"/>
  </si>
  <si>
    <t xml:space="preserve">データサイエンスプロフェッショナル </t>
    <phoneticPr fontId="17"/>
  </si>
  <si>
    <t>フィジカルコンピューティングエンジニア</t>
    <phoneticPr fontId="49"/>
  </si>
  <si>
    <t xml:space="preserve">サイバーセキュリテイエンジニア </t>
    <phoneticPr fontId="49"/>
  </si>
  <si>
    <t>手順④を記載してください。</t>
    <rPh sb="0" eb="2">
      <t>テジュン</t>
    </rPh>
    <rPh sb="4" eb="6">
      <t>キサイ</t>
    </rPh>
    <phoneticPr fontId="17"/>
  </si>
  <si>
    <t>様式第1号の仮番号</t>
    <rPh sb="0" eb="2">
      <t>ヨウシキ</t>
    </rPh>
    <phoneticPr fontId="6"/>
  </si>
  <si>
    <r>
      <t>１．受講費用の概要　</t>
    </r>
    <r>
      <rPr>
        <u/>
        <sz val="11"/>
        <color theme="1"/>
        <rFont val="ＭＳ Ｐゴシック"/>
        <family val="3"/>
        <charset val="128"/>
      </rPr>
      <t>（金額は税込。0円の場合も空欄にせず、「0」を記入してください。)</t>
    </r>
    <rPh sb="2" eb="4">
      <t>ジュコウ</t>
    </rPh>
    <rPh sb="4" eb="6">
      <t>ヒヨウ</t>
    </rPh>
    <rPh sb="7" eb="9">
      <t>ガイヨウ</t>
    </rPh>
    <rPh sb="11" eb="13">
      <t>キンガク</t>
    </rPh>
    <rPh sb="14" eb="16">
      <t>ゼイコ</t>
    </rPh>
    <rPh sb="18" eb="19">
      <t>エン</t>
    </rPh>
    <rPh sb="20" eb="22">
      <t>バアイ</t>
    </rPh>
    <rPh sb="23" eb="25">
      <t>クウラン</t>
    </rPh>
    <rPh sb="33" eb="35">
      <t>キニュウ</t>
    </rPh>
    <phoneticPr fontId="6"/>
  </si>
  <si>
    <t>内　訳</t>
    <rPh sb="0" eb="1">
      <t>ウチ</t>
    </rPh>
    <rPh sb="2" eb="3">
      <t>ヤク</t>
    </rPh>
    <phoneticPr fontId="6"/>
  </si>
  <si>
    <r>
      <rPr>
        <b/>
        <sz val="10"/>
        <color theme="1"/>
        <rFont val="ＭＳ Ｐ明朝"/>
        <family val="1"/>
        <charset val="128"/>
      </rPr>
      <t>第1期</t>
    </r>
    <r>
      <rPr>
        <sz val="8"/>
        <color theme="1"/>
        <rFont val="ＭＳ Ｐ明朝"/>
        <family val="1"/>
        <charset val="128"/>
      </rPr>
      <t xml:space="preserve">
１ヶ月(入学前含）～</t>
    </r>
    <rPh sb="0" eb="1">
      <t>ダイ</t>
    </rPh>
    <rPh sb="2" eb="3">
      <t>キ</t>
    </rPh>
    <rPh sb="6" eb="7">
      <t>ゲツ</t>
    </rPh>
    <phoneticPr fontId="6"/>
  </si>
  <si>
    <r>
      <rPr>
        <b/>
        <sz val="10"/>
        <color theme="1"/>
        <rFont val="ＭＳ Ｐ明朝"/>
        <family val="1"/>
        <charset val="128"/>
      </rPr>
      <t>第2期　</t>
    </r>
    <r>
      <rPr>
        <sz val="10"/>
        <color theme="1"/>
        <rFont val="ＭＳ Ｐ明朝"/>
        <family val="1"/>
        <charset val="128"/>
      </rPr>
      <t xml:space="preserve">
７ヶ月～</t>
    </r>
    <rPh sb="0" eb="1">
      <t>ダイ</t>
    </rPh>
    <rPh sb="2" eb="3">
      <t>キ</t>
    </rPh>
    <rPh sb="7" eb="8">
      <t>ゲツ</t>
    </rPh>
    <phoneticPr fontId="6"/>
  </si>
  <si>
    <r>
      <rPr>
        <b/>
        <sz val="10"/>
        <color theme="1"/>
        <rFont val="ＭＳ Ｐ明朝"/>
        <family val="1"/>
        <charset val="128"/>
      </rPr>
      <t>第3期</t>
    </r>
    <r>
      <rPr>
        <sz val="10"/>
        <color theme="1"/>
        <rFont val="ＭＳ Ｐ明朝"/>
        <family val="1"/>
        <charset val="128"/>
      </rPr>
      <t xml:space="preserve">
１年～</t>
    </r>
    <rPh sb="0" eb="1">
      <t>ダイ</t>
    </rPh>
    <rPh sb="2" eb="3">
      <t>キ</t>
    </rPh>
    <rPh sb="5" eb="6">
      <t>ネン</t>
    </rPh>
    <phoneticPr fontId="6"/>
  </si>
  <si>
    <r>
      <rPr>
        <b/>
        <sz val="10"/>
        <color theme="1"/>
        <rFont val="ＭＳ Ｐ明朝"/>
        <family val="1"/>
        <charset val="128"/>
      </rPr>
      <t>第4期</t>
    </r>
    <r>
      <rPr>
        <sz val="10"/>
        <color theme="1"/>
        <rFont val="ＭＳ Ｐ明朝"/>
        <family val="1"/>
        <charset val="128"/>
      </rPr>
      <t xml:space="preserve">
１年７ヶ月～</t>
    </r>
    <rPh sb="0" eb="1">
      <t>ダイ</t>
    </rPh>
    <rPh sb="2" eb="3">
      <t>キ</t>
    </rPh>
    <rPh sb="5" eb="6">
      <t>ネン</t>
    </rPh>
    <rPh sb="8" eb="9">
      <t>ゲツ</t>
    </rPh>
    <phoneticPr fontId="6"/>
  </si>
  <si>
    <r>
      <rPr>
        <b/>
        <sz val="10"/>
        <color theme="1"/>
        <rFont val="ＭＳ Ｐ明朝"/>
        <family val="1"/>
        <charset val="128"/>
      </rPr>
      <t>第5期</t>
    </r>
    <r>
      <rPr>
        <sz val="10"/>
        <color theme="1"/>
        <rFont val="ＭＳ Ｐ明朝"/>
        <family val="1"/>
        <charset val="128"/>
      </rPr>
      <t xml:space="preserve">
２年</t>
    </r>
    <rPh sb="0" eb="1">
      <t>ダイ</t>
    </rPh>
    <rPh sb="2" eb="3">
      <t>キ</t>
    </rPh>
    <rPh sb="5" eb="6">
      <t>ネン</t>
    </rPh>
    <phoneticPr fontId="6"/>
  </si>
  <si>
    <t>合計</t>
    <rPh sb="0" eb="2">
      <t>ゴウケイ</t>
    </rPh>
    <phoneticPr fontId="6"/>
  </si>
  <si>
    <t>教育訓練経費</t>
    <rPh sb="0" eb="2">
      <t>キョウイク</t>
    </rPh>
    <rPh sb="2" eb="4">
      <t>クンレン</t>
    </rPh>
    <rPh sb="4" eb="6">
      <t>ケイヒ</t>
    </rPh>
    <phoneticPr fontId="6"/>
  </si>
  <si>
    <r>
      <t>(1)入学料　</t>
    </r>
    <r>
      <rPr>
        <sz val="8"/>
        <color theme="1"/>
        <rFont val="ＭＳ Ｐ明朝"/>
        <family val="1"/>
        <charset val="128"/>
      </rPr>
      <t>※1</t>
    </r>
    <rPh sb="3" eb="5">
      <t>ニュウガク</t>
    </rPh>
    <rPh sb="5" eb="6">
      <t>リョウ</t>
    </rPh>
    <phoneticPr fontId="6"/>
  </si>
  <si>
    <t>受
講
料</t>
    <rPh sb="0" eb="1">
      <t>ウケ</t>
    </rPh>
    <phoneticPr fontId="6"/>
  </si>
  <si>
    <r>
      <t>(2)授業料　</t>
    </r>
    <r>
      <rPr>
        <sz val="8"/>
        <color theme="1"/>
        <rFont val="ＭＳ Ｐ明朝"/>
        <family val="1"/>
        <charset val="128"/>
      </rPr>
      <t>※1</t>
    </r>
    <rPh sb="3" eb="6">
      <t>ジュギョウリョウ</t>
    </rPh>
    <phoneticPr fontId="6"/>
  </si>
  <si>
    <r>
      <t>(3)必須の教材費　</t>
    </r>
    <r>
      <rPr>
        <sz val="8"/>
        <color theme="1"/>
        <rFont val="ＭＳ Ｐ明朝"/>
        <family val="1"/>
        <charset val="128"/>
      </rPr>
      <t>※1※2</t>
    </r>
    <rPh sb="3" eb="5">
      <t>ヒッス</t>
    </rPh>
    <rPh sb="6" eb="9">
      <t>キョウザイヒ</t>
    </rPh>
    <phoneticPr fontId="6"/>
  </si>
  <si>
    <r>
      <t>(4)その他必須の実習費等経費　</t>
    </r>
    <r>
      <rPr>
        <sz val="8"/>
        <color theme="1"/>
        <rFont val="ＭＳ Ｐ明朝"/>
        <family val="1"/>
        <charset val="128"/>
      </rPr>
      <t>※1</t>
    </r>
    <rPh sb="5" eb="6">
      <t>タ</t>
    </rPh>
    <rPh sb="6" eb="8">
      <t>ヒッス</t>
    </rPh>
    <rPh sb="9" eb="12">
      <t>ジッシュウヒ</t>
    </rPh>
    <rPh sb="12" eb="13">
      <t>トウ</t>
    </rPh>
    <rPh sb="13" eb="15">
      <t>ケイヒ</t>
    </rPh>
    <phoneticPr fontId="6"/>
  </si>
  <si>
    <t>(5)受講料計((2)～(4))</t>
    <rPh sb="3" eb="6">
      <t>ジュコウリョウ</t>
    </rPh>
    <rPh sb="6" eb="7">
      <t>ケイ</t>
    </rPh>
    <phoneticPr fontId="6"/>
  </si>
  <si>
    <t>(6)教育訓練経費計((1)+(5))　</t>
    <rPh sb="3" eb="5">
      <t>キョウイク</t>
    </rPh>
    <rPh sb="5" eb="7">
      <t>クンレン</t>
    </rPh>
    <rPh sb="7" eb="9">
      <t>ケイヒ</t>
    </rPh>
    <rPh sb="9" eb="10">
      <t>ケイ</t>
    </rPh>
    <phoneticPr fontId="6"/>
  </si>
  <si>
    <t>その他受講者
が負担する
経費</t>
    <phoneticPr fontId="6"/>
  </si>
  <si>
    <t>(7)任意の教材費 ※2</t>
    <rPh sb="3" eb="5">
      <t>ニンイ</t>
    </rPh>
    <rPh sb="6" eb="9">
      <t>キョウザイヒ</t>
    </rPh>
    <phoneticPr fontId="6"/>
  </si>
  <si>
    <t>(8)実習に伴う宿泊費・交通費等</t>
    <rPh sb="3" eb="5">
      <t>ジッシュウ</t>
    </rPh>
    <rPh sb="6" eb="7">
      <t>トモナ</t>
    </rPh>
    <rPh sb="8" eb="11">
      <t>シュクハクヒ</t>
    </rPh>
    <rPh sb="12" eb="15">
      <t>コウツウヒ</t>
    </rPh>
    <rPh sb="15" eb="16">
      <t>ナド</t>
    </rPh>
    <phoneticPr fontId="6"/>
  </si>
  <si>
    <t>(9)施設維持費用等</t>
    <rPh sb="3" eb="5">
      <t>シセツ</t>
    </rPh>
    <rPh sb="5" eb="7">
      <t>イジ</t>
    </rPh>
    <rPh sb="7" eb="9">
      <t>ヒヨウ</t>
    </rPh>
    <rPh sb="9" eb="10">
      <t>ナド</t>
    </rPh>
    <phoneticPr fontId="6"/>
  </si>
  <si>
    <r>
      <t>(10)その他の経費　</t>
    </r>
    <r>
      <rPr>
        <sz val="8"/>
        <color theme="1"/>
        <rFont val="ＭＳ Ｐ明朝"/>
        <family val="1"/>
        <charset val="128"/>
      </rPr>
      <t>※3</t>
    </r>
    <rPh sb="6" eb="7">
      <t>ホカ</t>
    </rPh>
    <rPh sb="8" eb="10">
      <t>ケイヒ</t>
    </rPh>
    <phoneticPr fontId="6"/>
  </si>
  <si>
    <t>(11)その他受講生負担経費計((7)～(10))</t>
    <rPh sb="6" eb="7">
      <t>ホカ</t>
    </rPh>
    <rPh sb="7" eb="10">
      <t>ジュコウセイ</t>
    </rPh>
    <rPh sb="10" eb="12">
      <t>フタン</t>
    </rPh>
    <rPh sb="12" eb="14">
      <t>ケイヒ</t>
    </rPh>
    <rPh sb="14" eb="15">
      <t>ケイ</t>
    </rPh>
    <phoneticPr fontId="6"/>
  </si>
  <si>
    <t>受講費用総計((6)＋(11))</t>
    <phoneticPr fontId="6"/>
  </si>
  <si>
    <t>※1　入学料、受講料には(7)～(10)の経費を含めないでください。</t>
    <phoneticPr fontId="6"/>
  </si>
  <si>
    <t>※2  必須、任意の教材費は、本様式4.教材費の内訳から自動計算されます。</t>
    <rPh sb="4" eb="6">
      <t>ヒッス</t>
    </rPh>
    <rPh sb="7" eb="9">
      <t>ニンイ</t>
    </rPh>
    <rPh sb="10" eb="12">
      <t>キョウザイ</t>
    </rPh>
    <rPh sb="12" eb="13">
      <t>ヒ</t>
    </rPh>
    <rPh sb="15" eb="18">
      <t>ホンヨウシキ</t>
    </rPh>
    <rPh sb="20" eb="22">
      <t>キョウザイ</t>
    </rPh>
    <rPh sb="22" eb="23">
      <t>ヒ</t>
    </rPh>
    <rPh sb="24" eb="26">
      <t>ウチワケ</t>
    </rPh>
    <rPh sb="28" eb="30">
      <t>ジドウ</t>
    </rPh>
    <rPh sb="30" eb="32">
      <t>ケイサン</t>
    </rPh>
    <phoneticPr fontId="17"/>
  </si>
  <si>
    <r>
      <t>※3　</t>
    </r>
    <r>
      <rPr>
        <u/>
        <sz val="10"/>
        <color theme="1"/>
        <rFont val="ＭＳ 明朝"/>
        <family val="1"/>
        <charset val="128"/>
      </rPr>
      <t>資格試験受験料、パソコン等機材の購入費・レンタル費、損害保険料、補講費、各種行事参加費等がある場合は教育訓練経費に含まれない</t>
    </r>
    <r>
      <rPr>
        <sz val="10"/>
        <color theme="1"/>
        <rFont val="ＭＳ 明朝"/>
        <family val="1"/>
        <charset val="128"/>
      </rPr>
      <t>ため、(10)に記載してください。</t>
    </r>
    <rPh sb="7" eb="10">
      <t>ジュケンリョウ</t>
    </rPh>
    <rPh sb="35" eb="37">
      <t>ホコウ</t>
    </rPh>
    <rPh sb="37" eb="38">
      <t>ヒ</t>
    </rPh>
    <rPh sb="39" eb="41">
      <t>カクシュ</t>
    </rPh>
    <rPh sb="41" eb="43">
      <t>ギョウジ</t>
    </rPh>
    <rPh sb="43" eb="46">
      <t>サンカヒ</t>
    </rPh>
    <rPh sb="50" eb="52">
      <t>バアイ</t>
    </rPh>
    <rPh sb="53" eb="55">
      <t>キョウイク</t>
    </rPh>
    <rPh sb="55" eb="57">
      <t>クンレン</t>
    </rPh>
    <rPh sb="57" eb="59">
      <t>ケイヒ</t>
    </rPh>
    <rPh sb="60" eb="61">
      <t>フク</t>
    </rPh>
    <rPh sb="73" eb="75">
      <t>キサイ</t>
    </rPh>
    <phoneticPr fontId="6"/>
  </si>
  <si>
    <t>支払方法</t>
    <rPh sb="0" eb="2">
      <t>シハライ</t>
    </rPh>
    <rPh sb="2" eb="4">
      <t>ホウホウ</t>
    </rPh>
    <phoneticPr fontId="6"/>
  </si>
  <si>
    <t>受講費用の設定の参考としたもの
（類似講座の費用の具体例等）</t>
    <rPh sb="0" eb="2">
      <t>ジュコウ</t>
    </rPh>
    <rPh sb="2" eb="4">
      <t>ヒヨウ</t>
    </rPh>
    <rPh sb="5" eb="7">
      <t>セッテイ</t>
    </rPh>
    <rPh sb="8" eb="10">
      <t>サンコウ</t>
    </rPh>
    <rPh sb="17" eb="19">
      <t>ルイジ</t>
    </rPh>
    <rPh sb="19" eb="21">
      <t>コウザ</t>
    </rPh>
    <rPh sb="22" eb="24">
      <t>ヒヨウ</t>
    </rPh>
    <rPh sb="25" eb="27">
      <t>グタイ</t>
    </rPh>
    <rPh sb="27" eb="28">
      <t>レイ</t>
    </rPh>
    <rPh sb="28" eb="29">
      <t>トウ</t>
    </rPh>
    <phoneticPr fontId="6"/>
  </si>
  <si>
    <t>２．教育訓練経費の内訳等</t>
    <rPh sb="2" eb="4">
      <t>キョウイク</t>
    </rPh>
    <rPh sb="4" eb="6">
      <t>クンレン</t>
    </rPh>
    <rPh sb="6" eb="8">
      <t>ケイヒ</t>
    </rPh>
    <rPh sb="9" eb="11">
      <t>ウチワケ</t>
    </rPh>
    <rPh sb="11" eb="12">
      <t>トウ</t>
    </rPh>
    <phoneticPr fontId="6"/>
  </si>
  <si>
    <t>(1)入学料</t>
    <rPh sb="3" eb="5">
      <t>ニュウガク</t>
    </rPh>
    <rPh sb="5" eb="6">
      <t>リョウ</t>
    </rPh>
    <phoneticPr fontId="6"/>
  </si>
  <si>
    <t>入学料（1.（1）の金額）に含まれる
費用・経費等の内容</t>
    <rPh sb="0" eb="2">
      <t>ニュウガク</t>
    </rPh>
    <rPh sb="2" eb="3">
      <t>リョウ</t>
    </rPh>
    <rPh sb="14" eb="15">
      <t>フク</t>
    </rPh>
    <rPh sb="19" eb="21">
      <t>ヒヨウ</t>
    </rPh>
    <rPh sb="22" eb="25">
      <t>ケイヒトウ</t>
    </rPh>
    <rPh sb="26" eb="28">
      <t>ナイヨウ</t>
    </rPh>
    <phoneticPr fontId="6"/>
  </si>
  <si>
    <r>
      <t>(2)受講料　　　*</t>
    </r>
    <r>
      <rPr>
        <sz val="9"/>
        <color theme="1"/>
        <rFont val="ＭＳ Ｐ明朝"/>
        <family val="1"/>
        <charset val="128"/>
      </rPr>
      <t>金額は税込、％は小数点第2位を四捨五入</t>
    </r>
    <rPh sb="3" eb="6">
      <t>ジュコウリョウ</t>
    </rPh>
    <rPh sb="10" eb="12">
      <t>キンガク</t>
    </rPh>
    <rPh sb="13" eb="15">
      <t>ゼイコミ</t>
    </rPh>
    <rPh sb="18" eb="21">
      <t>ショウスウテン</t>
    </rPh>
    <rPh sb="21" eb="22">
      <t>ダイ</t>
    </rPh>
    <rPh sb="23" eb="24">
      <t>イ</t>
    </rPh>
    <rPh sb="25" eb="29">
      <t>シシャゴニュウ</t>
    </rPh>
    <phoneticPr fontId="6"/>
  </si>
  <si>
    <t>受講料（1.(5)合計の金額）
の内訳</t>
    <rPh sb="0" eb="3">
      <t>ジュコウリョウ</t>
    </rPh>
    <rPh sb="9" eb="11">
      <t>ゴウケイ</t>
    </rPh>
    <rPh sb="12" eb="14">
      <t>キンガク</t>
    </rPh>
    <rPh sb="17" eb="19">
      <t>ウチワケ</t>
    </rPh>
    <phoneticPr fontId="6"/>
  </si>
  <si>
    <t>①講座運営に係る必要最低経費（人件費等）</t>
  </si>
  <si>
    <t>円</t>
    <rPh sb="0" eb="1">
      <t>エン</t>
    </rPh>
    <phoneticPr fontId="6"/>
  </si>
  <si>
    <t>％</t>
    <phoneticPr fontId="6"/>
  </si>
  <si>
    <t>②必須の教材費　</t>
    <phoneticPr fontId="17"/>
  </si>
  <si>
    <t>③販売活動に関する経費（PR費用等）</t>
    <phoneticPr fontId="17"/>
  </si>
  <si>
    <t>④見込まれる利益　（（1.(5)の受講料合計－2.(2)の（①＋②＋③）））</t>
    <phoneticPr fontId="17"/>
  </si>
  <si>
    <t>（１）奨学金制度について（該当がある場合のみ記入）</t>
    <rPh sb="3" eb="6">
      <t>ショウガクキン</t>
    </rPh>
    <rPh sb="6" eb="8">
      <t>セイド</t>
    </rPh>
    <rPh sb="13" eb="15">
      <t>ガイトウ</t>
    </rPh>
    <rPh sb="18" eb="20">
      <t>バアイ</t>
    </rPh>
    <rPh sb="22" eb="24">
      <t>キニュウ</t>
    </rPh>
    <phoneticPr fontId="17"/>
  </si>
  <si>
    <t>①返済義務の有無について</t>
    <rPh sb="1" eb="3">
      <t>ヘンサイ</t>
    </rPh>
    <rPh sb="3" eb="5">
      <t>ギム</t>
    </rPh>
    <rPh sb="6" eb="8">
      <t>ウム</t>
    </rPh>
    <phoneticPr fontId="17"/>
  </si>
  <si>
    <t>その他の場合、
詳細を記入</t>
    <rPh sb="2" eb="3">
      <t>タ</t>
    </rPh>
    <rPh sb="4" eb="6">
      <t>バアイ</t>
    </rPh>
    <rPh sb="8" eb="10">
      <t>ショウサイ</t>
    </rPh>
    <rPh sb="11" eb="13">
      <t>キニュウ</t>
    </rPh>
    <phoneticPr fontId="17"/>
  </si>
  <si>
    <t>②奨学金の条件・金額</t>
    <rPh sb="1" eb="4">
      <t>ショウガクキン</t>
    </rPh>
    <rPh sb="5" eb="7">
      <t>ジョウケン</t>
    </rPh>
    <rPh sb="8" eb="10">
      <t>キンガク</t>
    </rPh>
    <phoneticPr fontId="17"/>
  </si>
  <si>
    <t>③返済方法・期限</t>
    <rPh sb="1" eb="3">
      <t>ヘンサイ</t>
    </rPh>
    <rPh sb="3" eb="5">
      <t>ホウホウ</t>
    </rPh>
    <rPh sb="6" eb="8">
      <t>キゲン</t>
    </rPh>
    <phoneticPr fontId="17"/>
  </si>
  <si>
    <t>（２）入学料・受講料の割引又は還元措置について（該当がある場合のみ記入）</t>
    <rPh sb="3" eb="6">
      <t>ニュウガクリョウ</t>
    </rPh>
    <rPh sb="7" eb="10">
      <t>ジュコウリョウ</t>
    </rPh>
    <rPh sb="11" eb="13">
      <t>ワリビキ</t>
    </rPh>
    <rPh sb="13" eb="14">
      <t>マタ</t>
    </rPh>
    <rPh sb="15" eb="19">
      <t>カンゲンソチ</t>
    </rPh>
    <rPh sb="24" eb="26">
      <t>ガイトウ</t>
    </rPh>
    <rPh sb="29" eb="31">
      <t>バアイ</t>
    </rPh>
    <rPh sb="33" eb="35">
      <t>キニュウ</t>
    </rPh>
    <phoneticPr fontId="17"/>
  </si>
  <si>
    <t>①割引又は還元の条件・金額</t>
    <rPh sb="1" eb="3">
      <t>ワリビキ</t>
    </rPh>
    <rPh sb="3" eb="4">
      <t>マタ</t>
    </rPh>
    <rPh sb="5" eb="7">
      <t>カンゲン</t>
    </rPh>
    <rPh sb="8" eb="10">
      <t>ジョウケン</t>
    </rPh>
    <rPh sb="11" eb="13">
      <t>キンガク</t>
    </rPh>
    <phoneticPr fontId="17"/>
  </si>
  <si>
    <t>②割引又は還元を行う期間</t>
    <rPh sb="1" eb="3">
      <t>ワリビキ</t>
    </rPh>
    <rPh sb="3" eb="4">
      <t>マタ</t>
    </rPh>
    <rPh sb="5" eb="7">
      <t>カンゲン</t>
    </rPh>
    <rPh sb="8" eb="9">
      <t>オコナ</t>
    </rPh>
    <rPh sb="10" eb="12">
      <t>キカン</t>
    </rPh>
    <phoneticPr fontId="17"/>
  </si>
  <si>
    <t>４．教材費の内訳</t>
    <rPh sb="2" eb="5">
      <t>キョウザイヒ</t>
    </rPh>
    <rPh sb="6" eb="8">
      <t>ウチワケ</t>
    </rPh>
    <phoneticPr fontId="6"/>
  </si>
  <si>
    <t>・講座内で使用する全ての教材について記載。自社制作で市販されていない教材などについても記載。（価格はゼロとすること）</t>
    <phoneticPr fontId="17"/>
  </si>
  <si>
    <t>必須区分No</t>
    <rPh sb="0" eb="2">
      <t>ヒッス</t>
    </rPh>
    <rPh sb="2" eb="4">
      <t>クブン</t>
    </rPh>
    <phoneticPr fontId="6"/>
  </si>
  <si>
    <t>教材名</t>
    <rPh sb="0" eb="2">
      <t>キョウザイ</t>
    </rPh>
    <rPh sb="2" eb="3">
      <t>メイ</t>
    </rPh>
    <phoneticPr fontId="6"/>
  </si>
  <si>
    <t>著者・出版者・メーカー等</t>
    <rPh sb="0" eb="2">
      <t>チョシャ</t>
    </rPh>
    <rPh sb="3" eb="5">
      <t>シュッパン</t>
    </rPh>
    <rPh sb="5" eb="6">
      <t>シャ</t>
    </rPh>
    <rPh sb="11" eb="12">
      <t>トウ</t>
    </rPh>
    <phoneticPr fontId="6"/>
  </si>
  <si>
    <t>価格（税込）</t>
    <rPh sb="0" eb="2">
      <t>カカク</t>
    </rPh>
    <rPh sb="3" eb="5">
      <t>ゼイコミ</t>
    </rPh>
    <phoneticPr fontId="6"/>
  </si>
  <si>
    <t>任意区分No</t>
    <rPh sb="0" eb="2">
      <t>ニンイ</t>
    </rPh>
    <rPh sb="2" eb="4">
      <t>クブン</t>
    </rPh>
    <phoneticPr fontId="6"/>
  </si>
  <si>
    <t>必須の教材費の合計額
　（本様式1．(3)の合計欄と同額になること）</t>
    <rPh sb="0" eb="2">
      <t>ヒッス</t>
    </rPh>
    <rPh sb="3" eb="6">
      <t>キョウザイヒ</t>
    </rPh>
    <rPh sb="7" eb="9">
      <t>ゴウケイ</t>
    </rPh>
    <rPh sb="9" eb="10">
      <t>ガク</t>
    </rPh>
    <rPh sb="13" eb="14">
      <t>ホン</t>
    </rPh>
    <rPh sb="14" eb="16">
      <t>ヨウシキ</t>
    </rPh>
    <rPh sb="22" eb="24">
      <t>ゴウケイ</t>
    </rPh>
    <rPh sb="24" eb="25">
      <t>ラン</t>
    </rPh>
    <rPh sb="26" eb="28">
      <t>ドウガク</t>
    </rPh>
    <phoneticPr fontId="6"/>
  </si>
  <si>
    <t>任意の教材費の合計額
　（本様式１．(7)の合計欄と同額になること）</t>
    <rPh sb="0" eb="2">
      <t>ニンイ</t>
    </rPh>
    <rPh sb="3" eb="6">
      <t>キョウザイヒ</t>
    </rPh>
    <rPh sb="7" eb="9">
      <t>ゴウケイ</t>
    </rPh>
    <rPh sb="9" eb="10">
      <t>ガク</t>
    </rPh>
    <rPh sb="13" eb="14">
      <t>ホン</t>
    </rPh>
    <rPh sb="14" eb="16">
      <t>ヨウシキ</t>
    </rPh>
    <rPh sb="22" eb="24">
      <t>ゴウケイ</t>
    </rPh>
    <rPh sb="24" eb="25">
      <t>ラン</t>
    </rPh>
    <rPh sb="26" eb="28">
      <t>ドウガク</t>
    </rPh>
    <phoneticPr fontId="6"/>
  </si>
  <si>
    <t>※本様式とは別に当該教育訓練で使用する教材と様式４の単元／章の対応が分かる資料を提出。（提出物チェックリストを参照）</t>
    <phoneticPr fontId="17"/>
  </si>
  <si>
    <t>講座の名称</t>
  </si>
  <si>
    <t>１．サブジェクトマターエキスパートの経歴書</t>
    <rPh sb="18" eb="20">
      <t>ケイレキ</t>
    </rPh>
    <rPh sb="20" eb="21">
      <t>ショ</t>
    </rPh>
    <phoneticPr fontId="17"/>
  </si>
  <si>
    <t>氏　  　名</t>
  </si>
  <si>
    <t>様式第4号(10.)の
担当講師番号</t>
    <phoneticPr fontId="17"/>
  </si>
  <si>
    <t>種　　　別</t>
    <rPh sb="0" eb="1">
      <t>シュ</t>
    </rPh>
    <rPh sb="4" eb="5">
      <t>ベツ</t>
    </rPh>
    <phoneticPr fontId="6"/>
  </si>
  <si>
    <t>サブジェクトマターエキスパート</t>
    <phoneticPr fontId="17"/>
  </si>
  <si>
    <t>雇用形態</t>
    <rPh sb="0" eb="2">
      <t>コヨウ</t>
    </rPh>
    <rPh sb="2" eb="4">
      <t>ケイタイ</t>
    </rPh>
    <phoneticPr fontId="6"/>
  </si>
  <si>
    <t>講師の専門領域</t>
    <rPh sb="0" eb="2">
      <t>コウシ</t>
    </rPh>
    <phoneticPr fontId="6"/>
  </si>
  <si>
    <r>
      <t xml:space="preserve">実務経験
</t>
    </r>
    <r>
      <rPr>
        <sz val="9"/>
        <rFont val="ＭＳ 明朝"/>
        <family val="1"/>
        <charset val="128"/>
      </rPr>
      <t>※当該教育訓練の内容に関係する実務経験について記載。</t>
    </r>
    <rPh sb="0" eb="2">
      <t>ジツム</t>
    </rPh>
    <rPh sb="2" eb="4">
      <t>ケイケン</t>
    </rPh>
    <rPh sb="7" eb="9">
      <t>トウガイ</t>
    </rPh>
    <rPh sb="9" eb="11">
      <t>キョウイク</t>
    </rPh>
    <rPh sb="11" eb="13">
      <t>クンレン</t>
    </rPh>
    <rPh sb="14" eb="16">
      <t>ナイヨウ</t>
    </rPh>
    <rPh sb="17" eb="19">
      <t>カンケイ</t>
    </rPh>
    <rPh sb="21" eb="23">
      <t>ジツム</t>
    </rPh>
    <rPh sb="23" eb="25">
      <t>ケイケン</t>
    </rPh>
    <rPh sb="29" eb="31">
      <t>キサイ</t>
    </rPh>
    <phoneticPr fontId="6"/>
  </si>
  <si>
    <t>期間</t>
    <rPh sb="0" eb="2">
      <t>キカン</t>
    </rPh>
    <phoneticPr fontId="6"/>
  </si>
  <si>
    <t>業務の内容</t>
    <rPh sb="0" eb="2">
      <t>ギョウム</t>
    </rPh>
    <rPh sb="3" eb="5">
      <t>ナイヨウ</t>
    </rPh>
    <phoneticPr fontId="6"/>
  </si>
  <si>
    <r>
      <t xml:space="preserve">講師歴
</t>
    </r>
    <r>
      <rPr>
        <sz val="9"/>
        <rFont val="ＭＳ 明朝"/>
        <family val="1"/>
        <charset val="128"/>
      </rPr>
      <t xml:space="preserve">
※過去の主な講師
歴について記載。</t>
    </r>
    <rPh sb="6" eb="8">
      <t>カコ</t>
    </rPh>
    <rPh sb="9" eb="10">
      <t>オモ</t>
    </rPh>
    <rPh sb="11" eb="13">
      <t>コウシ</t>
    </rPh>
    <rPh sb="14" eb="15">
      <t>レキ</t>
    </rPh>
    <rPh sb="19" eb="20">
      <t>キ</t>
    </rPh>
    <rPh sb="20" eb="21">
      <t>サイ</t>
    </rPh>
    <phoneticPr fontId="6"/>
  </si>
  <si>
    <t>所属（事業者名）および講座の担当分野</t>
    <rPh sb="0" eb="2">
      <t>ショゾク</t>
    </rPh>
    <rPh sb="3" eb="6">
      <t>ジギョウシャ</t>
    </rPh>
    <rPh sb="6" eb="7">
      <t>メイ</t>
    </rPh>
    <rPh sb="11" eb="13">
      <t>コウザ</t>
    </rPh>
    <rPh sb="14" eb="16">
      <t>タントウ</t>
    </rPh>
    <rPh sb="16" eb="18">
      <t>ブンヤ</t>
    </rPh>
    <phoneticPr fontId="6"/>
  </si>
  <si>
    <t>～</t>
  </si>
  <si>
    <r>
      <t xml:space="preserve">職歴
</t>
    </r>
    <r>
      <rPr>
        <sz val="9"/>
        <rFont val="ＭＳ 明朝"/>
        <family val="1"/>
        <charset val="128"/>
      </rPr>
      <t xml:space="preserve">
※直近の職歴について記載。</t>
    </r>
    <rPh sb="0" eb="2">
      <t>ショクレキ</t>
    </rPh>
    <rPh sb="5" eb="7">
      <t>チョッキン</t>
    </rPh>
    <rPh sb="8" eb="10">
      <t>ショクレキ</t>
    </rPh>
    <rPh sb="14" eb="16">
      <t>キサイ</t>
    </rPh>
    <phoneticPr fontId="6"/>
  </si>
  <si>
    <t>期間</t>
    <rPh sb="0" eb="2">
      <t>キカン</t>
    </rPh>
    <phoneticPr fontId="17"/>
  </si>
  <si>
    <t>所属（事業者名）および担当分野</t>
    <rPh sb="0" eb="2">
      <t>ショゾク</t>
    </rPh>
    <rPh sb="3" eb="6">
      <t>ジギョウシャ</t>
    </rPh>
    <rPh sb="6" eb="7">
      <t>メイ</t>
    </rPh>
    <rPh sb="11" eb="13">
      <t>タントウ</t>
    </rPh>
    <rPh sb="13" eb="15">
      <t>ブンヤ</t>
    </rPh>
    <phoneticPr fontId="6"/>
  </si>
  <si>
    <t>取得資格等</t>
    <phoneticPr fontId="6"/>
  </si>
  <si>
    <t>その他
( 賞 罰 等 )</t>
    <rPh sb="2" eb="3">
      <t>タ</t>
    </rPh>
    <phoneticPr fontId="6"/>
  </si>
  <si>
    <t>　　※ 私は、経済産業省告示１８２号第２条第９項のニ各号のいずれにも該当しません。</t>
    <rPh sb="7" eb="9">
      <t>ケイザイ</t>
    </rPh>
    <rPh sb="9" eb="12">
      <t>サンギョウショウ</t>
    </rPh>
    <rPh sb="12" eb="14">
      <t>コクジ</t>
    </rPh>
    <rPh sb="17" eb="18">
      <t>ゴウ</t>
    </rPh>
    <rPh sb="18" eb="19">
      <t>ダイ</t>
    </rPh>
    <rPh sb="20" eb="21">
      <t>ジョウ</t>
    </rPh>
    <rPh sb="21" eb="22">
      <t>ダイ</t>
    </rPh>
    <rPh sb="23" eb="24">
      <t>コウ</t>
    </rPh>
    <rPh sb="26" eb="28">
      <t>カクゴウ</t>
    </rPh>
    <rPh sb="34" eb="36">
      <t>ガイトウ</t>
    </rPh>
    <phoneticPr fontId="6"/>
  </si>
  <si>
    <r>
      <t xml:space="preserve">実務経験
</t>
    </r>
    <r>
      <rPr>
        <sz val="9"/>
        <rFont val="ＭＳ 明朝"/>
        <family val="1"/>
        <charset val="128"/>
      </rPr>
      <t>※当該教育訓練の内容に関係する　実務経験につい　　　　て記載。</t>
    </r>
    <rPh sb="0" eb="2">
      <t>ジツム</t>
    </rPh>
    <rPh sb="2" eb="4">
      <t>ケイケン</t>
    </rPh>
    <rPh sb="7" eb="9">
      <t>トウガイ</t>
    </rPh>
    <rPh sb="9" eb="11">
      <t>キョウイク</t>
    </rPh>
    <rPh sb="11" eb="13">
      <t>クンレン</t>
    </rPh>
    <rPh sb="14" eb="16">
      <t>ナイヨウ</t>
    </rPh>
    <rPh sb="17" eb="19">
      <t>カンケイ</t>
    </rPh>
    <rPh sb="22" eb="24">
      <t>ジツム</t>
    </rPh>
    <rPh sb="24" eb="26">
      <t>ケイケン</t>
    </rPh>
    <rPh sb="34" eb="36">
      <t>キサイ</t>
    </rPh>
    <phoneticPr fontId="6"/>
  </si>
  <si>
    <t>２．主担当講師もしくは、担当講師の経歴書</t>
    <rPh sb="2" eb="5">
      <t>シュタントウ</t>
    </rPh>
    <rPh sb="5" eb="7">
      <t>コウシ</t>
    </rPh>
    <rPh sb="12" eb="14">
      <t>タントウ</t>
    </rPh>
    <rPh sb="14" eb="16">
      <t>コウシ</t>
    </rPh>
    <rPh sb="17" eb="19">
      <t>ケイレキ</t>
    </rPh>
    <rPh sb="19" eb="20">
      <t>ショ</t>
    </rPh>
    <phoneticPr fontId="17"/>
  </si>
  <si>
    <t>※１3</t>
    <phoneticPr fontId="6"/>
  </si>
  <si>
    <r>
      <t xml:space="preserve">　　実務経験
</t>
    </r>
    <r>
      <rPr>
        <sz val="9"/>
        <rFont val="ＭＳ 明朝"/>
        <family val="1"/>
        <charset val="128"/>
      </rPr>
      <t>※当該教育訓練の
　内容に関係する
　実務経験につい
  て記載。</t>
    </r>
    <rPh sb="2" eb="4">
      <t>ジツム</t>
    </rPh>
    <rPh sb="4" eb="6">
      <t>ケイケン</t>
    </rPh>
    <rPh sb="9" eb="11">
      <t>トウガイ</t>
    </rPh>
    <rPh sb="11" eb="13">
      <t>キョウイク</t>
    </rPh>
    <rPh sb="13" eb="15">
      <t>クンレン</t>
    </rPh>
    <rPh sb="18" eb="20">
      <t>ナイヨウ</t>
    </rPh>
    <rPh sb="21" eb="23">
      <t>カンケイ</t>
    </rPh>
    <rPh sb="27" eb="29">
      <t>ジツム</t>
    </rPh>
    <rPh sb="29" eb="31">
      <t>ケイケン</t>
    </rPh>
    <rPh sb="38" eb="40">
      <t>キサイ</t>
    </rPh>
    <phoneticPr fontId="6"/>
  </si>
  <si>
    <r>
      <t xml:space="preserve">　　講師歴
</t>
    </r>
    <r>
      <rPr>
        <sz val="9"/>
        <rFont val="ＭＳ 明朝"/>
        <family val="1"/>
        <charset val="128"/>
      </rPr>
      <t xml:space="preserve">
※過去の主な講師
　歴について
  記載。</t>
    </r>
    <rPh sb="8" eb="10">
      <t>カコ</t>
    </rPh>
    <rPh sb="11" eb="12">
      <t>オモ</t>
    </rPh>
    <rPh sb="13" eb="15">
      <t>コウシ</t>
    </rPh>
    <rPh sb="17" eb="18">
      <t>レキ</t>
    </rPh>
    <rPh sb="25" eb="26">
      <t>キ</t>
    </rPh>
    <rPh sb="26" eb="27">
      <t>サイ</t>
    </rPh>
    <phoneticPr fontId="6"/>
  </si>
  <si>
    <r>
      <t xml:space="preserve">職歴
</t>
    </r>
    <r>
      <rPr>
        <sz val="9"/>
        <rFont val="ＭＳ 明朝"/>
        <family val="1"/>
        <charset val="128"/>
      </rPr>
      <t xml:space="preserve">
※直近の職歴に
  ついて記載。</t>
    </r>
    <rPh sb="0" eb="2">
      <t>ショクレキ</t>
    </rPh>
    <rPh sb="5" eb="7">
      <t>チョッキン</t>
    </rPh>
    <rPh sb="8" eb="10">
      <t>ショクレキ</t>
    </rPh>
    <rPh sb="17" eb="19">
      <t>キサイ</t>
    </rPh>
    <phoneticPr fontId="6"/>
  </si>
  <si>
    <t>氏　  　名</t>
    <phoneticPr fontId="17"/>
  </si>
  <si>
    <t>第四次産業革命スキル習得講座　講座情報</t>
    <rPh sb="0" eb="1">
      <t>ダイ</t>
    </rPh>
    <rPh sb="1" eb="3">
      <t>ヨジ</t>
    </rPh>
    <rPh sb="3" eb="5">
      <t>サンギョウ</t>
    </rPh>
    <rPh sb="5" eb="7">
      <t>カクメイ</t>
    </rPh>
    <rPh sb="10" eb="12">
      <t>シュウトク</t>
    </rPh>
    <rPh sb="12" eb="14">
      <t>コウザ</t>
    </rPh>
    <rPh sb="15" eb="17">
      <t>コウザ</t>
    </rPh>
    <rPh sb="17" eb="19">
      <t>ジョウホウ</t>
    </rPh>
    <phoneticPr fontId="49"/>
  </si>
  <si>
    <t>実施者</t>
    <rPh sb="0" eb="3">
      <t>ジッシシャ</t>
    </rPh>
    <phoneticPr fontId="49"/>
  </si>
  <si>
    <t>講座名称</t>
    <rPh sb="0" eb="2">
      <t>コウザ</t>
    </rPh>
    <rPh sb="2" eb="4">
      <t>メイショウ</t>
    </rPh>
    <phoneticPr fontId="49"/>
  </si>
  <si>
    <t>認定番号</t>
    <rPh sb="0" eb="2">
      <t>ニンテイ</t>
    </rPh>
    <rPh sb="2" eb="4">
      <t>バンゴウ</t>
    </rPh>
    <phoneticPr fontId="49"/>
  </si>
  <si>
    <t>認定期間</t>
    <rPh sb="0" eb="2">
      <t>ニンテイ</t>
    </rPh>
    <rPh sb="2" eb="4">
      <t>キカン</t>
    </rPh>
    <phoneticPr fontId="49"/>
  </si>
  <si>
    <t>～</t>
    <phoneticPr fontId="49"/>
  </si>
  <si>
    <t>実施方法</t>
    <rPh sb="0" eb="2">
      <t>ジッシ</t>
    </rPh>
    <rPh sb="2" eb="4">
      <t>ホウホウ</t>
    </rPh>
    <phoneticPr fontId="49"/>
  </si>
  <si>
    <t>入学定員</t>
    <rPh sb="0" eb="2">
      <t>ニュウガク</t>
    </rPh>
    <rPh sb="2" eb="4">
      <t>テイイン</t>
    </rPh>
    <phoneticPr fontId="49"/>
  </si>
  <si>
    <t>名</t>
    <rPh sb="0" eb="1">
      <t>メイ</t>
    </rPh>
    <phoneticPr fontId="49"/>
  </si>
  <si>
    <t>訓練期間</t>
    <rPh sb="0" eb="2">
      <t>クンレン</t>
    </rPh>
    <rPh sb="2" eb="4">
      <t>キカン</t>
    </rPh>
    <phoneticPr fontId="49"/>
  </si>
  <si>
    <t>日間</t>
    <rPh sb="0" eb="1">
      <t>ニチ</t>
    </rPh>
    <rPh sb="1" eb="2">
      <t>カン</t>
    </rPh>
    <phoneticPr fontId="49"/>
  </si>
  <si>
    <t>訓練時間</t>
    <rPh sb="0" eb="2">
      <t>クンレン</t>
    </rPh>
    <rPh sb="2" eb="4">
      <t>ジカン</t>
    </rPh>
    <phoneticPr fontId="49"/>
  </si>
  <si>
    <t>時間</t>
    <rPh sb="0" eb="2">
      <t>ジカン</t>
    </rPh>
    <phoneticPr fontId="49"/>
  </si>
  <si>
    <t>開講月</t>
    <rPh sb="0" eb="2">
      <t>カイコウ</t>
    </rPh>
    <rPh sb="2" eb="3">
      <t>ツキ</t>
    </rPh>
    <phoneticPr fontId="49"/>
  </si>
  <si>
    <t>受講経費</t>
    <rPh sb="0" eb="2">
      <t>ジュコウ</t>
    </rPh>
    <rPh sb="2" eb="4">
      <t>ケイヒ</t>
    </rPh>
    <phoneticPr fontId="49"/>
  </si>
  <si>
    <t>入学料</t>
    <rPh sb="0" eb="2">
      <t>ニュウガク</t>
    </rPh>
    <rPh sb="2" eb="3">
      <t>リョウ</t>
    </rPh>
    <phoneticPr fontId="49"/>
  </si>
  <si>
    <t>受講料</t>
    <rPh sb="0" eb="3">
      <t>ジュコウリョウ</t>
    </rPh>
    <phoneticPr fontId="49"/>
  </si>
  <si>
    <t>教育訓練給付指定</t>
    <rPh sb="0" eb="2">
      <t>キョウイク</t>
    </rPh>
    <rPh sb="2" eb="4">
      <t>クンレン</t>
    </rPh>
    <rPh sb="4" eb="6">
      <t>キュウフ</t>
    </rPh>
    <rPh sb="6" eb="8">
      <t>シテイ</t>
    </rPh>
    <phoneticPr fontId="49"/>
  </si>
  <si>
    <t>有無／指定番号 - -</t>
    <rPh sb="0" eb="2">
      <t>ウム</t>
    </rPh>
    <rPh sb="3" eb="5">
      <t>シテイ</t>
    </rPh>
    <rPh sb="5" eb="7">
      <t>バンゴウ</t>
    </rPh>
    <phoneticPr fontId="49"/>
  </si>
  <si>
    <t>指定期間</t>
    <rPh sb="0" eb="2">
      <t>シテイ</t>
    </rPh>
    <rPh sb="2" eb="4">
      <t>キカン</t>
    </rPh>
    <phoneticPr fontId="49"/>
  </si>
  <si>
    <t>対象分野</t>
    <rPh sb="0" eb="2">
      <t>タイショウ</t>
    </rPh>
    <rPh sb="2" eb="4">
      <t>ブンヤ</t>
    </rPh>
    <phoneticPr fontId="49"/>
  </si>
  <si>
    <t>講座の教育内容</t>
    <rPh sb="0" eb="2">
      <t>コウザ</t>
    </rPh>
    <rPh sb="3" eb="5">
      <t>キョウイク</t>
    </rPh>
    <rPh sb="5" eb="7">
      <t>ナイヨウ</t>
    </rPh>
    <phoneticPr fontId="49"/>
  </si>
  <si>
    <t>目標とするレベル</t>
    <rPh sb="0" eb="2">
      <t>モクヒョウ</t>
    </rPh>
    <phoneticPr fontId="49"/>
  </si>
  <si>
    <t>■当該教育訓練が対象とする技術や手法等を活用して、専門を持つプロフェッショナルを目指して、要求された作業をすべて独力で遂行するレベル</t>
    <rPh sb="1" eb="3">
      <t>トウガイ</t>
    </rPh>
    <rPh sb="3" eb="5">
      <t>キョウイク</t>
    </rPh>
    <rPh sb="5" eb="7">
      <t>クンレン</t>
    </rPh>
    <rPh sb="8" eb="10">
      <t>タイショウ</t>
    </rPh>
    <rPh sb="13" eb="15">
      <t>ギジュツ</t>
    </rPh>
    <rPh sb="16" eb="18">
      <t>シュホウ</t>
    </rPh>
    <rPh sb="18" eb="19">
      <t>トウ</t>
    </rPh>
    <rPh sb="20" eb="22">
      <t>カツヨウ</t>
    </rPh>
    <rPh sb="25" eb="27">
      <t>センモン</t>
    </rPh>
    <rPh sb="28" eb="29">
      <t>モ</t>
    </rPh>
    <rPh sb="40" eb="42">
      <t>メザ</t>
    </rPh>
    <rPh sb="45" eb="47">
      <t>ヨウキュウ</t>
    </rPh>
    <rPh sb="50" eb="52">
      <t>サギョウ</t>
    </rPh>
    <rPh sb="56" eb="58">
      <t>ドクリョク</t>
    </rPh>
    <rPh sb="59" eb="61">
      <t>スイコウ</t>
    </rPh>
    <phoneticPr fontId="49"/>
  </si>
  <si>
    <t>具体的な到達目標</t>
    <rPh sb="0" eb="3">
      <t>グタイテキ</t>
    </rPh>
    <rPh sb="4" eb="6">
      <t>トウタツ</t>
    </rPh>
    <rPh sb="6" eb="8">
      <t>モクヒョウ</t>
    </rPh>
    <phoneticPr fontId="49"/>
  </si>
  <si>
    <t>習得できるスキル</t>
    <rPh sb="0" eb="2">
      <t>シュウトク</t>
    </rPh>
    <phoneticPr fontId="49"/>
  </si>
  <si>
    <t>講座の理解・習得のために
推奨される実務経験</t>
    <rPh sb="0" eb="2">
      <t>コウザ</t>
    </rPh>
    <rPh sb="3" eb="5">
      <t>リカイ</t>
    </rPh>
    <rPh sb="6" eb="8">
      <t>シュウトク</t>
    </rPh>
    <rPh sb="13" eb="15">
      <t>スイショウ</t>
    </rPh>
    <rPh sb="18" eb="20">
      <t>ジツム</t>
    </rPh>
    <rPh sb="20" eb="22">
      <t>ケイケン</t>
    </rPh>
    <phoneticPr fontId="49"/>
  </si>
  <si>
    <t>講座の理解・習得のために
推奨される知識・技術</t>
    <rPh sb="0" eb="2">
      <t>コウザ</t>
    </rPh>
    <rPh sb="3" eb="5">
      <t>リカイ</t>
    </rPh>
    <rPh sb="6" eb="8">
      <t>シュウトク</t>
    </rPh>
    <rPh sb="13" eb="15">
      <t>スイショウ</t>
    </rPh>
    <rPh sb="18" eb="20">
      <t>チシキ</t>
    </rPh>
    <rPh sb="21" eb="23">
      <t>ギジュツ</t>
    </rPh>
    <phoneticPr fontId="49"/>
  </si>
  <si>
    <t>技術・知識の到達度の
把握・測定方法</t>
    <rPh sb="0" eb="2">
      <t>ギジュツ</t>
    </rPh>
    <rPh sb="3" eb="5">
      <t>チシキ</t>
    </rPh>
    <rPh sb="6" eb="9">
      <t>トウタツド</t>
    </rPh>
    <rPh sb="11" eb="13">
      <t>ハアク</t>
    </rPh>
    <rPh sb="14" eb="16">
      <t>ソクテイ</t>
    </rPh>
    <rPh sb="16" eb="18">
      <t>ホウホウ</t>
    </rPh>
    <phoneticPr fontId="49"/>
  </si>
  <si>
    <t>修了認定の判断基準</t>
    <rPh sb="0" eb="2">
      <t>シュウリョウ</t>
    </rPh>
    <rPh sb="2" eb="4">
      <t>ニンテイ</t>
    </rPh>
    <rPh sb="5" eb="7">
      <t>ハンダン</t>
    </rPh>
    <rPh sb="7" eb="9">
      <t>キジュン</t>
    </rPh>
    <phoneticPr fontId="49"/>
  </si>
  <si>
    <t>修了認定基準に満たない
受講者への措置</t>
    <phoneticPr fontId="49"/>
  </si>
  <si>
    <t>社会人が受講しやすい
工夫</t>
    <rPh sb="0" eb="2">
      <t>シャカイ</t>
    </rPh>
    <rPh sb="2" eb="3">
      <t>ジン</t>
    </rPh>
    <rPh sb="4" eb="6">
      <t>ジュコウ</t>
    </rPh>
    <rPh sb="11" eb="13">
      <t>クフウ</t>
    </rPh>
    <phoneticPr fontId="49"/>
  </si>
  <si>
    <t>受講者に対する
サポート体制</t>
    <rPh sb="0" eb="3">
      <t>ジュコウシャ</t>
    </rPh>
    <rPh sb="4" eb="5">
      <t>タイ</t>
    </rPh>
    <rPh sb="12" eb="14">
      <t>タイセイ</t>
    </rPh>
    <phoneticPr fontId="49"/>
  </si>
  <si>
    <t>教育訓練施設
所在地</t>
    <rPh sb="0" eb="2">
      <t>キョウイク</t>
    </rPh>
    <rPh sb="2" eb="4">
      <t>クンレン</t>
    </rPh>
    <rPh sb="4" eb="6">
      <t>シセツ</t>
    </rPh>
    <rPh sb="7" eb="10">
      <t>ショザイチ</t>
    </rPh>
    <phoneticPr fontId="49"/>
  </si>
  <si>
    <t>ホームページ</t>
    <phoneticPr fontId="49"/>
  </si>
  <si>
    <t>　厚生労働省「専門実践教育訓練給付金」へ申請される方は以下も記載してください。</t>
    <rPh sb="1" eb="3">
      <t>コウセイ</t>
    </rPh>
    <rPh sb="3" eb="6">
      <t>ロウドウショウ</t>
    </rPh>
    <rPh sb="7" eb="9">
      <t>センモン</t>
    </rPh>
    <rPh sb="9" eb="11">
      <t>ジッセン</t>
    </rPh>
    <rPh sb="11" eb="13">
      <t>キョウイク</t>
    </rPh>
    <rPh sb="13" eb="15">
      <t>クンレン</t>
    </rPh>
    <rPh sb="15" eb="18">
      <t>キュウフキン</t>
    </rPh>
    <rPh sb="20" eb="22">
      <t>シンセイ</t>
    </rPh>
    <rPh sb="25" eb="26">
      <t>カタ</t>
    </rPh>
    <rPh sb="27" eb="29">
      <t>イカ</t>
    </rPh>
    <rPh sb="30" eb="32">
      <t>キサイ</t>
    </rPh>
    <phoneticPr fontId="17"/>
  </si>
  <si>
    <r>
      <t>　</t>
    </r>
    <r>
      <rPr>
        <b/>
        <u/>
        <sz val="11"/>
        <color rgb="FFFF0000"/>
        <rFont val="ＭＳ Ｐゴシック"/>
        <family val="3"/>
        <charset val="128"/>
      </rPr>
      <t>※厚生労働省「専門実践教育訓練給付金」への申請も併せて行う場合は、ご回答ください。</t>
    </r>
    <r>
      <rPr>
        <b/>
        <sz val="11"/>
        <color rgb="FFFF0000"/>
        <rFont val="ＭＳ Ｐゴシック"/>
        <family val="3"/>
        <charset val="128"/>
      </rPr>
      <t xml:space="preserve">
３．教育訓練経費の奨学金制度（教育訓練施設又は教育訓練実施者にて独自に運営しているものに限る）および割引・還元措置</t>
    </r>
    <rPh sb="45" eb="47">
      <t>キョウイク</t>
    </rPh>
    <rPh sb="47" eb="49">
      <t>クンレン</t>
    </rPh>
    <rPh sb="49" eb="51">
      <t>ケイヒ</t>
    </rPh>
    <rPh sb="52" eb="55">
      <t>ショウガクキン</t>
    </rPh>
    <rPh sb="55" eb="57">
      <t>セイド</t>
    </rPh>
    <rPh sb="58" eb="60">
      <t>キョウイク</t>
    </rPh>
    <rPh sb="60" eb="62">
      <t>クンレン</t>
    </rPh>
    <rPh sb="62" eb="64">
      <t>シセツ</t>
    </rPh>
    <rPh sb="64" eb="65">
      <t>マタ</t>
    </rPh>
    <rPh sb="66" eb="68">
      <t>キョウイク</t>
    </rPh>
    <rPh sb="68" eb="70">
      <t>クンレン</t>
    </rPh>
    <rPh sb="70" eb="73">
      <t>ジッシシャ</t>
    </rPh>
    <rPh sb="75" eb="77">
      <t>ドクジ</t>
    </rPh>
    <rPh sb="78" eb="80">
      <t>ウンエイ</t>
    </rPh>
    <rPh sb="87" eb="88">
      <t>カギ</t>
    </rPh>
    <rPh sb="93" eb="95">
      <t>ワリビキ</t>
    </rPh>
    <rPh sb="96" eb="100">
      <t>カンゲンソチ</t>
    </rPh>
    <phoneticPr fontId="17"/>
  </si>
  <si>
    <t>勤務形態</t>
    <rPh sb="0" eb="4">
      <t>キンムケイタイ</t>
    </rPh>
    <phoneticPr fontId="6"/>
  </si>
  <si>
    <t>申請様式（フォーム申請者用）</t>
    <rPh sb="0" eb="2">
      <t>シンセイ</t>
    </rPh>
    <rPh sb="2" eb="4">
      <t>ヨウシキ</t>
    </rPh>
    <rPh sb="9" eb="13">
      <t>シンセイシャヨウ</t>
    </rPh>
    <phoneticPr fontId="6"/>
  </si>
  <si>
    <t>１．教育訓練の対象分野</t>
    <rPh sb="2" eb="4">
      <t>キョウイク</t>
    </rPh>
    <rPh sb="4" eb="6">
      <t>クンレン</t>
    </rPh>
    <rPh sb="7" eb="9">
      <t>タイショウ</t>
    </rPh>
    <rPh sb="9" eb="11">
      <t>ブンヤ</t>
    </rPh>
    <phoneticPr fontId="6"/>
  </si>
  <si>
    <t>単元／章</t>
    <rPh sb="0" eb="2">
      <t>タンゲン</t>
    </rPh>
    <rPh sb="3" eb="4">
      <t>ショウ</t>
    </rPh>
    <phoneticPr fontId="6"/>
  </si>
  <si>
    <t>ｅﾗｰﾆﾝｸﾞ等メディアの活用状況　
※１</t>
    <rPh sb="7" eb="8">
      <t>トウ</t>
    </rPh>
    <rPh sb="13" eb="15">
      <t>カツヨウ</t>
    </rPh>
    <rPh sb="15" eb="17">
      <t>ジョウキョウ</t>
    </rPh>
    <phoneticPr fontId="6"/>
  </si>
  <si>
    <t>※1 「全部」→単元/章の全てでe-ラーニング等メディアを活用し授業しているもの。 「一部」→単元/章の一部でe-ラーニング等メディアを活用しているもの。 「実施なし」→単元/章の全てを通学制により授業を行っているもの。
※2 演習等の定義： 「疑似環境を用いた実習、実技、演習等を含む実践的なもの」
　　  演習等を含む授業の数が、総授業数の半分以上を占めていない場合は、申請対象外です。</t>
    <rPh sb="118" eb="120">
      <t>テイギ</t>
    </rPh>
    <phoneticPr fontId="17"/>
  </si>
  <si>
    <t>２．教育訓練の目標レベル</t>
    <rPh sb="2" eb="4">
      <t>キョウイク</t>
    </rPh>
    <rPh sb="4" eb="6">
      <t>クンレン</t>
    </rPh>
    <rPh sb="7" eb="9">
      <t>モクヒョウ</t>
    </rPh>
    <phoneticPr fontId="6"/>
  </si>
  <si>
    <t>３．教育訓練の内容 （カリキュラム）　</t>
    <rPh sb="2" eb="4">
      <t>キョウイク</t>
    </rPh>
    <rPh sb="4" eb="6">
      <t>クンレン</t>
    </rPh>
    <rPh sb="7" eb="9">
      <t>ナイヨウ</t>
    </rPh>
    <phoneticPr fontId="6"/>
  </si>
  <si>
    <t>開催回毎、教育訓練施設が異なる場合には、主担当講師がそれぞれに必要です。</t>
    <rPh sb="0" eb="2">
      <t>カイサイ</t>
    </rPh>
    <rPh sb="2" eb="3">
      <t>カイ</t>
    </rPh>
    <rPh sb="3" eb="4">
      <t>ゴト</t>
    </rPh>
    <rPh sb="5" eb="7">
      <t>キョウイク</t>
    </rPh>
    <rPh sb="7" eb="11">
      <t>クンレンシセツ</t>
    </rPh>
    <rPh sb="12" eb="13">
      <t>コト</t>
    </rPh>
    <rPh sb="15" eb="17">
      <t>バアイ</t>
    </rPh>
    <rPh sb="20" eb="23">
      <t>シュタントウ</t>
    </rPh>
    <rPh sb="23" eb="25">
      <t>コウシ</t>
    </rPh>
    <rPh sb="31" eb="33">
      <t>ヒツヨウ</t>
    </rPh>
    <phoneticPr fontId="17"/>
  </si>
  <si>
    <t>５．教育効果の把握方法 （修了評価）</t>
    <rPh sb="2" eb="4">
      <t>キョウイク</t>
    </rPh>
    <rPh sb="13" eb="15">
      <t>シュウリョウ</t>
    </rPh>
    <rPh sb="15" eb="17">
      <t>ヒョウカ</t>
    </rPh>
    <phoneticPr fontId="6"/>
  </si>
  <si>
    <t>対象分野</t>
    <rPh sb="0" eb="2">
      <t>タイショウ</t>
    </rPh>
    <rPh sb="2" eb="4">
      <t>ブンヤ</t>
    </rPh>
    <phoneticPr fontId="17"/>
  </si>
  <si>
    <t>（3）受講認定基準（6ヶ月毎の出席率・定期試験、進級試験等具体的な基準）</t>
    <rPh sb="3" eb="5">
      <t>ジュコウ</t>
    </rPh>
    <rPh sb="5" eb="7">
      <t>ニンテイ</t>
    </rPh>
    <rPh sb="7" eb="9">
      <t>キジュン</t>
    </rPh>
    <rPh sb="12" eb="14">
      <t>ゲツゴト</t>
    </rPh>
    <rPh sb="15" eb="18">
      <t>シュッセキリツ</t>
    </rPh>
    <rPh sb="19" eb="21">
      <t>テイキ</t>
    </rPh>
    <rPh sb="21" eb="23">
      <t>シケン</t>
    </rPh>
    <rPh sb="24" eb="26">
      <t>シンキュウ</t>
    </rPh>
    <rPh sb="26" eb="28">
      <t>シケン</t>
    </rPh>
    <rPh sb="28" eb="29">
      <t>トウ</t>
    </rPh>
    <rPh sb="29" eb="32">
      <t>グタイテキ</t>
    </rPh>
    <rPh sb="33" eb="35">
      <t>キジュン</t>
    </rPh>
    <phoneticPr fontId="6"/>
  </si>
  <si>
    <t>（4）受講認定基準に係る、教育目標に対する技能・知識のレベル到達度把握・測定方法</t>
    <rPh sb="3" eb="5">
      <t>ジュコウ</t>
    </rPh>
    <rPh sb="5" eb="7">
      <t>ニンテイ</t>
    </rPh>
    <rPh sb="7" eb="9">
      <t>キジュン</t>
    </rPh>
    <rPh sb="10" eb="11">
      <t>カカ</t>
    </rPh>
    <rPh sb="13" eb="15">
      <t>キョウイク</t>
    </rPh>
    <rPh sb="15" eb="17">
      <t>モクヒョウ</t>
    </rPh>
    <rPh sb="18" eb="19">
      <t>タイ</t>
    </rPh>
    <rPh sb="21" eb="23">
      <t>ギノウ</t>
    </rPh>
    <rPh sb="24" eb="26">
      <t>チシキ</t>
    </rPh>
    <rPh sb="30" eb="33">
      <t>トウタツド</t>
    </rPh>
    <rPh sb="33" eb="35">
      <t>ハアク</t>
    </rPh>
    <rPh sb="36" eb="38">
      <t>ソクテイ</t>
    </rPh>
    <rPh sb="38" eb="40">
      <t>ホウホウ</t>
    </rPh>
    <phoneticPr fontId="6"/>
  </si>
  <si>
    <t>（5）当該知識・技術がいかなる業種・職種において、どのように活用可能か。</t>
    <rPh sb="3" eb="5">
      <t>トウガイ</t>
    </rPh>
    <rPh sb="5" eb="7">
      <t>チシキ</t>
    </rPh>
    <rPh sb="8" eb="10">
      <t>ギジュツ</t>
    </rPh>
    <rPh sb="15" eb="17">
      <t>ギョウシュ</t>
    </rPh>
    <rPh sb="18" eb="20">
      <t>ショクシュ</t>
    </rPh>
    <rPh sb="30" eb="32">
      <t>カツヨウ</t>
    </rPh>
    <rPh sb="32" eb="34">
      <t>カノウ</t>
    </rPh>
    <phoneticPr fontId="6"/>
  </si>
  <si>
    <t>（6）受講中・終了時における
ⅰ資格取得 ⅱ就職へのバックアップ体制
※ⅰⅱの両方について記入</t>
    <rPh sb="3" eb="5">
      <t>ジュコウ</t>
    </rPh>
    <rPh sb="5" eb="6">
      <t>チュウ</t>
    </rPh>
    <rPh sb="7" eb="9">
      <t>シュウリョウ</t>
    </rPh>
    <rPh sb="9" eb="10">
      <t>ジ</t>
    </rPh>
    <rPh sb="16" eb="18">
      <t>シカク</t>
    </rPh>
    <rPh sb="18" eb="20">
      <t>シュトク</t>
    </rPh>
    <rPh sb="22" eb="24">
      <t>シュウショク</t>
    </rPh>
    <rPh sb="32" eb="34">
      <t>タイセイ</t>
    </rPh>
    <rPh sb="39" eb="41">
      <t>リョウホウ</t>
    </rPh>
    <rPh sb="45" eb="47">
      <t>キニュウ</t>
    </rPh>
    <phoneticPr fontId="6"/>
  </si>
  <si>
    <t>（7）スクーリングの実施状況</t>
    <rPh sb="10" eb="12">
      <t>ジッシ</t>
    </rPh>
    <rPh sb="12" eb="14">
      <t>ジョウキョウ</t>
    </rPh>
    <phoneticPr fontId="6"/>
  </si>
  <si>
    <t>６．サブジェクトマターエキスパート（SME：領域専門家）と講師</t>
    <rPh sb="22" eb="24">
      <t>リョウイキ</t>
    </rPh>
    <rPh sb="24" eb="27">
      <t>センモンカ</t>
    </rPh>
    <rPh sb="29" eb="31">
      <t>コウシ</t>
    </rPh>
    <phoneticPr fontId="6"/>
  </si>
  <si>
    <r>
      <t xml:space="preserve">７．教育訓練に関する確認事項    </t>
    </r>
    <r>
      <rPr>
        <sz val="9"/>
        <rFont val="ＭＳ Ｐゴシック"/>
        <family val="3"/>
        <charset val="128"/>
      </rPr>
      <t>※「はい」、「いいえ」いずれかを選択してください。</t>
    </r>
    <rPh sb="2" eb="4">
      <t>キョウイク</t>
    </rPh>
    <rPh sb="4" eb="6">
      <t>クンレン</t>
    </rPh>
    <rPh sb="7" eb="8">
      <t>カン</t>
    </rPh>
    <rPh sb="10" eb="12">
      <t>カクニン</t>
    </rPh>
    <rPh sb="12" eb="14">
      <t>ジコウ</t>
    </rPh>
    <phoneticPr fontId="49"/>
  </si>
  <si>
    <t>８．資格取得状況・就職状況等</t>
    <rPh sb="2" eb="4">
      <t>シカク</t>
    </rPh>
    <rPh sb="4" eb="6">
      <t>シュトク</t>
    </rPh>
    <rPh sb="6" eb="8">
      <t>ジョウキョウ</t>
    </rPh>
    <rPh sb="9" eb="11">
      <t>シュウショク</t>
    </rPh>
    <rPh sb="11" eb="13">
      <t>ジョウキョウ</t>
    </rPh>
    <rPh sb="13" eb="14">
      <t>トウ</t>
    </rPh>
    <phoneticPr fontId="49"/>
  </si>
  <si>
    <t>９．販売活動等の内容</t>
    <rPh sb="2" eb="4">
      <t>ハンバイ</t>
    </rPh>
    <rPh sb="4" eb="6">
      <t>カツドウ</t>
    </rPh>
    <rPh sb="6" eb="7">
      <t>トウ</t>
    </rPh>
    <rPh sb="8" eb="10">
      <t>ナイヨウ</t>
    </rPh>
    <phoneticPr fontId="49"/>
  </si>
  <si>
    <t>10．教育訓練施設における販売活動体制</t>
    <rPh sb="3" eb="5">
      <t>キョウイク</t>
    </rPh>
    <rPh sb="5" eb="7">
      <t>クンレン</t>
    </rPh>
    <rPh sb="7" eb="9">
      <t>シセツ</t>
    </rPh>
    <rPh sb="13" eb="15">
      <t>ハンバイ</t>
    </rPh>
    <rPh sb="15" eb="17">
      <t>カツドウ</t>
    </rPh>
    <rPh sb="17" eb="19">
      <t>タイセイ</t>
    </rPh>
    <phoneticPr fontId="49"/>
  </si>
  <si>
    <t>11．講座運営の管理（教育訓練効果の検証）</t>
    <rPh sb="3" eb="5">
      <t>コウザ</t>
    </rPh>
    <rPh sb="5" eb="7">
      <t>ウンエイ</t>
    </rPh>
    <rPh sb="8" eb="10">
      <t>カンリ</t>
    </rPh>
    <rPh sb="11" eb="13">
      <t>キョウイク</t>
    </rPh>
    <rPh sb="13" eb="15">
      <t>クンレン</t>
    </rPh>
    <rPh sb="15" eb="17">
      <t>コウカ</t>
    </rPh>
    <rPh sb="18" eb="20">
      <t>ケンショウ</t>
    </rPh>
    <phoneticPr fontId="49"/>
  </si>
  <si>
    <t>種別</t>
    <rPh sb="0" eb="2">
      <t>シュベツ</t>
    </rPh>
    <phoneticPr fontId="6"/>
  </si>
  <si>
    <t>申請講座毎に記入が必要です。複数の講座を申請する場合には、申請講座の数だけご記入ください。</t>
    <rPh sb="0" eb="2">
      <t>シンセイ</t>
    </rPh>
    <rPh sb="2" eb="4">
      <t>コウザ</t>
    </rPh>
    <rPh sb="4" eb="5">
      <t>ゴト</t>
    </rPh>
    <rPh sb="6" eb="8">
      <t>キニュウ</t>
    </rPh>
    <rPh sb="9" eb="11">
      <t>ヒツヨウ</t>
    </rPh>
    <rPh sb="29" eb="31">
      <t>シンセイ</t>
    </rPh>
    <rPh sb="31" eb="33">
      <t>コウザ</t>
    </rPh>
    <rPh sb="34" eb="35">
      <t>カズ</t>
    </rPh>
    <phoneticPr fontId="17"/>
  </si>
  <si>
    <t>個票-1006</t>
    <rPh sb="0" eb="2">
      <t>コヒョウ</t>
    </rPh>
    <phoneticPr fontId="17"/>
  </si>
  <si>
    <t>訓練経費内訳票-1006</t>
    <rPh sb="0" eb="2">
      <t>クンレン</t>
    </rPh>
    <rPh sb="2" eb="4">
      <t>ケイヒ</t>
    </rPh>
    <rPh sb="4" eb="6">
      <t>ウチワケ</t>
    </rPh>
    <rPh sb="6" eb="7">
      <t>ヒョウ</t>
    </rPh>
    <phoneticPr fontId="17"/>
  </si>
  <si>
    <t>講座運営管理状況調査票_講師等経歴書-1006</t>
    <rPh sb="12" eb="14">
      <t>コウシ</t>
    </rPh>
    <rPh sb="14" eb="15">
      <t>トウ</t>
    </rPh>
    <rPh sb="15" eb="18">
      <t>ケイレキショ</t>
    </rPh>
    <phoneticPr fontId="17"/>
  </si>
  <si>
    <t>個票-1007</t>
    <rPh sb="0" eb="2">
      <t>コヒョウ</t>
    </rPh>
    <phoneticPr fontId="17"/>
  </si>
  <si>
    <t>訓練経費内訳票-1007</t>
    <rPh sb="0" eb="2">
      <t>クンレン</t>
    </rPh>
    <rPh sb="2" eb="4">
      <t>ケイヒ</t>
    </rPh>
    <rPh sb="4" eb="6">
      <t>ウチワケ</t>
    </rPh>
    <rPh sb="6" eb="7">
      <t>ヒョウ</t>
    </rPh>
    <phoneticPr fontId="17"/>
  </si>
  <si>
    <t>講座運営管理状況調査票_講師等経歴書-1007</t>
    <rPh sb="12" eb="14">
      <t>コウシ</t>
    </rPh>
    <rPh sb="14" eb="15">
      <t>トウ</t>
    </rPh>
    <rPh sb="15" eb="18">
      <t>ケイレキショ</t>
    </rPh>
    <phoneticPr fontId="17"/>
  </si>
  <si>
    <t>個票-1008</t>
    <rPh sb="0" eb="2">
      <t>コヒョウ</t>
    </rPh>
    <phoneticPr fontId="17"/>
  </si>
  <si>
    <t>訓練経費内訳票-1008</t>
    <rPh sb="0" eb="2">
      <t>クンレン</t>
    </rPh>
    <rPh sb="2" eb="4">
      <t>ケイヒ</t>
    </rPh>
    <rPh sb="4" eb="6">
      <t>ウチワケ</t>
    </rPh>
    <rPh sb="6" eb="7">
      <t>ヒョウ</t>
    </rPh>
    <phoneticPr fontId="17"/>
  </si>
  <si>
    <t>講座運営管理状況調査票_講師等経歴書-1008</t>
    <rPh sb="12" eb="14">
      <t>コウシ</t>
    </rPh>
    <rPh sb="14" eb="15">
      <t>トウ</t>
    </rPh>
    <rPh sb="15" eb="18">
      <t>ケイレキショ</t>
    </rPh>
    <phoneticPr fontId="17"/>
  </si>
  <si>
    <t>個票-1009</t>
    <rPh sb="0" eb="2">
      <t>コヒョウ</t>
    </rPh>
    <phoneticPr fontId="17"/>
  </si>
  <si>
    <t>訓練経費内訳票-1009</t>
    <rPh sb="0" eb="2">
      <t>クンレン</t>
    </rPh>
    <rPh sb="2" eb="4">
      <t>ケイヒ</t>
    </rPh>
    <rPh sb="4" eb="6">
      <t>ウチワケ</t>
    </rPh>
    <rPh sb="6" eb="7">
      <t>ヒョウ</t>
    </rPh>
    <phoneticPr fontId="17"/>
  </si>
  <si>
    <t>講座運営管理状況調査票_講師等経歴書-1009</t>
    <rPh sb="12" eb="14">
      <t>コウシ</t>
    </rPh>
    <rPh sb="14" eb="15">
      <t>トウ</t>
    </rPh>
    <rPh sb="15" eb="18">
      <t>ケイレキショ</t>
    </rPh>
    <phoneticPr fontId="17"/>
  </si>
  <si>
    <t>個票-1010</t>
    <rPh sb="0" eb="2">
      <t>コヒョウ</t>
    </rPh>
    <phoneticPr fontId="17"/>
  </si>
  <si>
    <t>訓練経費内訳票-1010</t>
    <rPh sb="0" eb="2">
      <t>クンレン</t>
    </rPh>
    <rPh sb="2" eb="4">
      <t>ケイヒ</t>
    </rPh>
    <rPh sb="4" eb="6">
      <t>ウチワケ</t>
    </rPh>
    <rPh sb="6" eb="7">
      <t>ヒョウ</t>
    </rPh>
    <phoneticPr fontId="17"/>
  </si>
  <si>
    <t>講座運営管理状況調査票_講師等経歴書-1010</t>
    <rPh sb="12" eb="14">
      <t>コウシ</t>
    </rPh>
    <rPh sb="14" eb="15">
      <t>トウ</t>
    </rPh>
    <rPh sb="15" eb="18">
      <t>ケイレキショ</t>
    </rPh>
    <phoneticPr fontId="17"/>
  </si>
  <si>
    <t>申請様式（フォーム申請者用：新規申請）　目次</t>
    <rPh sb="14" eb="16">
      <t>シンキ</t>
    </rPh>
    <rPh sb="16" eb="18">
      <t>シンセイ</t>
    </rPh>
    <phoneticPr fontId="17"/>
  </si>
  <si>
    <t>受講にあたり、性別限定や年齢制の有無</t>
    <rPh sb="0" eb="2">
      <t>ジュコウ</t>
    </rPh>
    <rPh sb="7" eb="9">
      <t>セイベツ</t>
    </rPh>
    <rPh sb="9" eb="11">
      <t>ゲンテイ</t>
    </rPh>
    <rPh sb="12" eb="14">
      <t>ネンレイ</t>
    </rPh>
    <rPh sb="14" eb="15">
      <t>セイ</t>
    </rPh>
    <rPh sb="15" eb="17">
      <t>ウム</t>
    </rPh>
    <phoneticPr fontId="6"/>
  </si>
  <si>
    <r>
      <t>４．受講生の要件等</t>
    </r>
    <r>
      <rPr>
        <sz val="11"/>
        <color rgb="FFFF0000"/>
        <rFont val="ＭＳ Ｐゴシック"/>
        <family val="3"/>
        <charset val="128"/>
      </rPr>
      <t>（厚生労働省「専門実践教育訓練給付金」へ申請される方のみ）</t>
    </r>
    <phoneticPr fontId="6"/>
  </si>
  <si>
    <t>受講にあたり、性別限定や年齢制限の有無</t>
    <rPh sb="0" eb="2">
      <t>ジュコウ</t>
    </rPh>
    <rPh sb="7" eb="9">
      <t>セイベツ</t>
    </rPh>
    <rPh sb="9" eb="11">
      <t>ゲンテイ</t>
    </rPh>
    <rPh sb="12" eb="14">
      <t>ネンレイ</t>
    </rPh>
    <rPh sb="14" eb="16">
      <t>セイゲン</t>
    </rPh>
    <rPh sb="17" eb="19">
      <t>ウム</t>
    </rPh>
    <phoneticPr fontId="6"/>
  </si>
  <si>
    <t>受講にあたり、性別限定や年齢制限の有無</t>
    <rPh sb="0" eb="1">
      <t>コウ</t>
    </rPh>
    <rPh sb="6" eb="8">
      <t>セイベツ</t>
    </rPh>
    <rPh sb="8" eb="10">
      <t>ゲンテイ</t>
    </rPh>
    <rPh sb="11" eb="13">
      <t>ネンレイ</t>
    </rPh>
    <rPh sb="13" eb="15">
      <t>セイゲン</t>
    </rPh>
    <rPh sb="16" eb="18">
      <t>ウム</t>
    </rPh>
    <phoneticPr fontId="6"/>
  </si>
  <si>
    <r>
      <t>４．受講生の要件等</t>
    </r>
    <r>
      <rPr>
        <sz val="11"/>
        <color rgb="FFFF0000"/>
        <rFont val="ＭＳ Ｐゴシック"/>
        <family val="3"/>
        <charset val="128"/>
      </rPr>
      <t>(厚生労働省「専門実践教育訓練給付金」へ申請される方のみ)</t>
    </r>
    <phoneticPr fontId="6"/>
  </si>
  <si>
    <t>受講にあたり、性別限定や年齢制限の有無</t>
    <rPh sb="7" eb="9">
      <t>セイベツ</t>
    </rPh>
    <rPh sb="9" eb="11">
      <t>ゲンテイ</t>
    </rPh>
    <rPh sb="12" eb="14">
      <t>ネンレイ</t>
    </rPh>
    <rPh sb="14" eb="16">
      <t>セイゲン</t>
    </rPh>
    <rPh sb="17" eb="19">
      <t>ウム</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</si>
</sst>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411]ggge&quot;年&quot;m&quot;月&quot;d&quot;日&quot;;@"/>
    <numFmt numFmtId="177" formatCode="0000"/>
    <numFmt numFmtId="178" formatCode="#,##0.0&quot;時間&quot;"/>
    <numFmt numFmtId="179" formatCode="#,##0&quot;時間&quot;"/>
    <numFmt numFmtId="180" formatCode="0_ "/>
    <numFmt numFmtId="181" formatCode="0.0_ "/>
    <numFmt numFmtId="182" formatCode="#,##0.0_ "/>
    <numFmt numFmtId="183" formatCode="0.0%"/>
    <numFmt numFmtId="184" formatCode="[$-F400]h:mm:ss\ AM/PM"/>
    <numFmt numFmtId="185" formatCode="yyyy/m"/>
    <numFmt numFmtId="186" formatCode="#,##0&quot;円&quot;"/>
  </numFmts>
  <fonts count="103">
    <font>
      <sz val="11"/>
      <color theme="1"/>
      <name val="ＭＳ Ｐ明朝"/>
      <family val="3"/>
      <charset val="128"/>
      <scheme val="minor"/>
    </font>
    <font>
      <sz val="11"/>
      <color theme="1"/>
      <name val="ＭＳ Ｐ明朝"/>
      <family val="2"/>
      <charset val="128"/>
      <scheme val="minor"/>
    </font>
    <font>
      <sz val="11"/>
      <color theme="1"/>
      <name val="ＭＳ Ｐ明朝"/>
      <family val="2"/>
      <charset val="128"/>
      <scheme val="minor"/>
    </font>
    <font>
      <sz val="11"/>
      <color theme="1"/>
      <name val="ＭＳ Ｐ明朝"/>
      <family val="2"/>
      <charset val="128"/>
      <scheme val="minor"/>
    </font>
    <font>
      <sz val="11"/>
      <color theme="1"/>
      <name val="ＭＳ Ｐ明朝"/>
      <family val="2"/>
      <charset val="128"/>
      <scheme val="minor"/>
    </font>
    <font>
      <sz val="11"/>
      <color theme="1"/>
      <name val="ＭＳ Ｐ明朝"/>
      <family val="2"/>
      <charset val="128"/>
      <scheme val="minor"/>
    </font>
    <font>
      <sz val="6"/>
      <name val="ＭＳ Ｐゴシック"/>
      <family val="3"/>
      <charset val="128"/>
    </font>
    <font>
      <sz val="10"/>
      <name val="ＭＳ Ｐゴシック"/>
      <family val="3"/>
      <charset val="128"/>
    </font>
    <font>
      <sz val="10"/>
      <name val="ＭＳ Ｐ明朝"/>
      <family val="1"/>
      <charset val="128"/>
    </font>
    <font>
      <sz val="16"/>
      <name val="ＭＳ Ｐゴシック"/>
      <family val="3"/>
      <charset val="128"/>
    </font>
    <font>
      <sz val="11"/>
      <name val="ＭＳ Ｐ明朝"/>
      <family val="1"/>
      <charset val="128"/>
    </font>
    <font>
      <sz val="9"/>
      <name val="ＭＳ Ｐ明朝"/>
      <family val="1"/>
      <charset val="128"/>
    </font>
    <font>
      <sz val="11"/>
      <name val="ＭＳ Ｐゴシック"/>
      <family val="3"/>
      <charset val="128"/>
    </font>
    <font>
      <sz val="8"/>
      <name val="ＭＳ Ｐ明朝"/>
      <family val="1"/>
      <charset val="128"/>
    </font>
    <font>
      <sz val="9"/>
      <name val="ＭＳ Ｐゴシック"/>
      <family val="3"/>
      <charset val="128"/>
    </font>
    <font>
      <sz val="11"/>
      <color theme="1"/>
      <name val="ＭＳ Ｐ明朝"/>
      <family val="3"/>
      <charset val="128"/>
      <scheme val="minor"/>
    </font>
    <font>
      <sz val="10"/>
      <name val="Arial"/>
      <family val="2"/>
    </font>
    <font>
      <sz val="6"/>
      <name val="ＭＳ Ｐ明朝"/>
      <family val="3"/>
      <charset val="128"/>
      <scheme val="minor"/>
    </font>
    <font>
      <b/>
      <sz val="10"/>
      <name val="ＭＳ Ｐ明朝"/>
      <family val="1"/>
      <charset val="128"/>
    </font>
    <font>
      <u/>
      <sz val="11"/>
      <color theme="10"/>
      <name val="ＭＳ Ｐ明朝"/>
      <family val="3"/>
      <charset val="128"/>
      <scheme val="minor"/>
    </font>
    <font>
      <u/>
      <sz val="11"/>
      <name val="ＭＳ Ｐ明朝"/>
      <family val="3"/>
      <charset val="128"/>
      <scheme val="minor"/>
    </font>
    <font>
      <sz val="10"/>
      <color theme="1"/>
      <name val="ＭＳ Ｐ明朝"/>
      <family val="1"/>
      <charset val="128"/>
    </font>
    <font>
      <sz val="9"/>
      <color theme="1"/>
      <name val="ＭＳ Ｐゴシック"/>
      <family val="3"/>
      <charset val="128"/>
    </font>
    <font>
      <sz val="9"/>
      <color theme="1"/>
      <name val="ＭＳ Ｐ明朝"/>
      <family val="1"/>
      <charset val="128"/>
    </font>
    <font>
      <sz val="10"/>
      <color theme="1"/>
      <name val="ＭＳ Ｐゴシック"/>
      <family val="3"/>
      <charset val="128"/>
    </font>
    <font>
      <sz val="11"/>
      <color theme="1"/>
      <name val="ＭＳ Ｐゴシック"/>
      <family val="3"/>
      <charset val="128"/>
    </font>
    <font>
      <sz val="8"/>
      <color theme="1"/>
      <name val="ＭＳ Ｐ明朝"/>
      <family val="1"/>
      <charset val="128"/>
    </font>
    <font>
      <sz val="16"/>
      <color theme="1"/>
      <name val="ＭＳ Ｐゴシック"/>
      <family val="3"/>
      <charset val="128"/>
    </font>
    <font>
      <sz val="11"/>
      <color theme="1"/>
      <name val="ＭＳ Ｐ明朝"/>
      <family val="1"/>
      <charset val="128"/>
    </font>
    <font>
      <u/>
      <sz val="11"/>
      <color theme="1"/>
      <name val="ＭＳ Ｐ明朝"/>
      <family val="3"/>
      <charset val="128"/>
      <scheme val="minor"/>
    </font>
    <font>
      <u/>
      <sz val="11"/>
      <color theme="1"/>
      <name val="ＭＳ Ｐゴシック"/>
      <family val="3"/>
      <charset val="128"/>
    </font>
    <font>
      <sz val="10"/>
      <color theme="1"/>
      <name val="ＭＳ 明朝"/>
      <family val="1"/>
      <charset val="128"/>
    </font>
    <font>
      <b/>
      <sz val="10"/>
      <color theme="1"/>
      <name val="ＭＳ Ｐ明朝"/>
      <family val="1"/>
      <charset val="128"/>
    </font>
    <font>
      <sz val="11"/>
      <color indexed="8"/>
      <name val="ＭＳ Ｐゴシック"/>
      <family val="3"/>
      <charset val="128"/>
    </font>
    <font>
      <sz val="9"/>
      <color theme="1"/>
      <name val="ＭＳ 明朝"/>
      <family val="1"/>
      <charset val="128"/>
    </font>
    <font>
      <b/>
      <sz val="10"/>
      <color theme="1"/>
      <name val="ＭＳ Ｐゴシック"/>
      <family val="3"/>
      <charset val="128"/>
    </font>
    <font>
      <u/>
      <sz val="10"/>
      <color theme="1"/>
      <name val="ＭＳ 明朝"/>
      <family val="1"/>
      <charset val="128"/>
    </font>
    <font>
      <sz val="12"/>
      <color theme="1"/>
      <name val="ＭＳ Ｐゴシック"/>
      <family val="3"/>
      <charset val="128"/>
    </font>
    <font>
      <sz val="10"/>
      <color rgb="FFFF0000"/>
      <name val="ＭＳ Ｐ明朝"/>
      <family val="1"/>
      <charset val="128"/>
    </font>
    <font>
      <sz val="10"/>
      <name val="ＭＳ 明朝"/>
      <family val="1"/>
      <charset val="128"/>
    </font>
    <font>
      <u/>
      <sz val="11"/>
      <name val="ＭＳ Ｐ明朝"/>
      <family val="1"/>
      <charset val="128"/>
    </font>
    <font>
      <sz val="9"/>
      <name val="ＭＳ 明朝"/>
      <family val="1"/>
      <charset val="128"/>
    </font>
    <font>
      <sz val="10"/>
      <color theme="1"/>
      <name val="ＭＳ ゴシック"/>
      <family val="3"/>
      <charset val="128"/>
    </font>
    <font>
      <sz val="11"/>
      <color theme="1"/>
      <name val="ＭＳ 明朝"/>
      <family val="1"/>
      <charset val="128"/>
    </font>
    <font>
      <sz val="10"/>
      <name val="ＭＳ Ｐ明朝"/>
      <family val="1"/>
      <charset val="128"/>
      <scheme val="minor"/>
    </font>
    <font>
      <sz val="11"/>
      <name val="ＭＳ Ｐ明朝"/>
      <family val="1"/>
      <charset val="128"/>
      <scheme val="minor"/>
    </font>
    <font>
      <sz val="11"/>
      <color theme="0"/>
      <name val="ＭＳ Ｐゴシック"/>
      <family val="3"/>
      <charset val="128"/>
    </font>
    <font>
      <sz val="10"/>
      <color theme="0"/>
      <name val="ＭＳ Ｐゴシック"/>
      <family val="3"/>
      <charset val="128"/>
    </font>
    <font>
      <sz val="10"/>
      <color theme="0"/>
      <name val="ＭＳ Ｐ明朝"/>
      <family val="1"/>
      <charset val="128"/>
    </font>
    <font>
      <sz val="6"/>
      <name val="ＭＳ Ｐ明朝"/>
      <family val="2"/>
      <charset val="128"/>
      <scheme val="minor"/>
    </font>
    <font>
      <sz val="8"/>
      <color theme="1"/>
      <name val="ＭＳ ゴシック"/>
      <family val="3"/>
      <charset val="128"/>
    </font>
    <font>
      <b/>
      <sz val="11"/>
      <color rgb="FFFF0000"/>
      <name val="ＭＳ Ｐゴシック"/>
      <family val="3"/>
      <charset val="128"/>
    </font>
    <font>
      <b/>
      <u/>
      <sz val="11"/>
      <color rgb="FFFF0000"/>
      <name val="ＭＳ Ｐゴシック"/>
      <family val="3"/>
      <charset val="128"/>
    </font>
    <font>
      <sz val="10"/>
      <color theme="0" tint="-0.34998626667073579"/>
      <name val="ＭＳ Ｐ明朝"/>
      <family val="1"/>
      <charset val="128"/>
    </font>
    <font>
      <sz val="10"/>
      <color theme="1"/>
      <name val="ＭＳ Ｐ明朝"/>
      <family val="1"/>
    </font>
    <font>
      <b/>
      <u/>
      <sz val="12"/>
      <color rgb="FFFF0000"/>
      <name val="ＭＳ Ｐゴシック"/>
      <family val="3"/>
      <charset val="128"/>
    </font>
    <font>
      <b/>
      <u/>
      <sz val="12"/>
      <color rgb="FFFF0000"/>
      <name val="ＭＳ Ｐ明朝"/>
      <family val="1"/>
      <charset val="128"/>
    </font>
    <font>
      <u/>
      <sz val="10"/>
      <color rgb="FFFF0000"/>
      <name val="ＭＳ Ｐ明朝"/>
      <family val="1"/>
      <charset val="128"/>
    </font>
    <font>
      <sz val="10"/>
      <color theme="1"/>
      <name val="ＭＳ Ｐ明朝"/>
      <family val="1"/>
      <charset val="128"/>
      <scheme val="minor"/>
    </font>
    <font>
      <sz val="10"/>
      <color rgb="FF0070C0"/>
      <name val="ＭＳ Ｐ明朝"/>
      <family val="1"/>
      <charset val="128"/>
      <scheme val="minor"/>
    </font>
    <font>
      <sz val="8"/>
      <color rgb="FFFF0000"/>
      <name val="ＭＳ Ｐゴシック"/>
      <family val="3"/>
      <charset val="128"/>
    </font>
    <font>
      <sz val="18"/>
      <color theme="3"/>
      <name val="ＭＳ Ｐ明朝"/>
      <family val="2"/>
      <charset val="128"/>
      <scheme val="major"/>
    </font>
    <font>
      <sz val="11"/>
      <color rgb="FFFF0000"/>
      <name val="ＭＳ Ｐ明朝"/>
      <family val="2"/>
      <charset val="128"/>
      <scheme val="minor"/>
    </font>
    <font>
      <b/>
      <sz val="12"/>
      <color theme="1"/>
      <name val="ＭＳ Ｐゴシック"/>
      <family val="3"/>
      <charset val="128"/>
    </font>
    <font>
      <sz val="20"/>
      <color theme="3"/>
      <name val="Meiryo UI"/>
      <family val="3"/>
      <charset val="128"/>
    </font>
    <font>
      <b/>
      <sz val="9"/>
      <name val="Meiryo UI"/>
      <family val="3"/>
      <charset val="128"/>
    </font>
    <font>
      <sz val="11"/>
      <color theme="1"/>
      <name val="ＭＳ Ｐ明朝"/>
      <family val="2"/>
      <scheme val="minor"/>
    </font>
    <font>
      <b/>
      <sz val="8"/>
      <name val="Meiryo UI"/>
      <family val="3"/>
      <charset val="128"/>
    </font>
    <font>
      <sz val="8"/>
      <name val="Meiryo UI"/>
      <family val="3"/>
      <charset val="128"/>
    </font>
    <font>
      <sz val="9"/>
      <name val="Meiryo UI"/>
      <family val="3"/>
      <charset val="128"/>
    </font>
    <font>
      <sz val="10"/>
      <name val="Meiryo UI"/>
      <family val="3"/>
      <charset val="128"/>
    </font>
    <font>
      <b/>
      <sz val="20"/>
      <color theme="3"/>
      <name val="Meiryo UI"/>
      <family val="3"/>
      <charset val="128"/>
    </font>
    <font>
      <u/>
      <sz val="13"/>
      <color theme="10"/>
      <name val="Meiryo UI"/>
      <family val="3"/>
      <charset val="128"/>
    </font>
    <font>
      <strike/>
      <sz val="9"/>
      <color rgb="FFFF0000"/>
      <name val="ＭＳ Ｐ明朝"/>
      <family val="1"/>
      <charset val="128"/>
    </font>
    <font>
      <sz val="11"/>
      <color theme="0"/>
      <name val="ＭＳ Ｐ明朝"/>
      <family val="2"/>
      <charset val="128"/>
      <scheme val="minor"/>
    </font>
    <font>
      <b/>
      <sz val="14"/>
      <color rgb="FFFF0000"/>
      <name val="ＭＳ Ｐ明朝"/>
      <family val="1"/>
      <charset val="128"/>
      <scheme val="minor"/>
    </font>
    <font>
      <sz val="10"/>
      <color theme="0"/>
      <name val="Meiryo UI"/>
      <family val="3"/>
      <charset val="128"/>
    </font>
    <font>
      <sz val="8"/>
      <color theme="0"/>
      <name val="BIZ UDPゴシック"/>
      <family val="3"/>
      <charset val="128"/>
    </font>
    <font>
      <b/>
      <sz val="20"/>
      <color theme="1"/>
      <name val="ＭＳ Ｐゴシック"/>
      <family val="3"/>
      <charset val="128"/>
    </font>
    <font>
      <b/>
      <sz val="14"/>
      <name val="Meiryo UI"/>
      <family val="3"/>
      <charset val="128"/>
    </font>
    <font>
      <b/>
      <sz val="14"/>
      <color theme="5"/>
      <name val="ＭＳ Ｐ明朝"/>
      <family val="3"/>
      <charset val="128"/>
      <scheme val="minor"/>
    </font>
    <font>
      <sz val="10"/>
      <color theme="1"/>
      <name val="Meiryo UI"/>
      <family val="3"/>
      <charset val="128"/>
    </font>
    <font>
      <sz val="8"/>
      <color theme="1"/>
      <name val="ＭＳ Ｐ明朝"/>
      <family val="3"/>
      <charset val="128"/>
      <scheme val="minor"/>
    </font>
    <font>
      <b/>
      <sz val="16"/>
      <color theme="1"/>
      <name val="メイリオ"/>
      <family val="3"/>
      <charset val="128"/>
    </font>
    <font>
      <sz val="8"/>
      <color theme="1"/>
      <name val="Meiryo UI"/>
      <family val="3"/>
      <charset val="128"/>
    </font>
    <font>
      <sz val="9"/>
      <color theme="0"/>
      <name val="Meiryo UI"/>
      <family val="3"/>
      <charset val="128"/>
    </font>
    <font>
      <sz val="9"/>
      <color theme="1"/>
      <name val="Meiryo UI"/>
      <family val="3"/>
      <charset val="128"/>
    </font>
    <font>
      <sz val="8"/>
      <color rgb="FFFF0000"/>
      <name val="ＭＳ Ｐ明朝"/>
      <family val="3"/>
      <charset val="128"/>
      <scheme val="minor"/>
    </font>
    <font>
      <u/>
      <sz val="11"/>
      <color theme="10"/>
      <name val="ＭＳ Ｐ明朝"/>
      <family val="2"/>
      <charset val="128"/>
      <scheme val="minor"/>
    </font>
    <font>
      <u/>
      <sz val="9"/>
      <color theme="10"/>
      <name val="Meiryo UI"/>
      <family val="3"/>
      <charset val="128"/>
    </font>
    <font>
      <strike/>
      <sz val="9"/>
      <name val="ＭＳ Ｐ明朝"/>
      <family val="1"/>
      <charset val="128"/>
    </font>
    <font>
      <b/>
      <sz val="9"/>
      <name val="ＭＳ Ｐ明朝"/>
      <family val="1"/>
      <charset val="128"/>
    </font>
    <font>
      <sz val="10"/>
      <name val="ＭＳ Ｐ明朝"/>
      <family val="1"/>
    </font>
    <font>
      <sz val="12"/>
      <name val="ＭＳ Ｐ明朝"/>
      <family val="1"/>
      <charset val="128"/>
    </font>
    <font>
      <sz val="13"/>
      <name val="Meiryo UI"/>
      <family val="3"/>
      <charset val="128"/>
    </font>
    <font>
      <sz val="11"/>
      <name val="ＭＳ Ｐ明朝"/>
      <family val="2"/>
      <charset val="128"/>
      <scheme val="minor"/>
    </font>
    <font>
      <sz val="8"/>
      <color rgb="FFFF0000"/>
      <name val="Meiryo UI"/>
      <family val="3"/>
      <charset val="128"/>
    </font>
    <font>
      <sz val="6"/>
      <name val="Meiryo UI"/>
      <family val="3"/>
      <charset val="128"/>
    </font>
    <font>
      <sz val="8"/>
      <color theme="10"/>
      <name val="Meiryo UI"/>
      <family val="3"/>
      <charset val="128"/>
    </font>
    <font>
      <sz val="9"/>
      <color theme="10"/>
      <name val="@Meiryo UI"/>
      <family val="3"/>
      <charset val="128"/>
    </font>
    <font>
      <sz val="8"/>
      <name val="@Meiryo UI"/>
      <family val="3"/>
      <charset val="128"/>
    </font>
    <font>
      <sz val="11"/>
      <color theme="1"/>
      <name val="BIZ UDPゴシック"/>
      <family val="3"/>
      <charset val="128"/>
    </font>
    <font>
      <sz val="11"/>
      <color rgb="FFFF0000"/>
      <name val="ＭＳ Ｐゴシック"/>
      <family val="3"/>
      <charset val="128"/>
    </font>
  </fonts>
  <fills count="12">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rgb="FFFFC000"/>
        <bgColor indexed="64"/>
      </patternFill>
    </fill>
    <fill>
      <patternFill patternType="solid">
        <fgColor theme="8"/>
        <bgColor indexed="64"/>
      </patternFill>
    </fill>
    <fill>
      <patternFill patternType="solid">
        <fgColor rgb="FF92D050"/>
        <bgColor indexed="64"/>
      </patternFill>
    </fill>
    <fill>
      <patternFill patternType="solid">
        <fgColor theme="0" tint="-0.34998626667073579"/>
        <bgColor indexed="64"/>
      </patternFill>
    </fill>
    <fill>
      <patternFill patternType="solid">
        <fgColor rgb="FFFFFF00"/>
        <bgColor indexed="64"/>
      </patternFill>
    </fill>
    <fill>
      <patternFill patternType="solid">
        <fgColor rgb="FF1972B3"/>
        <bgColor indexed="64"/>
      </patternFill>
    </fill>
    <fill>
      <patternFill patternType="solid">
        <fgColor theme="0" tint="-4.9989318521683403E-2"/>
        <bgColor indexed="64"/>
      </patternFill>
    </fill>
    <fill>
      <patternFill patternType="solid">
        <fgColor rgb="FFD9D9D9"/>
        <bgColor indexed="64"/>
      </patternFill>
    </fill>
  </fills>
  <borders count="235">
    <border>
      <left/>
      <right/>
      <top/>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thin">
        <color indexed="64"/>
      </right>
      <top style="hair">
        <color indexed="64"/>
      </top>
      <bottom/>
      <diagonal/>
    </border>
    <border>
      <left style="thin">
        <color indexed="64"/>
      </left>
      <right/>
      <top/>
      <bottom/>
      <diagonal/>
    </border>
    <border>
      <left style="thin">
        <color indexed="64"/>
      </left>
      <right/>
      <top style="hair">
        <color indexed="64"/>
      </top>
      <bottom style="thin">
        <color indexed="64"/>
      </bottom>
      <diagonal/>
    </border>
    <border>
      <left style="thin">
        <color indexed="64"/>
      </left>
      <right/>
      <top/>
      <bottom style="thin">
        <color indexed="64"/>
      </bottom>
      <diagonal/>
    </border>
    <border>
      <left style="hair">
        <color indexed="64"/>
      </left>
      <right style="thin">
        <color indexed="64"/>
      </right>
      <top style="hair">
        <color indexed="64"/>
      </top>
      <bottom/>
      <diagonal/>
    </border>
    <border>
      <left style="hair">
        <color indexed="64"/>
      </left>
      <right style="thin">
        <color indexed="64"/>
      </right>
      <top style="hair">
        <color indexed="64"/>
      </top>
      <bottom style="hair">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bottom/>
      <diagonal/>
    </border>
    <border>
      <left style="hair">
        <color indexed="64"/>
      </left>
      <right style="hair">
        <color indexed="64"/>
      </right>
      <top style="hair">
        <color indexed="64"/>
      </top>
      <bottom/>
      <diagonal/>
    </border>
    <border>
      <left style="thin">
        <color indexed="64"/>
      </left>
      <right style="hair">
        <color indexed="64"/>
      </right>
      <top/>
      <bottom style="thin">
        <color indexed="64"/>
      </bottom>
      <diagonal/>
    </border>
    <border>
      <left style="hair">
        <color indexed="64"/>
      </left>
      <right style="hair">
        <color indexed="64"/>
      </right>
      <top/>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diagonal/>
    </border>
    <border>
      <left style="hair">
        <color indexed="64"/>
      </left>
      <right/>
      <top/>
      <bottom/>
      <diagonal/>
    </border>
    <border>
      <left/>
      <right style="hair">
        <color indexed="64"/>
      </right>
      <top/>
      <bottom/>
      <diagonal/>
    </border>
    <border>
      <left/>
      <right/>
      <top style="hair">
        <color indexed="64"/>
      </top>
      <bottom style="thin">
        <color indexed="64"/>
      </bottom>
      <diagonal/>
    </border>
    <border>
      <left/>
      <right/>
      <top/>
      <bottom style="hair">
        <color indexed="64"/>
      </bottom>
      <diagonal/>
    </border>
    <border>
      <left/>
      <right style="thin">
        <color indexed="64"/>
      </right>
      <top/>
      <bottom style="hair">
        <color indexed="64"/>
      </bottom>
      <diagonal/>
    </border>
    <border>
      <left style="hair">
        <color indexed="64"/>
      </left>
      <right/>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diagonal/>
    </border>
    <border>
      <left/>
      <right style="thin">
        <color indexed="64"/>
      </right>
      <top style="hair">
        <color indexed="64"/>
      </top>
      <bottom style="thin">
        <color indexed="64"/>
      </bottom>
      <diagonal/>
    </border>
    <border>
      <left/>
      <right style="hair">
        <color indexed="64"/>
      </right>
      <top style="hair">
        <color indexed="64"/>
      </top>
      <bottom/>
      <diagonal/>
    </border>
    <border>
      <left/>
      <right style="hair">
        <color indexed="64"/>
      </right>
      <top style="hair">
        <color indexed="64"/>
      </top>
      <bottom style="thin">
        <color indexed="64"/>
      </bottom>
      <diagonal/>
    </border>
    <border>
      <left/>
      <right style="hair">
        <color indexed="64"/>
      </right>
      <top style="hair">
        <color indexed="64"/>
      </top>
      <bottom style="hair">
        <color indexed="64"/>
      </bottom>
      <diagonal/>
    </border>
    <border>
      <left style="thin">
        <color indexed="64"/>
      </left>
      <right/>
      <top style="hair">
        <color indexed="64"/>
      </top>
      <bottom style="hair">
        <color indexed="64"/>
      </bottom>
      <diagonal/>
    </border>
    <border>
      <left style="hair">
        <color indexed="64"/>
      </left>
      <right style="hair">
        <color indexed="64"/>
      </right>
      <top style="thin">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top/>
      <bottom style="hair">
        <color indexed="64"/>
      </bottom>
      <diagonal/>
    </border>
    <border>
      <left style="hair">
        <color indexed="64"/>
      </left>
      <right/>
      <top style="thin">
        <color indexed="64"/>
      </top>
      <bottom style="hair">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hair">
        <color indexed="64"/>
      </left>
      <right/>
      <top style="hair">
        <color indexed="64"/>
      </top>
      <bottom style="thin">
        <color indexed="64"/>
      </bottom>
      <diagonal/>
    </border>
    <border>
      <left/>
      <right style="hair">
        <color indexed="64"/>
      </right>
      <top/>
      <bottom style="hair">
        <color indexed="64"/>
      </bottom>
      <diagonal/>
    </border>
    <border>
      <left/>
      <right style="hair">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thin">
        <color indexed="64"/>
      </right>
      <top/>
      <bottom style="thin">
        <color indexed="64"/>
      </bottom>
      <diagonal/>
    </border>
    <border>
      <left style="hair">
        <color indexed="64"/>
      </left>
      <right style="hair">
        <color indexed="64"/>
      </right>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hair">
        <color indexed="64"/>
      </right>
      <top style="hair">
        <color indexed="64"/>
      </top>
      <bottom style="thin">
        <color indexed="64"/>
      </bottom>
      <diagonal/>
    </border>
    <border diagonalDown="1">
      <left style="thin">
        <color indexed="64"/>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style="hair">
        <color indexed="64"/>
      </bottom>
      <diagonal/>
    </border>
    <border>
      <left style="thin">
        <color indexed="64"/>
      </left>
      <right style="thin">
        <color indexed="64"/>
      </right>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style="thin">
        <color indexed="64"/>
      </right>
      <top style="thin">
        <color indexed="64"/>
      </top>
      <bottom style="medium">
        <color indexed="64"/>
      </bottom>
      <diagonal/>
    </border>
    <border>
      <left style="hair">
        <color indexed="64"/>
      </left>
      <right/>
      <top style="thin">
        <color indexed="64"/>
      </top>
      <bottom style="medium">
        <color indexed="64"/>
      </bottom>
      <diagonal/>
    </border>
    <border>
      <left/>
      <right/>
      <top style="thin">
        <color indexed="64"/>
      </top>
      <bottom style="medium">
        <color indexed="64"/>
      </bottom>
      <diagonal/>
    </border>
    <border>
      <left/>
      <right style="hair">
        <color indexed="64"/>
      </right>
      <top style="medium">
        <color indexed="64"/>
      </top>
      <bottom style="medium">
        <color indexed="64"/>
      </bottom>
      <diagonal/>
    </border>
    <border>
      <left style="hair">
        <color indexed="64"/>
      </left>
      <right/>
      <top style="medium">
        <color indexed="64"/>
      </top>
      <bottom style="medium">
        <color indexed="64"/>
      </bottom>
      <diagonal/>
    </border>
    <border>
      <left style="thin">
        <color indexed="64"/>
      </left>
      <right/>
      <top style="medium">
        <color indexed="64"/>
      </top>
      <bottom style="hair">
        <color indexed="64"/>
      </bottom>
      <diagonal/>
    </border>
    <border>
      <left/>
      <right/>
      <top style="medium">
        <color indexed="64"/>
      </top>
      <bottom style="hair">
        <color indexed="64"/>
      </bottom>
      <diagonal/>
    </border>
    <border>
      <left/>
      <right style="thin">
        <color indexed="64"/>
      </right>
      <top style="medium">
        <color indexed="64"/>
      </top>
      <bottom style="hair">
        <color indexed="64"/>
      </bottom>
      <diagonal/>
    </border>
    <border>
      <left/>
      <right style="hair">
        <color indexed="64"/>
      </right>
      <top style="medium">
        <color indexed="64"/>
      </top>
      <bottom style="hair">
        <color indexed="64"/>
      </bottom>
      <diagonal/>
    </border>
    <border>
      <left style="hair">
        <color indexed="64"/>
      </left>
      <right/>
      <top style="medium">
        <color indexed="64"/>
      </top>
      <bottom style="hair">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right/>
      <top style="dotted">
        <color indexed="64"/>
      </top>
      <bottom style="dotted">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diagonal/>
    </border>
    <border>
      <left style="medium">
        <color indexed="64"/>
      </left>
      <right/>
      <top/>
      <bottom/>
      <diagonal/>
    </border>
    <border>
      <left/>
      <right style="medium">
        <color indexed="64"/>
      </right>
      <top style="medium">
        <color indexed="64"/>
      </top>
      <bottom/>
      <diagonal/>
    </border>
    <border>
      <left style="medium">
        <color indexed="64"/>
      </left>
      <right/>
      <top style="medium">
        <color indexed="64"/>
      </top>
      <bottom/>
      <diagonal/>
    </border>
    <border>
      <left style="thin">
        <color indexed="8"/>
      </left>
      <right/>
      <top/>
      <bottom style="medium">
        <color indexed="64"/>
      </bottom>
      <diagonal/>
    </border>
    <border>
      <left style="medium">
        <color indexed="64"/>
      </left>
      <right style="thin">
        <color indexed="8"/>
      </right>
      <top/>
      <bottom style="medium">
        <color indexed="64"/>
      </bottom>
      <diagonal/>
    </border>
    <border>
      <left style="thin">
        <color indexed="8"/>
      </left>
      <right/>
      <top/>
      <bottom/>
      <diagonal/>
    </border>
    <border>
      <left style="medium">
        <color indexed="64"/>
      </left>
      <right style="thin">
        <color indexed="8"/>
      </right>
      <top/>
      <bottom/>
      <diagonal/>
    </border>
    <border>
      <left/>
      <right style="medium">
        <color indexed="64"/>
      </right>
      <top/>
      <bottom style="thin">
        <color indexed="8"/>
      </bottom>
      <diagonal/>
    </border>
    <border>
      <left/>
      <right/>
      <top/>
      <bottom style="thin">
        <color indexed="8"/>
      </bottom>
      <diagonal/>
    </border>
    <border>
      <left style="thin">
        <color indexed="8"/>
      </left>
      <right/>
      <top/>
      <bottom style="thin">
        <color indexed="8"/>
      </bottom>
      <diagonal/>
    </border>
    <border>
      <left style="medium">
        <color indexed="64"/>
      </left>
      <right style="thin">
        <color indexed="8"/>
      </right>
      <top/>
      <bottom style="thin">
        <color indexed="8"/>
      </bottom>
      <diagonal/>
    </border>
    <border>
      <left style="thin">
        <color indexed="8"/>
      </left>
      <right/>
      <top style="medium">
        <color indexed="64"/>
      </top>
      <bottom/>
      <diagonal/>
    </border>
    <border>
      <left style="medium">
        <color indexed="64"/>
      </left>
      <right style="thin">
        <color indexed="8"/>
      </right>
      <top style="medium">
        <color indexed="64"/>
      </top>
      <bottom/>
      <diagonal/>
    </border>
    <border>
      <left style="thin">
        <color indexed="8"/>
      </left>
      <right style="medium">
        <color indexed="64"/>
      </right>
      <top style="dotted">
        <color indexed="8"/>
      </top>
      <bottom style="medium">
        <color indexed="64"/>
      </bottom>
      <diagonal/>
    </border>
    <border>
      <left style="thin">
        <color indexed="8"/>
      </left>
      <right style="thin">
        <color indexed="8"/>
      </right>
      <top style="dotted">
        <color indexed="8"/>
      </top>
      <bottom style="medium">
        <color indexed="64"/>
      </bottom>
      <diagonal/>
    </border>
    <border>
      <left style="thin">
        <color indexed="8"/>
      </left>
      <right style="medium">
        <color indexed="64"/>
      </right>
      <top style="dotted">
        <color indexed="8"/>
      </top>
      <bottom style="dotted">
        <color indexed="8"/>
      </bottom>
      <diagonal/>
    </border>
    <border>
      <left style="thin">
        <color indexed="8"/>
      </left>
      <right style="thin">
        <color indexed="8"/>
      </right>
      <top style="dotted">
        <color indexed="8"/>
      </top>
      <bottom style="dotted">
        <color indexed="8"/>
      </bottom>
      <diagonal/>
    </border>
    <border>
      <left style="thin">
        <color indexed="8"/>
      </left>
      <right style="medium">
        <color indexed="64"/>
      </right>
      <top style="dotted">
        <color indexed="8"/>
      </top>
      <bottom style="thin">
        <color indexed="8"/>
      </bottom>
      <diagonal/>
    </border>
    <border>
      <left style="thin">
        <color indexed="8"/>
      </left>
      <right style="thin">
        <color indexed="8"/>
      </right>
      <top style="dotted">
        <color indexed="8"/>
      </top>
      <bottom style="thin">
        <color indexed="8"/>
      </bottom>
      <diagonal/>
    </border>
    <border>
      <left style="medium">
        <color indexed="64"/>
      </left>
      <right/>
      <top/>
      <bottom style="thin">
        <color indexed="8"/>
      </bottom>
      <diagonal/>
    </border>
    <border>
      <left style="thin">
        <color indexed="8"/>
      </left>
      <right style="medium">
        <color indexed="64"/>
      </right>
      <top/>
      <bottom style="dotted">
        <color indexed="8"/>
      </bottom>
      <diagonal/>
    </border>
    <border>
      <left style="thin">
        <color indexed="8"/>
      </left>
      <right style="thin">
        <color indexed="8"/>
      </right>
      <top/>
      <bottom style="dotted">
        <color indexed="8"/>
      </bottom>
      <diagonal/>
    </border>
    <border>
      <left style="thin">
        <color indexed="8"/>
      </left>
      <right style="medium">
        <color indexed="64"/>
      </right>
      <top style="dotted">
        <color indexed="8"/>
      </top>
      <bottom/>
      <diagonal/>
    </border>
    <border>
      <left style="thin">
        <color indexed="8"/>
      </left>
      <right style="thin">
        <color indexed="8"/>
      </right>
      <top style="dotted">
        <color indexed="8"/>
      </top>
      <bottom/>
      <diagonal/>
    </border>
    <border>
      <left/>
      <right style="thin">
        <color indexed="8"/>
      </right>
      <top/>
      <bottom style="dotted">
        <color indexed="8"/>
      </bottom>
      <diagonal/>
    </border>
    <border>
      <left/>
      <right/>
      <top style="dotted">
        <color indexed="8"/>
      </top>
      <bottom style="thin">
        <color indexed="64"/>
      </bottom>
      <diagonal/>
    </border>
    <border>
      <left style="thin">
        <color indexed="8"/>
      </left>
      <right/>
      <top style="dotted">
        <color indexed="8"/>
      </top>
      <bottom style="thin">
        <color indexed="64"/>
      </bottom>
      <diagonal/>
    </border>
    <border>
      <left/>
      <right/>
      <top/>
      <bottom style="dotted">
        <color indexed="8"/>
      </bottom>
      <diagonal/>
    </border>
    <border>
      <left/>
      <right style="thin">
        <color indexed="8"/>
      </right>
      <top style="dotted">
        <color indexed="8"/>
      </top>
      <bottom style="medium">
        <color indexed="64"/>
      </bottom>
      <diagonal/>
    </border>
    <border>
      <left style="thin">
        <color indexed="64"/>
      </left>
      <right/>
      <top/>
      <bottom style="dotted">
        <color indexed="8"/>
      </bottom>
      <diagonal/>
    </border>
    <border>
      <left/>
      <right style="thin">
        <color indexed="8"/>
      </right>
      <top/>
      <bottom style="thin">
        <color indexed="64"/>
      </bottom>
      <diagonal/>
    </border>
    <border>
      <left style="thin">
        <color indexed="64"/>
      </left>
      <right/>
      <top style="dotted">
        <color indexed="8"/>
      </top>
      <bottom style="medium">
        <color indexed="64"/>
      </bottom>
      <diagonal/>
    </border>
    <border>
      <left/>
      <right/>
      <top style="dotted">
        <color indexed="8"/>
      </top>
      <bottom style="medium">
        <color indexed="64"/>
      </bottom>
      <diagonal/>
    </border>
    <border>
      <left/>
      <right style="medium">
        <color indexed="64"/>
      </right>
      <top style="dotted">
        <color indexed="8"/>
      </top>
      <bottom style="thin">
        <color indexed="64"/>
      </bottom>
      <diagonal/>
    </border>
    <border>
      <left style="thin">
        <color indexed="8"/>
      </left>
      <right/>
      <top style="dotted">
        <color indexed="8"/>
      </top>
      <bottom style="dotted">
        <color indexed="8"/>
      </bottom>
      <diagonal/>
    </border>
    <border>
      <left/>
      <right/>
      <top style="dotted">
        <color indexed="8"/>
      </top>
      <bottom style="dotted">
        <color indexed="8"/>
      </bottom>
      <diagonal/>
    </border>
    <border>
      <left/>
      <right style="medium">
        <color indexed="64"/>
      </right>
      <top style="dotted">
        <color indexed="8"/>
      </top>
      <bottom style="dotted">
        <color indexed="8"/>
      </bottom>
      <diagonal/>
    </border>
    <border>
      <left style="thin">
        <color indexed="8"/>
      </left>
      <right/>
      <top/>
      <bottom style="dotted">
        <color indexed="8"/>
      </bottom>
      <diagonal/>
    </border>
    <border>
      <left style="thin">
        <color indexed="8"/>
      </left>
      <right/>
      <top style="dotted">
        <color indexed="8"/>
      </top>
      <bottom style="thin">
        <color indexed="8"/>
      </bottom>
      <diagonal/>
    </border>
    <border>
      <left style="thin">
        <color indexed="8"/>
      </left>
      <right/>
      <top style="dotted">
        <color indexed="8"/>
      </top>
      <bottom style="medium">
        <color indexed="64"/>
      </bottom>
      <diagonal/>
    </border>
    <border>
      <left style="thin">
        <color indexed="8"/>
      </left>
      <right/>
      <top style="dotted">
        <color indexed="8"/>
      </top>
      <bottom/>
      <diagonal/>
    </border>
    <border>
      <left style="thin">
        <color indexed="64"/>
      </left>
      <right style="medium">
        <color indexed="64"/>
      </right>
      <top style="medium">
        <color indexed="64"/>
      </top>
      <bottom style="double">
        <color indexed="64"/>
      </bottom>
      <diagonal/>
    </border>
    <border>
      <left style="hair">
        <color indexed="64"/>
      </left>
      <right style="thin">
        <color indexed="64"/>
      </right>
      <top/>
      <bottom/>
      <diagonal/>
    </border>
    <border>
      <left style="hair">
        <color indexed="64"/>
      </left>
      <right style="thin">
        <color indexed="64"/>
      </right>
      <top/>
      <bottom style="hair">
        <color indexed="64"/>
      </bottom>
      <diagonal/>
    </border>
    <border>
      <left style="medium">
        <color indexed="64"/>
      </left>
      <right style="thin">
        <color indexed="8"/>
      </right>
      <top style="medium">
        <color indexed="64"/>
      </top>
      <bottom style="thin">
        <color indexed="64"/>
      </bottom>
      <diagonal/>
    </border>
    <border>
      <left style="thin">
        <color indexed="8"/>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hair">
        <color indexed="64"/>
      </left>
      <right/>
      <top/>
      <bottom style="thin">
        <color indexed="64"/>
      </bottom>
      <diagonal/>
    </border>
    <border>
      <left style="thin">
        <color indexed="64"/>
      </left>
      <right style="thin">
        <color indexed="64"/>
      </right>
      <top/>
      <bottom style="hair">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auto="1"/>
      </left>
      <right style="thin">
        <color auto="1"/>
      </right>
      <top style="thin">
        <color auto="1"/>
      </top>
      <bottom style="hair">
        <color auto="1"/>
      </bottom>
      <diagonal/>
    </border>
    <border>
      <left style="thin">
        <color auto="1"/>
      </left>
      <right style="thin">
        <color auto="1"/>
      </right>
      <top style="hair">
        <color auto="1"/>
      </top>
      <bottom style="hair">
        <color auto="1"/>
      </bottom>
      <diagonal/>
    </border>
    <border>
      <left style="thin">
        <color auto="1"/>
      </left>
      <right style="thin">
        <color auto="1"/>
      </right>
      <top style="hair">
        <color auto="1"/>
      </top>
      <bottom style="thin">
        <color indexed="64"/>
      </bottom>
      <diagonal/>
    </border>
    <border>
      <left style="thin">
        <color indexed="64"/>
      </left>
      <right/>
      <top style="thin">
        <color indexed="64"/>
      </top>
      <bottom style="hair">
        <color indexed="64"/>
      </bottom>
      <diagonal/>
    </border>
    <border>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8"/>
      </left>
      <right/>
      <top style="thin">
        <color indexed="64"/>
      </top>
      <bottom style="thin">
        <color indexed="64"/>
      </bottom>
      <diagonal/>
    </border>
    <border>
      <left/>
      <right style="thin">
        <color indexed="8"/>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8"/>
      </right>
      <top style="thin">
        <color indexed="64"/>
      </top>
      <bottom style="dotted">
        <color indexed="8"/>
      </bottom>
      <diagonal/>
    </border>
    <border>
      <left/>
      <right/>
      <top style="thin">
        <color indexed="64"/>
      </top>
      <bottom style="dotted">
        <color indexed="8"/>
      </bottom>
      <diagonal/>
    </border>
    <border>
      <left style="thin">
        <color indexed="64"/>
      </left>
      <right/>
      <top style="thin">
        <color indexed="64"/>
      </top>
      <bottom style="dotted">
        <color indexed="8"/>
      </bottom>
      <diagonal/>
    </border>
    <border>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8"/>
      </right>
      <top style="thin">
        <color indexed="64"/>
      </top>
      <bottom style="thin">
        <color indexed="64"/>
      </bottom>
      <diagonal/>
    </border>
    <border>
      <left/>
      <right style="medium">
        <color indexed="64"/>
      </right>
      <top style="thin">
        <color indexed="64"/>
      </top>
      <bottom style="dotted">
        <color indexed="8"/>
      </bottom>
      <diagonal/>
    </border>
    <border>
      <left style="thin">
        <color indexed="8"/>
      </left>
      <right/>
      <top style="thin">
        <color indexed="64"/>
      </top>
      <bottom style="dotted">
        <color indexed="8"/>
      </bottom>
      <diagonal/>
    </border>
    <border>
      <left/>
      <right style="medium">
        <color indexed="64"/>
      </right>
      <top style="thin">
        <color indexed="64"/>
      </top>
      <bottom style="thin">
        <color indexed="8"/>
      </bottom>
      <diagonal/>
    </border>
    <border>
      <left/>
      <right/>
      <top style="thin">
        <color indexed="64"/>
      </top>
      <bottom style="thin">
        <color indexed="8"/>
      </bottom>
      <diagonal/>
    </border>
    <border>
      <left style="thin">
        <color indexed="8"/>
      </left>
      <right/>
      <top style="thin">
        <color indexed="64"/>
      </top>
      <bottom style="thin">
        <color indexed="8"/>
      </bottom>
      <diagonal/>
    </border>
    <border>
      <left style="thin">
        <color indexed="64"/>
      </left>
      <right style="medium">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diagonalDown="1">
      <left style="medium">
        <color indexed="64"/>
      </left>
      <right/>
      <top style="medium">
        <color indexed="64"/>
      </top>
      <bottom/>
      <diagonal style="thin">
        <color indexed="64"/>
      </diagonal>
    </border>
    <border diagonalDown="1">
      <left/>
      <right/>
      <top style="medium">
        <color indexed="64"/>
      </top>
      <bottom/>
      <diagonal style="thin">
        <color indexed="64"/>
      </diagonal>
    </border>
    <border diagonalDown="1">
      <left/>
      <right style="medium">
        <color indexed="64"/>
      </right>
      <top style="medium">
        <color indexed="64"/>
      </top>
      <bottom/>
      <diagonal style="thin">
        <color indexed="64"/>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diagonalDown="1">
      <left style="medium">
        <color indexed="64"/>
      </left>
      <right/>
      <top/>
      <bottom style="thin">
        <color indexed="64"/>
      </bottom>
      <diagonal style="thin">
        <color indexed="64"/>
      </diagonal>
    </border>
    <border diagonalDown="1">
      <left/>
      <right/>
      <top/>
      <bottom style="thin">
        <color indexed="64"/>
      </bottom>
      <diagonal style="thin">
        <color indexed="64"/>
      </diagonal>
    </border>
    <border diagonalDown="1">
      <left/>
      <right style="medium">
        <color indexed="64"/>
      </right>
      <top/>
      <bottom style="thin">
        <color indexed="64"/>
      </bottom>
      <diagonal style="thin">
        <color indexed="64"/>
      </diagonal>
    </border>
    <border>
      <left style="medium">
        <color indexed="64"/>
      </left>
      <right style="hair">
        <color indexed="64"/>
      </right>
      <top style="medium">
        <color indexed="64"/>
      </top>
      <bottom/>
      <diagonal/>
    </border>
    <border>
      <left style="hair">
        <color indexed="64"/>
      </left>
      <right style="hair">
        <color indexed="64"/>
      </right>
      <top style="medium">
        <color indexed="64"/>
      </top>
      <bottom/>
      <diagonal/>
    </border>
    <border>
      <left style="hair">
        <color indexed="64"/>
      </left>
      <right style="medium">
        <color indexed="64"/>
      </right>
      <top style="medium">
        <color indexed="64"/>
      </top>
      <bottom/>
      <diagonal/>
    </border>
    <border>
      <left style="thin">
        <color indexed="64"/>
      </left>
      <right style="hair">
        <color indexed="64"/>
      </right>
      <top style="thin">
        <color indexed="64"/>
      </top>
      <bottom style="thin">
        <color indexed="64"/>
      </bottom>
      <diagonal/>
    </border>
    <border>
      <left/>
      <right/>
      <top style="thin">
        <color rgb="FF1972B3"/>
      </top>
      <bottom/>
      <diagonal/>
    </border>
    <border>
      <left/>
      <right/>
      <top/>
      <bottom style="thick">
        <color rgb="FF1972B3"/>
      </bottom>
      <diagonal/>
    </border>
    <border>
      <left/>
      <right/>
      <top style="thick">
        <color rgb="FF1972B3"/>
      </top>
      <bottom/>
      <diagonal/>
    </border>
    <border>
      <left/>
      <right style="medium">
        <color theme="0"/>
      </right>
      <top/>
      <bottom style="medium">
        <color theme="0"/>
      </bottom>
      <diagonal/>
    </border>
    <border>
      <left style="medium">
        <color theme="0"/>
      </left>
      <right style="medium">
        <color theme="0"/>
      </right>
      <top/>
      <bottom style="medium">
        <color theme="0"/>
      </bottom>
      <diagonal/>
    </border>
    <border>
      <left style="medium">
        <color theme="0"/>
      </left>
      <right/>
      <top/>
      <bottom style="medium">
        <color theme="0"/>
      </bottom>
      <diagonal/>
    </border>
    <border>
      <left/>
      <right style="medium">
        <color theme="0"/>
      </right>
      <top style="medium">
        <color theme="0"/>
      </top>
      <bottom style="medium">
        <color theme="0"/>
      </bottom>
      <diagonal/>
    </border>
    <border>
      <left style="medium">
        <color theme="0"/>
      </left>
      <right style="medium">
        <color theme="0"/>
      </right>
      <top style="medium">
        <color theme="0"/>
      </top>
      <bottom style="medium">
        <color theme="0"/>
      </bottom>
      <diagonal/>
    </border>
    <border>
      <left style="medium">
        <color theme="0"/>
      </left>
      <right/>
      <top style="medium">
        <color theme="0"/>
      </top>
      <bottom style="medium">
        <color theme="0"/>
      </bottom>
      <diagonal/>
    </border>
    <border>
      <left/>
      <right/>
      <top style="medium">
        <color theme="0"/>
      </top>
      <bottom style="medium">
        <color theme="0"/>
      </bottom>
      <diagonal/>
    </border>
    <border>
      <left style="medium">
        <color theme="0"/>
      </left>
      <right/>
      <top style="medium">
        <color theme="0"/>
      </top>
      <bottom style="thick">
        <color theme="0"/>
      </bottom>
      <diagonal/>
    </border>
    <border>
      <left/>
      <right/>
      <top style="medium">
        <color theme="0"/>
      </top>
      <bottom style="thick">
        <color theme="0"/>
      </bottom>
      <diagonal/>
    </border>
    <border>
      <left/>
      <right/>
      <top style="thick">
        <color theme="0"/>
      </top>
      <bottom style="medium">
        <color theme="0"/>
      </bottom>
      <diagonal/>
    </border>
    <border>
      <left style="medium">
        <color theme="0"/>
      </left>
      <right/>
      <top style="thick">
        <color theme="0"/>
      </top>
      <bottom style="medium">
        <color theme="0"/>
      </bottom>
      <diagonal/>
    </border>
    <border>
      <left style="medium">
        <color theme="0"/>
      </left>
      <right/>
      <top style="medium">
        <color theme="0"/>
      </top>
      <bottom/>
      <diagonal/>
    </border>
    <border>
      <left/>
      <right/>
      <top style="medium">
        <color theme="0"/>
      </top>
      <bottom/>
      <diagonal/>
    </border>
    <border>
      <left/>
      <right style="hair">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right/>
      <top style="thin">
        <color auto="1"/>
      </top>
      <bottom style="thin">
        <color auto="1"/>
      </bottom>
      <diagonal/>
    </border>
    <border>
      <left/>
      <right/>
      <top style="thin">
        <color indexed="64"/>
      </top>
      <bottom/>
      <diagonal/>
    </border>
    <border>
      <left/>
      <right style="thin">
        <color indexed="64"/>
      </right>
      <top style="thin">
        <color indexed="64"/>
      </top>
      <bottom/>
      <diagonal/>
    </border>
    <border>
      <left style="hair">
        <color indexed="64"/>
      </left>
      <right/>
      <top style="thin">
        <color indexed="64"/>
      </top>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medium">
        <color indexed="64"/>
      </left>
      <right style="thin">
        <color indexed="8"/>
      </right>
      <top style="thin">
        <color indexed="8"/>
      </top>
      <bottom/>
      <diagonal/>
    </border>
    <border>
      <left/>
      <right/>
      <top style="thin">
        <color indexed="64"/>
      </top>
      <bottom/>
      <diagonal/>
    </border>
    <border>
      <left style="medium">
        <color indexed="64"/>
      </left>
      <right/>
      <top style="thin">
        <color indexed="64"/>
      </top>
      <bottom/>
      <diagonal/>
    </border>
    <border>
      <left style="medium">
        <color indexed="64"/>
      </left>
      <right/>
      <top style="thin">
        <color indexed="8"/>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medium">
        <color indexed="64"/>
      </right>
      <top style="thin">
        <color indexed="8"/>
      </top>
      <bottom style="thin">
        <color indexed="8"/>
      </bottom>
      <diagonal/>
    </border>
    <border>
      <left style="thin">
        <color indexed="8"/>
      </left>
      <right style="thin">
        <color indexed="8"/>
      </right>
      <top style="thin">
        <color indexed="8"/>
      </top>
      <bottom style="dotted">
        <color indexed="8"/>
      </bottom>
      <diagonal/>
    </border>
    <border>
      <left style="thin">
        <color indexed="8"/>
      </left>
      <right/>
      <top style="thin">
        <color indexed="8"/>
      </top>
      <bottom style="dotted">
        <color indexed="8"/>
      </bottom>
      <diagonal/>
    </border>
    <border>
      <left style="thin">
        <color indexed="8"/>
      </left>
      <right style="medium">
        <color indexed="64"/>
      </right>
      <top style="thin">
        <color indexed="8"/>
      </top>
      <bottom style="dotted">
        <color indexed="8"/>
      </bottom>
      <diagonal/>
    </border>
    <border>
      <left style="thin">
        <color indexed="8"/>
      </left>
      <right/>
      <top style="thin">
        <color indexed="8"/>
      </top>
      <bottom/>
      <diagonal/>
    </border>
    <border>
      <left/>
      <right/>
      <top style="thin">
        <color indexed="8"/>
      </top>
      <bottom/>
      <diagonal/>
    </border>
    <border>
      <left/>
      <right style="medium">
        <color indexed="64"/>
      </right>
      <top style="thin">
        <color indexed="8"/>
      </top>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hair">
        <color indexed="64"/>
      </left>
      <right/>
      <top style="thin">
        <color indexed="64"/>
      </top>
      <bottom/>
      <diagonal/>
    </border>
    <border>
      <left/>
      <right style="hair">
        <color indexed="64"/>
      </right>
      <top style="thin">
        <color indexed="64"/>
      </top>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indexed="8"/>
      </left>
      <right/>
      <top style="thin">
        <color indexed="8"/>
      </top>
      <bottom style="thin">
        <color indexed="64"/>
      </bottom>
      <diagonal/>
    </border>
    <border>
      <left/>
      <right/>
      <top style="thin">
        <color indexed="8"/>
      </top>
      <bottom style="thin">
        <color indexed="64"/>
      </bottom>
      <diagonal/>
    </border>
    <border>
      <left/>
      <right style="medium">
        <color indexed="64"/>
      </right>
      <top style="thin">
        <color indexed="8"/>
      </top>
      <bottom style="thin">
        <color indexed="64"/>
      </bottom>
      <diagonal/>
    </border>
    <border>
      <left style="hair">
        <color indexed="64"/>
      </left>
      <right style="thin">
        <color indexed="64"/>
      </right>
      <top style="thin">
        <color indexed="64"/>
      </top>
      <bottom/>
      <diagonal/>
    </border>
    <border>
      <left style="thin">
        <color indexed="64"/>
      </left>
      <right/>
      <top style="thin">
        <color indexed="64"/>
      </top>
      <bottom/>
      <diagonal/>
    </border>
    <border>
      <left style="thin">
        <color indexed="64"/>
      </left>
      <right/>
      <top style="medium">
        <color indexed="64"/>
      </top>
      <bottom style="double">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s>
  <cellStyleXfs count="17">
    <xf numFmtId="0" fontId="0" fillId="0" borderId="0">
      <alignment vertical="center"/>
    </xf>
    <xf numFmtId="38" fontId="15" fillId="0" borderId="0" applyFont="0" applyFill="0" applyBorder="0" applyAlignment="0" applyProtection="0">
      <alignment vertical="center"/>
    </xf>
    <xf numFmtId="0" fontId="19" fillId="0" borderId="0" applyNumberFormat="0" applyFill="0" applyBorder="0" applyAlignment="0" applyProtection="0">
      <alignment vertical="center"/>
    </xf>
    <xf numFmtId="0" fontId="5" fillId="0" borderId="0">
      <alignment vertical="center"/>
    </xf>
    <xf numFmtId="38" fontId="33" fillId="0" borderId="0" applyFont="0" applyFill="0" applyBorder="0" applyAlignment="0" applyProtection="0">
      <alignment vertical="center"/>
    </xf>
    <xf numFmtId="0" fontId="12" fillId="0" borderId="0">
      <alignment vertical="center"/>
    </xf>
    <xf numFmtId="0" fontId="15" fillId="0" borderId="0">
      <alignment vertical="center"/>
    </xf>
    <xf numFmtId="0" fontId="61" fillId="0" borderId="0" applyNumberFormat="0" applyFill="0" applyBorder="0" applyAlignment="0" applyProtection="0">
      <alignment vertical="center"/>
    </xf>
    <xf numFmtId="0" fontId="4" fillId="0" borderId="0">
      <alignment vertical="center"/>
    </xf>
    <xf numFmtId="0" fontId="66" fillId="0" borderId="0"/>
    <xf numFmtId="38" fontId="3" fillId="0" borderId="0" applyFont="0" applyFill="0" applyBorder="0" applyAlignment="0" applyProtection="0">
      <alignment vertical="center"/>
    </xf>
    <xf numFmtId="0" fontId="88" fillId="0" borderId="0" applyNumberFormat="0" applyFill="0" applyBorder="0" applyAlignment="0" applyProtection="0">
      <alignment vertical="center"/>
    </xf>
    <xf numFmtId="0" fontId="2" fillId="0" borderId="0">
      <alignment vertical="center"/>
    </xf>
    <xf numFmtId="0" fontId="1" fillId="0" borderId="0">
      <alignment vertical="center"/>
    </xf>
    <xf numFmtId="0" fontId="1" fillId="0" borderId="0">
      <alignment vertical="center"/>
    </xf>
    <xf numFmtId="38" fontId="1" fillId="0" borderId="0" applyFont="0" applyFill="0" applyBorder="0" applyAlignment="0" applyProtection="0">
      <alignment vertical="center"/>
    </xf>
    <xf numFmtId="0" fontId="1" fillId="0" borderId="0">
      <alignment vertical="center"/>
    </xf>
  </cellStyleXfs>
  <cellXfs count="1085">
    <xf numFmtId="0" fontId="0" fillId="0" borderId="0" xfId="0">
      <alignment vertical="center"/>
    </xf>
    <xf numFmtId="0" fontId="21" fillId="0" borderId="0" xfId="0" applyFont="1" applyAlignment="1">
      <alignment horizontal="right" vertical="center"/>
    </xf>
    <xf numFmtId="0" fontId="23" fillId="0" borderId="0" xfId="0" applyFont="1">
      <alignment vertical="center"/>
    </xf>
    <xf numFmtId="0" fontId="8" fillId="0" borderId="0" xfId="0" applyFont="1">
      <alignment vertical="center"/>
    </xf>
    <xf numFmtId="0" fontId="0" fillId="0" borderId="0" xfId="0" applyAlignment="1">
      <alignment vertical="center" wrapText="1"/>
    </xf>
    <xf numFmtId="0" fontId="0" fillId="4" borderId="0" xfId="0" applyFill="1">
      <alignment vertical="center"/>
    </xf>
    <xf numFmtId="0" fontId="0" fillId="5" borderId="0" xfId="0" applyFill="1">
      <alignment vertical="center"/>
    </xf>
    <xf numFmtId="0" fontId="0" fillId="6" borderId="0" xfId="0" applyFill="1" applyAlignment="1">
      <alignment vertical="center" wrapText="1"/>
    </xf>
    <xf numFmtId="0" fontId="0" fillId="6" borderId="0" xfId="0" applyFill="1">
      <alignment vertical="center"/>
    </xf>
    <xf numFmtId="0" fontId="64" fillId="0" borderId="0" xfId="7" applyFont="1" applyAlignment="1">
      <alignment horizontal="center" vertical="center"/>
    </xf>
    <xf numFmtId="0" fontId="4" fillId="0" borderId="0" xfId="8">
      <alignment vertical="center"/>
    </xf>
    <xf numFmtId="0" fontId="67" fillId="3" borderId="141" xfId="9" applyFont="1" applyFill="1" applyBorder="1" applyAlignment="1">
      <alignment horizontal="center" vertical="center"/>
    </xf>
    <xf numFmtId="0" fontId="67" fillId="3" borderId="143" xfId="9" applyFont="1" applyFill="1" applyBorder="1" applyAlignment="1">
      <alignment horizontal="center" vertical="center"/>
    </xf>
    <xf numFmtId="0" fontId="67" fillId="3" borderId="143" xfId="9" applyFont="1" applyFill="1" applyBorder="1" applyAlignment="1">
      <alignment horizontal="center" vertical="center" wrapText="1"/>
    </xf>
    <xf numFmtId="0" fontId="68" fillId="3" borderId="143" xfId="8" applyFont="1" applyFill="1" applyBorder="1">
      <alignment vertical="center"/>
    </xf>
    <xf numFmtId="0" fontId="68" fillId="3" borderId="142" xfId="8" applyFont="1" applyFill="1" applyBorder="1">
      <alignment vertical="center"/>
    </xf>
    <xf numFmtId="0" fontId="70" fillId="7" borderId="143" xfId="8" applyFont="1" applyFill="1" applyBorder="1" applyAlignment="1">
      <alignment horizontal="center" vertical="center"/>
    </xf>
    <xf numFmtId="0" fontId="70" fillId="0" borderId="143" xfId="8" applyFont="1" applyBorder="1" applyAlignment="1">
      <alignment horizontal="center" vertical="center"/>
    </xf>
    <xf numFmtId="0" fontId="70" fillId="0" borderId="142" xfId="8" applyFont="1" applyBorder="1" applyAlignment="1">
      <alignment horizontal="center" vertical="center"/>
    </xf>
    <xf numFmtId="0" fontId="68" fillId="3" borderId="143" xfId="9" applyFont="1" applyFill="1" applyBorder="1" applyAlignment="1">
      <alignment horizontal="center" vertical="center"/>
    </xf>
    <xf numFmtId="0" fontId="70" fillId="7" borderId="142" xfId="8" applyFont="1" applyFill="1" applyBorder="1" applyAlignment="1">
      <alignment horizontal="center" vertical="center"/>
    </xf>
    <xf numFmtId="0" fontId="68" fillId="3" borderId="161" xfId="9" applyFont="1" applyFill="1" applyBorder="1" applyAlignment="1">
      <alignment horizontal="center" vertical="center"/>
    </xf>
    <xf numFmtId="0" fontId="70" fillId="0" borderId="161" xfId="8" applyFont="1" applyBorder="1" applyAlignment="1">
      <alignment horizontal="center" vertical="center"/>
    </xf>
    <xf numFmtId="0" fontId="70" fillId="7" borderId="161" xfId="8" applyFont="1" applyFill="1" applyBorder="1" applyAlignment="1">
      <alignment horizontal="center" vertical="center"/>
    </xf>
    <xf numFmtId="0" fontId="70" fillId="7" borderId="162" xfId="8" applyFont="1" applyFill="1" applyBorder="1" applyAlignment="1">
      <alignment horizontal="center" vertical="center"/>
    </xf>
    <xf numFmtId="0" fontId="62" fillId="0" borderId="0" xfId="8" applyFont="1">
      <alignment vertical="center"/>
    </xf>
    <xf numFmtId="0" fontId="8" fillId="0" borderId="0" xfId="0" applyFont="1" applyAlignment="1">
      <alignment horizontal="right" vertical="center"/>
    </xf>
    <xf numFmtId="0" fontId="60" fillId="0" borderId="0" xfId="0" applyFont="1" applyAlignment="1">
      <alignment horizontal="left" vertical="center"/>
    </xf>
    <xf numFmtId="0" fontId="11" fillId="0" borderId="0" xfId="0" applyFont="1">
      <alignment vertical="center"/>
    </xf>
    <xf numFmtId="0" fontId="7" fillId="0" borderId="0" xfId="0" applyFont="1" applyAlignment="1">
      <alignment horizontal="left" vertical="center" wrapText="1"/>
    </xf>
    <xf numFmtId="0" fontId="12" fillId="0" borderId="0" xfId="0" applyFont="1">
      <alignment vertical="center"/>
    </xf>
    <xf numFmtId="0" fontId="10" fillId="0" borderId="0" xfId="0" applyFont="1">
      <alignment vertical="center"/>
    </xf>
    <xf numFmtId="0" fontId="8" fillId="3" borderId="4" xfId="0" applyFont="1" applyFill="1" applyBorder="1">
      <alignment vertical="center"/>
    </xf>
    <xf numFmtId="0" fontId="26" fillId="2" borderId="18" xfId="0" applyFont="1" applyFill="1" applyBorder="1" applyProtection="1">
      <alignment vertical="center"/>
      <protection locked="0"/>
    </xf>
    <xf numFmtId="0" fontId="26" fillId="2" borderId="18" xfId="0" applyFont="1" applyFill="1" applyBorder="1" applyAlignment="1" applyProtection="1">
      <alignment vertical="center" wrapText="1"/>
      <protection locked="0"/>
    </xf>
    <xf numFmtId="0" fontId="26" fillId="2" borderId="131" xfId="0" applyFont="1" applyFill="1" applyBorder="1" applyAlignment="1" applyProtection="1">
      <alignment vertical="center" wrapText="1"/>
      <protection locked="0"/>
    </xf>
    <xf numFmtId="0" fontId="21" fillId="0" borderId="0" xfId="0" applyFont="1">
      <alignment vertical="center"/>
    </xf>
    <xf numFmtId="0" fontId="21" fillId="0" borderId="0" xfId="0" applyFont="1" applyAlignment="1">
      <alignment vertical="center" wrapText="1"/>
    </xf>
    <xf numFmtId="0" fontId="46" fillId="0" borderId="0" xfId="0" applyFont="1" applyAlignment="1">
      <alignment horizontal="center" vertical="center"/>
    </xf>
    <xf numFmtId="0" fontId="47" fillId="0" borderId="0" xfId="0" applyFont="1" applyAlignment="1">
      <alignment horizontal="center" vertical="center" wrapText="1"/>
    </xf>
    <xf numFmtId="0" fontId="48" fillId="0" borderId="0" xfId="0" applyFont="1">
      <alignment vertical="center"/>
    </xf>
    <xf numFmtId="0" fontId="38" fillId="0" borderId="0" xfId="0" applyFont="1">
      <alignment vertical="center"/>
    </xf>
    <xf numFmtId="0" fontId="21" fillId="0" borderId="0" xfId="0" applyFont="1" applyAlignment="1">
      <alignment horizontal="distributed" vertical="center" wrapText="1"/>
    </xf>
    <xf numFmtId="0" fontId="25" fillId="0" borderId="0" xfId="0" applyFont="1">
      <alignment vertical="center"/>
    </xf>
    <xf numFmtId="0" fontId="25" fillId="0" borderId="0" xfId="0" applyFont="1" applyAlignment="1">
      <alignment vertical="center" wrapText="1"/>
    </xf>
    <xf numFmtId="0" fontId="24" fillId="0" borderId="0" xfId="0" applyFont="1" applyAlignment="1">
      <alignment horizontal="left" vertical="center" wrapText="1"/>
    </xf>
    <xf numFmtId="0" fontId="29" fillId="0" borderId="0" xfId="2" applyFont="1" applyFill="1" applyBorder="1" applyAlignment="1" applyProtection="1">
      <alignment horizontal="left" vertical="center" wrapText="1"/>
    </xf>
    <xf numFmtId="0" fontId="21" fillId="0" borderId="3" xfId="0" applyFont="1" applyBorder="1" applyAlignment="1">
      <alignment horizontal="left" vertical="center" wrapText="1"/>
    </xf>
    <xf numFmtId="0" fontId="21" fillId="0" borderId="0" xfId="0" applyFont="1" applyAlignment="1">
      <alignment horizontal="center" wrapText="1"/>
    </xf>
    <xf numFmtId="0" fontId="24" fillId="3" borderId="28" xfId="0" applyFont="1" applyFill="1" applyBorder="1" applyAlignment="1">
      <alignment horizontal="left" vertical="center" wrapText="1"/>
    </xf>
    <xf numFmtId="0" fontId="55" fillId="2" borderId="0" xfId="0" applyFont="1" applyFill="1">
      <alignment vertical="center"/>
    </xf>
    <xf numFmtId="0" fontId="56" fillId="2" borderId="0" xfId="0" applyFont="1" applyFill="1">
      <alignment vertical="center"/>
    </xf>
    <xf numFmtId="0" fontId="57" fillId="2" borderId="0" xfId="0" applyFont="1" applyFill="1" applyAlignment="1">
      <alignment horizontal="right" vertical="center"/>
    </xf>
    <xf numFmtId="0" fontId="21" fillId="0" borderId="0" xfId="0" applyFont="1" applyAlignment="1">
      <alignment horizontal="center" vertical="center"/>
    </xf>
    <xf numFmtId="0" fontId="21" fillId="3" borderId="53" xfId="0" applyFont="1" applyFill="1" applyBorder="1" applyAlignment="1">
      <alignment vertical="center" wrapText="1"/>
    </xf>
    <xf numFmtId="0" fontId="21" fillId="3" borderId="45" xfId="0" applyFont="1" applyFill="1" applyBorder="1" applyAlignment="1">
      <alignment vertical="center" wrapText="1"/>
    </xf>
    <xf numFmtId="0" fontId="54" fillId="0" borderId="0" xfId="0" applyFont="1" applyAlignment="1">
      <alignment horizontal="left" vertical="top"/>
    </xf>
    <xf numFmtId="0" fontId="23" fillId="0" borderId="0" xfId="0" applyFont="1" applyAlignment="1">
      <alignment horizontal="center" vertical="center"/>
    </xf>
    <xf numFmtId="0" fontId="26" fillId="0" borderId="0" xfId="0" applyFont="1" applyAlignment="1">
      <alignment horizontal="center" vertical="center"/>
    </xf>
    <xf numFmtId="0" fontId="26" fillId="0" borderId="0" xfId="0" applyFont="1" applyAlignment="1">
      <alignment horizontal="left" vertical="center"/>
    </xf>
    <xf numFmtId="0" fontId="31" fillId="0" borderId="0" xfId="0" applyFont="1">
      <alignment vertical="center"/>
    </xf>
    <xf numFmtId="0" fontId="34" fillId="0" borderId="0" xfId="0" applyFont="1">
      <alignment vertical="center"/>
    </xf>
    <xf numFmtId="0" fontId="41" fillId="0" borderId="0" xfId="0" applyFont="1" applyAlignment="1">
      <alignment horizontal="left" vertical="center"/>
    </xf>
    <xf numFmtId="0" fontId="28" fillId="0" borderId="0" xfId="0" applyFont="1">
      <alignment vertical="center"/>
    </xf>
    <xf numFmtId="0" fontId="21" fillId="3" borderId="11" xfId="0" applyFont="1" applyFill="1" applyBorder="1">
      <alignment vertical="center"/>
    </xf>
    <xf numFmtId="0" fontId="21" fillId="0" borderId="0" xfId="0" applyFont="1" applyAlignment="1">
      <alignment horizontal="left" vertical="center"/>
    </xf>
    <xf numFmtId="0" fontId="8" fillId="3" borderId="24" xfId="0" applyFont="1" applyFill="1" applyBorder="1">
      <alignment vertical="center"/>
    </xf>
    <xf numFmtId="0" fontId="8" fillId="0" borderId="5" xfId="0" applyFont="1" applyBorder="1">
      <alignment vertical="center"/>
    </xf>
    <xf numFmtId="0" fontId="8" fillId="3" borderId="22" xfId="0" applyFont="1" applyFill="1" applyBorder="1">
      <alignment vertical="center"/>
    </xf>
    <xf numFmtId="0" fontId="8" fillId="3" borderId="26" xfId="0" applyFont="1" applyFill="1" applyBorder="1">
      <alignment vertical="center"/>
    </xf>
    <xf numFmtId="0" fontId="8" fillId="3" borderId="41" xfId="0" applyFont="1" applyFill="1" applyBorder="1">
      <alignment vertical="center"/>
    </xf>
    <xf numFmtId="176" fontId="7" fillId="0" borderId="107" xfId="5" applyNumberFormat="1" applyFont="1" applyBorder="1" applyAlignment="1" applyProtection="1">
      <alignment horizontal="center" vertical="center" wrapText="1"/>
      <protection locked="0"/>
    </xf>
    <xf numFmtId="176" fontId="7" fillId="0" borderId="150" xfId="5" applyNumberFormat="1" applyFont="1" applyBorder="1" applyAlignment="1" applyProtection="1">
      <alignment horizontal="center" vertical="center" wrapText="1"/>
      <protection locked="0"/>
    </xf>
    <xf numFmtId="176" fontId="7" fillId="0" borderId="148" xfId="5" applyNumberFormat="1" applyFont="1" applyBorder="1" applyAlignment="1" applyProtection="1">
      <alignment horizontal="center" vertical="center" wrapText="1"/>
      <protection locked="0"/>
    </xf>
    <xf numFmtId="176" fontId="7" fillId="0" borderId="109" xfId="5" applyNumberFormat="1" applyFont="1" applyBorder="1" applyAlignment="1" applyProtection="1">
      <alignment horizontal="center" vertical="center" wrapText="1"/>
      <protection locked="0"/>
    </xf>
    <xf numFmtId="176" fontId="7" fillId="0" borderId="104" xfId="5" applyNumberFormat="1" applyFont="1" applyBorder="1" applyAlignment="1" applyProtection="1">
      <alignment horizontal="center" vertical="center" wrapText="1"/>
      <protection locked="0"/>
    </xf>
    <xf numFmtId="176" fontId="7" fillId="0" borderId="7" xfId="5" applyNumberFormat="1" applyFont="1" applyBorder="1" applyAlignment="1" applyProtection="1">
      <alignment horizontal="center" vertical="center" wrapText="1"/>
      <protection locked="0"/>
    </xf>
    <xf numFmtId="176" fontId="7" fillId="0" borderId="110" xfId="5" applyNumberFormat="1" applyFont="1" applyBorder="1" applyAlignment="1" applyProtection="1">
      <alignment horizontal="center" vertical="center" wrapText="1"/>
      <protection locked="0"/>
    </xf>
    <xf numFmtId="176" fontId="7" fillId="0" borderId="111" xfId="5" applyNumberFormat="1" applyFont="1" applyBorder="1" applyAlignment="1" applyProtection="1">
      <alignment horizontal="center" vertical="center" wrapText="1"/>
      <protection locked="0"/>
    </xf>
    <xf numFmtId="176" fontId="7" fillId="0" borderId="108" xfId="5" applyNumberFormat="1" applyFont="1" applyBorder="1" applyAlignment="1" applyProtection="1">
      <alignment horizontal="center" vertical="center" wrapText="1"/>
      <protection locked="0"/>
    </xf>
    <xf numFmtId="0" fontId="12" fillId="0" borderId="0" xfId="5">
      <alignment vertical="center"/>
    </xf>
    <xf numFmtId="0" fontId="40" fillId="0" borderId="0" xfId="5" applyFont="1" applyAlignment="1">
      <alignment vertical="distributed" wrapText="1"/>
    </xf>
    <xf numFmtId="0" fontId="8" fillId="0" borderId="0" xfId="5" applyFont="1" applyAlignment="1">
      <alignment vertical="center" wrapText="1"/>
    </xf>
    <xf numFmtId="0" fontId="8" fillId="0" borderId="0" xfId="5" applyFont="1">
      <alignment vertical="center"/>
    </xf>
    <xf numFmtId="0" fontId="13" fillId="0" borderId="0" xfId="5" applyFont="1" applyAlignment="1">
      <alignment horizontal="center" vertical="center"/>
    </xf>
    <xf numFmtId="0" fontId="11" fillId="0" borderId="0" xfId="5" applyFont="1">
      <alignment vertical="center"/>
    </xf>
    <xf numFmtId="0" fontId="39" fillId="3" borderId="124" xfId="5" applyFont="1" applyFill="1" applyBorder="1" applyAlignment="1">
      <alignment horizontal="center" vertical="center" wrapText="1"/>
    </xf>
    <xf numFmtId="0" fontId="41" fillId="3" borderId="128" xfId="5" applyFont="1" applyFill="1" applyBorder="1" applyAlignment="1">
      <alignment horizontal="center" vertical="center" wrapText="1"/>
    </xf>
    <xf numFmtId="0" fontId="7" fillId="3" borderId="75" xfId="5" applyFont="1" applyFill="1" applyBorder="1" applyAlignment="1">
      <alignment horizontal="center" vertical="center" wrapText="1"/>
    </xf>
    <xf numFmtId="0" fontId="7" fillId="3" borderId="10" xfId="5" applyFont="1" applyFill="1" applyBorder="1" applyAlignment="1">
      <alignment horizontal="center" vertical="center" wrapText="1"/>
    </xf>
    <xf numFmtId="0" fontId="7" fillId="3" borderId="149" xfId="5" applyFont="1" applyFill="1" applyBorder="1" applyAlignment="1">
      <alignment horizontal="center" vertical="center" wrapText="1"/>
    </xf>
    <xf numFmtId="0" fontId="7" fillId="3" borderId="107" xfId="5" applyFont="1" applyFill="1" applyBorder="1" applyAlignment="1">
      <alignment horizontal="center" vertical="center" wrapText="1"/>
    </xf>
    <xf numFmtId="0" fontId="7" fillId="3" borderId="105" xfId="5" applyFont="1" applyFill="1" applyBorder="1" applyAlignment="1">
      <alignment horizontal="center" vertical="center" wrapText="1"/>
    </xf>
    <xf numFmtId="0" fontId="7" fillId="3" borderId="112" xfId="5" applyFont="1" applyFill="1" applyBorder="1" applyAlignment="1">
      <alignment horizontal="center" vertical="center" wrapText="1"/>
    </xf>
    <xf numFmtId="0" fontId="39" fillId="0" borderId="0" xfId="5" applyFont="1" applyAlignment="1">
      <alignment horizontal="left" vertical="center"/>
    </xf>
    <xf numFmtId="0" fontId="39" fillId="0" borderId="0" xfId="5" applyFont="1" applyAlignment="1">
      <alignment horizontal="center" vertical="center" wrapText="1"/>
    </xf>
    <xf numFmtId="0" fontId="7" fillId="0" borderId="0" xfId="5" applyFont="1" applyAlignment="1">
      <alignment vertical="top" wrapText="1"/>
    </xf>
    <xf numFmtId="0" fontId="39" fillId="3" borderId="82" xfId="5" applyFont="1" applyFill="1" applyBorder="1" applyAlignment="1">
      <alignment horizontal="left" vertical="center"/>
    </xf>
    <xf numFmtId="0" fontId="39" fillId="3" borderId="73" xfId="5" applyFont="1" applyFill="1" applyBorder="1" applyAlignment="1">
      <alignment horizontal="left" vertical="center"/>
    </xf>
    <xf numFmtId="0" fontId="8" fillId="3" borderId="73" xfId="5" applyFont="1" applyFill="1" applyBorder="1" applyAlignment="1">
      <alignment horizontal="left" vertical="center"/>
    </xf>
    <xf numFmtId="0" fontId="7" fillId="3" borderId="81" xfId="5" applyFont="1" applyFill="1" applyBorder="1" applyAlignment="1">
      <alignment horizontal="left" vertical="top" wrapText="1"/>
    </xf>
    <xf numFmtId="0" fontId="7" fillId="3" borderId="77" xfId="5" applyFont="1" applyFill="1" applyBorder="1" applyAlignment="1">
      <alignment vertical="top" wrapText="1"/>
    </xf>
    <xf numFmtId="0" fontId="7" fillId="3" borderId="76" xfId="5" applyFont="1" applyFill="1" applyBorder="1" applyAlignment="1">
      <alignment vertical="top" wrapText="1"/>
    </xf>
    <xf numFmtId="0" fontId="39" fillId="3" borderId="153" xfId="5" applyFont="1" applyFill="1" applyBorder="1" applyAlignment="1">
      <alignment horizontal="center" vertical="center" wrapText="1"/>
    </xf>
    <xf numFmtId="0" fontId="41" fillId="3" borderId="143" xfId="5" applyFont="1" applyFill="1" applyBorder="1" applyAlignment="1">
      <alignment horizontal="center" vertical="center" wrapText="1"/>
    </xf>
    <xf numFmtId="0" fontId="10" fillId="0" borderId="0" xfId="5" applyFont="1">
      <alignment vertical="center"/>
    </xf>
    <xf numFmtId="0" fontId="23" fillId="0" borderId="0" xfId="0" applyFont="1" applyAlignment="1">
      <alignment horizontal="right" vertical="top" wrapText="1"/>
    </xf>
    <xf numFmtId="0" fontId="45" fillId="0" borderId="0" xfId="0" applyFont="1">
      <alignment vertical="center"/>
    </xf>
    <xf numFmtId="0" fontId="58" fillId="0" borderId="121" xfId="0" applyFont="1" applyBorder="1">
      <alignment vertical="center"/>
    </xf>
    <xf numFmtId="0" fontId="58" fillId="0" borderId="0" xfId="0" applyFont="1">
      <alignment vertical="center"/>
    </xf>
    <xf numFmtId="0" fontId="11" fillId="0" borderId="0" xfId="0" applyFont="1" applyAlignment="1">
      <alignment horizontal="left" vertical="center" wrapText="1"/>
    </xf>
    <xf numFmtId="0" fontId="27" fillId="0" borderId="0" xfId="0" applyFont="1" applyAlignment="1">
      <alignment horizontal="center" vertical="center"/>
    </xf>
    <xf numFmtId="0" fontId="21" fillId="0" borderId="0" xfId="0" applyFont="1" applyAlignment="1">
      <alignment horizontal="left" vertical="center" wrapText="1"/>
    </xf>
    <xf numFmtId="0" fontId="25" fillId="0" borderId="0" xfId="0" applyFont="1" applyAlignment="1">
      <alignment horizontal="center" vertical="center"/>
    </xf>
    <xf numFmtId="0" fontId="21" fillId="3" borderId="1" xfId="0" applyFont="1" applyFill="1" applyBorder="1" applyAlignment="1">
      <alignment horizontal="center" vertical="center" wrapText="1"/>
    </xf>
    <xf numFmtId="0" fontId="25" fillId="0" borderId="0" xfId="0" applyFont="1" applyAlignment="1">
      <alignment horizontal="left" vertical="center"/>
    </xf>
    <xf numFmtId="0" fontId="21" fillId="0" borderId="0" xfId="0" applyFont="1" applyAlignment="1">
      <alignment horizontal="center" vertical="center" wrapText="1"/>
    </xf>
    <xf numFmtId="0" fontId="34" fillId="0" borderId="0" xfId="0" applyFont="1" applyAlignment="1">
      <alignment horizontal="left" vertical="center" shrinkToFit="1"/>
    </xf>
    <xf numFmtId="0" fontId="31" fillId="0" borderId="0" xfId="0" applyFont="1" applyAlignment="1">
      <alignment horizontal="left" vertical="center" shrinkToFit="1"/>
    </xf>
    <xf numFmtId="0" fontId="39" fillId="3" borderId="141" xfId="5" applyFont="1" applyFill="1" applyBorder="1" applyAlignment="1">
      <alignment horizontal="center" vertical="center" wrapText="1"/>
    </xf>
    <xf numFmtId="0" fontId="39" fillId="3" borderId="78" xfId="5" applyFont="1" applyFill="1" applyBorder="1" applyAlignment="1">
      <alignment horizontal="center" vertical="center" wrapText="1"/>
    </xf>
    <xf numFmtId="0" fontId="39" fillId="3" borderId="90" xfId="5" applyFont="1" applyFill="1" applyBorder="1" applyAlignment="1">
      <alignment horizontal="center" vertical="center" wrapText="1"/>
    </xf>
    <xf numFmtId="0" fontId="53" fillId="3" borderId="0" xfId="0" applyFont="1" applyFill="1">
      <alignment vertical="center"/>
    </xf>
    <xf numFmtId="0" fontId="53" fillId="0" borderId="0" xfId="0" applyFont="1">
      <alignment vertical="center"/>
    </xf>
    <xf numFmtId="0" fontId="24" fillId="0" borderId="0" xfId="0" applyFont="1" applyAlignment="1">
      <alignment horizontal="left" vertical="top" wrapText="1"/>
    </xf>
    <xf numFmtId="0" fontId="50" fillId="0" borderId="0" xfId="6" applyFont="1" applyAlignment="1">
      <alignment vertical="center" wrapText="1"/>
    </xf>
    <xf numFmtId="0" fontId="50" fillId="0" borderId="0" xfId="6" applyFont="1">
      <alignment vertical="center"/>
    </xf>
    <xf numFmtId="0" fontId="21" fillId="0" borderId="0" xfId="0" applyFont="1" applyProtection="1">
      <alignment vertical="center"/>
      <protection locked="0"/>
    </xf>
    <xf numFmtId="0" fontId="73" fillId="0" borderId="0" xfId="0" applyFont="1">
      <alignment vertical="center"/>
    </xf>
    <xf numFmtId="184" fontId="69" fillId="8" borderId="143" xfId="9" applyNumberFormat="1" applyFont="1" applyFill="1" applyBorder="1" applyAlignment="1" applyProtection="1">
      <alignment horizontal="center" vertical="center" wrapText="1"/>
      <protection locked="0"/>
    </xf>
    <xf numFmtId="184" fontId="69" fillId="8" borderId="161" xfId="9" applyNumberFormat="1" applyFont="1" applyFill="1" applyBorder="1" applyAlignment="1" applyProtection="1">
      <alignment horizontal="center" vertical="center" wrapText="1"/>
      <protection locked="0"/>
    </xf>
    <xf numFmtId="0" fontId="68" fillId="3" borderId="143" xfId="9" applyFont="1" applyFill="1" applyBorder="1" applyAlignment="1">
      <alignment horizontal="center" vertical="center" wrapText="1"/>
    </xf>
    <xf numFmtId="0" fontId="75" fillId="0" borderId="0" xfId="8" applyFont="1" applyAlignment="1">
      <alignment horizontal="center" vertical="center"/>
    </xf>
    <xf numFmtId="0" fontId="74" fillId="0" borderId="0" xfId="8" applyFont="1">
      <alignment vertical="center"/>
    </xf>
    <xf numFmtId="0" fontId="76" fillId="0" borderId="0" xfId="9" applyFont="1" applyAlignment="1">
      <alignment horizontal="center" vertical="center"/>
    </xf>
    <xf numFmtId="0" fontId="77" fillId="0" borderId="0" xfId="8" applyFont="1">
      <alignment vertical="center"/>
    </xf>
    <xf numFmtId="0" fontId="77" fillId="0" borderId="0" xfId="8" applyFont="1" applyAlignment="1">
      <alignment vertical="center" textRotation="255" wrapText="1"/>
    </xf>
    <xf numFmtId="0" fontId="77" fillId="0" borderId="0" xfId="8" applyFont="1" applyAlignment="1">
      <alignment vertical="center" textRotation="255"/>
    </xf>
    <xf numFmtId="0" fontId="68" fillId="3" borderId="141" xfId="9" applyFont="1" applyFill="1" applyBorder="1" applyAlignment="1">
      <alignment vertical="center" wrapText="1"/>
    </xf>
    <xf numFmtId="0" fontId="68" fillId="3" borderId="141" xfId="9" applyFont="1" applyFill="1" applyBorder="1" applyAlignment="1">
      <alignment vertical="center"/>
    </xf>
    <xf numFmtId="0" fontId="68" fillId="3" borderId="143" xfId="9" applyFont="1" applyFill="1" applyBorder="1" applyAlignment="1">
      <alignment vertical="center" wrapText="1"/>
    </xf>
    <xf numFmtId="38" fontId="15" fillId="0" borderId="0" xfId="10" applyFont="1" applyAlignment="1" applyProtection="1">
      <alignment horizontal="left" vertical="center"/>
    </xf>
    <xf numFmtId="38" fontId="80" fillId="0" borderId="0" xfId="10" applyFont="1" applyFill="1" applyBorder="1" applyAlignment="1" applyProtection="1">
      <alignment vertical="center"/>
    </xf>
    <xf numFmtId="38" fontId="15" fillId="0" borderId="0" xfId="10" applyFont="1" applyFill="1" applyBorder="1" applyAlignment="1" applyProtection="1">
      <alignment vertical="center"/>
    </xf>
    <xf numFmtId="38" fontId="82" fillId="0" borderId="0" xfId="10" applyFont="1" applyProtection="1">
      <alignment vertical="center"/>
    </xf>
    <xf numFmtId="38" fontId="84" fillId="0" borderId="182" xfId="10" applyFont="1" applyBorder="1" applyProtection="1">
      <alignment vertical="center"/>
    </xf>
    <xf numFmtId="38" fontId="82" fillId="0" borderId="0" xfId="10" applyFont="1" applyFill="1" applyProtection="1">
      <alignment vertical="center"/>
    </xf>
    <xf numFmtId="38" fontId="87" fillId="0" borderId="0" xfId="10" applyFont="1" applyProtection="1">
      <alignment vertical="center"/>
    </xf>
    <xf numFmtId="185" fontId="86" fillId="10" borderId="188" xfId="10" applyNumberFormat="1" applyFont="1" applyFill="1" applyBorder="1" applyAlignment="1" applyProtection="1">
      <alignment horizontal="right" vertical="center"/>
      <protection locked="0"/>
    </xf>
    <xf numFmtId="38" fontId="86" fillId="10" borderId="189" xfId="10" applyFont="1" applyFill="1" applyBorder="1" applyAlignment="1" applyProtection="1">
      <alignment horizontal="center" vertical="center"/>
    </xf>
    <xf numFmtId="185" fontId="86" fillId="10" borderId="189" xfId="10" applyNumberFormat="1" applyFont="1" applyFill="1" applyBorder="1" applyAlignment="1" applyProtection="1">
      <alignment horizontal="left" vertical="center"/>
    </xf>
    <xf numFmtId="38" fontId="86" fillId="10" borderId="188" xfId="10" applyFont="1" applyFill="1" applyBorder="1" applyAlignment="1" applyProtection="1">
      <alignment vertical="center"/>
      <protection locked="0"/>
    </xf>
    <xf numFmtId="38" fontId="86" fillId="10" borderId="189" xfId="10" applyFont="1" applyFill="1" applyBorder="1" applyAlignment="1" applyProtection="1">
      <alignment vertical="center"/>
    </xf>
    <xf numFmtId="38" fontId="69" fillId="10" borderId="188" xfId="10" applyFont="1" applyFill="1" applyBorder="1" applyAlignment="1" applyProtection="1">
      <alignment horizontal="right" vertical="center" shrinkToFit="1"/>
    </xf>
    <xf numFmtId="186" fontId="69" fillId="10" borderId="189" xfId="10" applyNumberFormat="1" applyFont="1" applyFill="1" applyBorder="1" applyAlignment="1" applyProtection="1">
      <alignment horizontal="left" vertical="center" shrinkToFit="1"/>
      <protection locked="0"/>
    </xf>
    <xf numFmtId="38" fontId="69" fillId="10" borderId="189" xfId="10" applyFont="1" applyFill="1" applyBorder="1" applyAlignment="1" applyProtection="1">
      <alignment horizontal="right" vertical="center"/>
    </xf>
    <xf numFmtId="38" fontId="69" fillId="10" borderId="189" xfId="10" applyFont="1" applyFill="1" applyBorder="1" applyAlignment="1" applyProtection="1">
      <alignment vertical="center"/>
    </xf>
    <xf numFmtId="38" fontId="87" fillId="0" borderId="0" xfId="10" applyFont="1" applyAlignment="1" applyProtection="1">
      <alignment horizontal="left" vertical="center"/>
    </xf>
    <xf numFmtId="38" fontId="82" fillId="0" borderId="0" xfId="10" applyFont="1" applyAlignment="1" applyProtection="1">
      <alignment horizontal="left" vertical="center"/>
    </xf>
    <xf numFmtId="185" fontId="86" fillId="10" borderId="190" xfId="10" applyNumberFormat="1" applyFont="1" applyFill="1" applyBorder="1" applyAlignment="1" applyProtection="1">
      <alignment horizontal="right" vertical="center"/>
      <protection locked="0"/>
    </xf>
    <xf numFmtId="38" fontId="86" fillId="10" borderId="191" xfId="10" applyFont="1" applyFill="1" applyBorder="1" applyAlignment="1" applyProtection="1">
      <alignment horizontal="center" vertical="center"/>
    </xf>
    <xf numFmtId="185" fontId="86" fillId="10" borderId="191" xfId="10" applyNumberFormat="1" applyFont="1" applyFill="1" applyBorder="1" applyAlignment="1" applyProtection="1">
      <alignment horizontal="left" vertical="center"/>
    </xf>
    <xf numFmtId="38" fontId="84" fillId="0" borderId="181" xfId="10" applyFont="1" applyBorder="1" applyProtection="1">
      <alignment vertical="center"/>
    </xf>
    <xf numFmtId="0" fontId="21" fillId="3" borderId="152" xfId="0" applyFont="1" applyFill="1" applyBorder="1" applyAlignment="1">
      <alignment horizontal="left" vertical="center"/>
    </xf>
    <xf numFmtId="0" fontId="21" fillId="3" borderId="152" xfId="0" applyFont="1" applyFill="1" applyBorder="1">
      <alignment vertical="center"/>
    </xf>
    <xf numFmtId="0" fontId="8" fillId="3" borderId="166" xfId="0" applyFont="1" applyFill="1" applyBorder="1">
      <alignment vertical="center"/>
    </xf>
    <xf numFmtId="0" fontId="8" fillId="3" borderId="139" xfId="0" applyFont="1" applyFill="1" applyBorder="1">
      <alignment vertical="center"/>
    </xf>
    <xf numFmtId="0" fontId="8" fillId="0" borderId="0" xfId="0" applyFont="1" applyAlignment="1">
      <alignment horizontal="left" vertical="center" wrapText="1"/>
    </xf>
    <xf numFmtId="0" fontId="12" fillId="0" borderId="0" xfId="0" applyFont="1" applyAlignment="1">
      <alignment horizontal="left" vertical="center"/>
    </xf>
    <xf numFmtId="0" fontId="90" fillId="0" borderId="0" xfId="0" applyFont="1">
      <alignment vertical="center"/>
    </xf>
    <xf numFmtId="0" fontId="7" fillId="3" borderId="6" xfId="0" applyFont="1" applyFill="1" applyBorder="1" applyAlignment="1">
      <alignment vertical="center" wrapText="1"/>
    </xf>
    <xf numFmtId="0" fontId="7" fillId="3" borderId="137" xfId="0" applyFont="1" applyFill="1" applyBorder="1" applyAlignment="1">
      <alignment vertical="center" wrapText="1"/>
    </xf>
    <xf numFmtId="0" fontId="20" fillId="0" borderId="0" xfId="2" applyFont="1" applyAlignment="1" applyProtection="1">
      <alignment horizontal="left" vertical="top" wrapText="1"/>
    </xf>
    <xf numFmtId="0" fontId="8" fillId="0" borderId="0" xfId="0" applyFont="1" applyAlignment="1">
      <alignment vertical="center" wrapText="1"/>
    </xf>
    <xf numFmtId="0" fontId="7" fillId="0" borderId="138" xfId="0" applyFont="1" applyBorder="1" applyAlignment="1" applyProtection="1">
      <alignment horizontal="center" vertical="center" wrapText="1"/>
      <protection locked="0"/>
    </xf>
    <xf numFmtId="0" fontId="92" fillId="0" borderId="0" xfId="0" applyFont="1">
      <alignment vertical="center"/>
    </xf>
    <xf numFmtId="0" fontId="11" fillId="0" borderId="0" xfId="0" applyFont="1" applyAlignment="1">
      <alignment horizontal="left" vertical="center"/>
    </xf>
    <xf numFmtId="0" fontId="12" fillId="0" borderId="0" xfId="0" applyFont="1" applyAlignment="1">
      <alignment vertical="center" wrapText="1"/>
    </xf>
    <xf numFmtId="0" fontId="20" fillId="0" borderId="0" xfId="2" applyFont="1" applyFill="1" applyBorder="1" applyAlignment="1" applyProtection="1">
      <alignment horizontal="left" vertical="center" wrapText="1"/>
    </xf>
    <xf numFmtId="0" fontId="93" fillId="3" borderId="17" xfId="0" applyFont="1" applyFill="1" applyBorder="1" applyAlignment="1">
      <alignment horizontal="center" vertical="center" wrapText="1"/>
    </xf>
    <xf numFmtId="0" fontId="94" fillId="0" borderId="0" xfId="8" applyFont="1">
      <alignment vertical="center"/>
    </xf>
    <xf numFmtId="0" fontId="95" fillId="0" borderId="0" xfId="8" applyFont="1">
      <alignment vertical="center"/>
    </xf>
    <xf numFmtId="178" fontId="22" fillId="3" borderId="131" xfId="0" applyNumberFormat="1" applyFont="1" applyFill="1" applyBorder="1" applyProtection="1">
      <alignment vertical="center"/>
      <protection locked="0"/>
    </xf>
    <xf numFmtId="178" fontId="22" fillId="3" borderId="42" xfId="0" applyNumberFormat="1" applyFont="1" applyFill="1" applyBorder="1" applyAlignment="1" applyProtection="1">
      <alignment horizontal="right" vertical="center"/>
      <protection locked="0"/>
    </xf>
    <xf numFmtId="0" fontId="21" fillId="3" borderId="1" xfId="0" applyFont="1" applyFill="1" applyBorder="1" applyAlignment="1" applyProtection="1">
      <alignment horizontal="center" vertical="center" wrapText="1"/>
      <protection locked="0"/>
    </xf>
    <xf numFmtId="0" fontId="21" fillId="3" borderId="17" xfId="0" applyFont="1" applyFill="1" applyBorder="1" applyAlignment="1" applyProtection="1">
      <alignment horizontal="center" vertical="center" wrapText="1"/>
      <protection locked="0"/>
    </xf>
    <xf numFmtId="0" fontId="98" fillId="3" borderId="143" xfId="2" applyFont="1" applyFill="1" applyBorder="1" applyAlignment="1">
      <alignment horizontal="center" vertical="center" wrapText="1"/>
    </xf>
    <xf numFmtId="0" fontId="98" fillId="3" borderId="143" xfId="2" applyFont="1" applyFill="1" applyBorder="1" applyAlignment="1">
      <alignment horizontal="center" vertical="center"/>
    </xf>
    <xf numFmtId="0" fontId="98" fillId="3" borderId="161" xfId="2" applyFont="1" applyFill="1" applyBorder="1" applyAlignment="1">
      <alignment horizontal="center" vertical="center"/>
    </xf>
    <xf numFmtId="0" fontId="99" fillId="0" borderId="176" xfId="2" applyFont="1" applyBorder="1" applyAlignment="1" applyProtection="1">
      <alignment horizontal="center" vertical="center" textRotation="180" wrapText="1"/>
      <protection locked="0"/>
    </xf>
    <xf numFmtId="0" fontId="99" fillId="0" borderId="177" xfId="2" applyFont="1" applyBorder="1" applyAlignment="1" applyProtection="1">
      <alignment horizontal="center" vertical="center" textRotation="180" wrapText="1"/>
      <protection locked="0"/>
    </xf>
    <xf numFmtId="0" fontId="99" fillId="0" borderId="178" xfId="2" applyFont="1" applyBorder="1" applyAlignment="1" applyProtection="1">
      <alignment horizontal="center" vertical="center" textRotation="180" wrapText="1"/>
      <protection locked="0"/>
    </xf>
    <xf numFmtId="0" fontId="99" fillId="0" borderId="178" xfId="2" applyFont="1" applyBorder="1" applyAlignment="1" applyProtection="1">
      <alignment horizontal="center" vertical="center" textRotation="180"/>
      <protection locked="0"/>
    </xf>
    <xf numFmtId="0" fontId="26" fillId="2" borderId="204" xfId="0" applyFont="1" applyFill="1" applyBorder="1" applyProtection="1">
      <alignment vertical="center"/>
      <protection locked="0"/>
    </xf>
    <xf numFmtId="0" fontId="35" fillId="3" borderId="199" xfId="0" applyFont="1" applyFill="1" applyBorder="1" applyAlignment="1">
      <alignment horizontal="left" vertical="center" shrinkToFit="1"/>
    </xf>
    <xf numFmtId="0" fontId="21" fillId="3" borderId="201" xfId="0" applyFont="1" applyFill="1" applyBorder="1">
      <alignment vertical="center"/>
    </xf>
    <xf numFmtId="0" fontId="39" fillId="3" borderId="205" xfId="5" applyFont="1" applyFill="1" applyBorder="1" applyAlignment="1">
      <alignment horizontal="center" vertical="center" wrapText="1"/>
    </xf>
    <xf numFmtId="0" fontId="7" fillId="3" borderId="206" xfId="5" applyFont="1" applyFill="1" applyBorder="1" applyAlignment="1">
      <alignment horizontal="center" vertical="center" wrapText="1"/>
    </xf>
    <xf numFmtId="0" fontId="12" fillId="0" borderId="206" xfId="5" applyBorder="1">
      <alignment vertical="center"/>
    </xf>
    <xf numFmtId="0" fontId="8" fillId="0" borderId="0" xfId="0" applyFont="1" applyAlignment="1">
      <alignment horizontal="left" vertical="center" wrapText="1"/>
    </xf>
    <xf numFmtId="0" fontId="12" fillId="0" borderId="0" xfId="0" applyFont="1" applyAlignment="1">
      <alignment vertical="center" wrapText="1"/>
    </xf>
    <xf numFmtId="0" fontId="8" fillId="0" borderId="0" xfId="0" applyFont="1" applyAlignment="1">
      <alignment vertical="center" wrapText="1"/>
    </xf>
    <xf numFmtId="0" fontId="21" fillId="3" borderId="1" xfId="0" applyFont="1" applyFill="1" applyBorder="1" applyAlignment="1">
      <alignment horizontal="center" vertical="center" wrapText="1"/>
    </xf>
    <xf numFmtId="0" fontId="11" fillId="0" borderId="0" xfId="0" applyFont="1" applyAlignment="1">
      <alignment horizontal="left" vertical="center" wrapText="1"/>
    </xf>
    <xf numFmtId="0" fontId="27" fillId="0" borderId="0" xfId="0" applyFont="1" applyAlignment="1">
      <alignment horizontal="center" vertical="center"/>
    </xf>
    <xf numFmtId="0" fontId="21" fillId="0" borderId="0" xfId="0" applyFont="1" applyAlignment="1">
      <alignment horizontal="left" vertical="center" wrapText="1"/>
    </xf>
    <xf numFmtId="0" fontId="25" fillId="0" borderId="0" xfId="0" applyFont="1" applyAlignment="1">
      <alignment horizontal="left" vertical="center" wrapText="1"/>
    </xf>
    <xf numFmtId="0" fontId="25" fillId="0" borderId="0" xfId="0" applyFont="1" applyAlignment="1">
      <alignment horizontal="left" vertical="center"/>
    </xf>
    <xf numFmtId="0" fontId="12" fillId="0" borderId="0" xfId="0" applyFont="1" applyAlignment="1">
      <alignment horizontal="left" vertical="center"/>
    </xf>
    <xf numFmtId="0" fontId="21" fillId="0" borderId="0" xfId="0" applyFont="1" applyAlignment="1">
      <alignment horizontal="left" vertical="center"/>
    </xf>
    <xf numFmtId="0" fontId="21" fillId="0" borderId="0" xfId="0" applyFont="1" applyAlignment="1">
      <alignment horizontal="center" vertical="center" wrapText="1"/>
    </xf>
    <xf numFmtId="0" fontId="34" fillId="0" borderId="0" xfId="0" applyFont="1" applyAlignment="1">
      <alignment horizontal="left" vertical="center" shrinkToFit="1"/>
    </xf>
    <xf numFmtId="0" fontId="21" fillId="3" borderId="152" xfId="0" applyFont="1" applyFill="1" applyBorder="1" applyAlignment="1">
      <alignment horizontal="left" vertical="center"/>
    </xf>
    <xf numFmtId="0" fontId="31" fillId="0" borderId="0" xfId="0" applyFont="1" applyAlignment="1">
      <alignment horizontal="left" vertical="center" shrinkToFit="1"/>
    </xf>
    <xf numFmtId="0" fontId="7" fillId="0" borderId="0" xfId="0" applyFont="1" applyAlignment="1">
      <alignment horizontal="left" vertical="center" wrapText="1"/>
    </xf>
    <xf numFmtId="0" fontId="39" fillId="3" borderId="141" xfId="5" applyFont="1" applyFill="1" applyBorder="1" applyAlignment="1">
      <alignment horizontal="center" vertical="center" wrapText="1"/>
    </xf>
    <xf numFmtId="0" fontId="39" fillId="3" borderId="205" xfId="5" applyFont="1" applyFill="1" applyBorder="1" applyAlignment="1">
      <alignment horizontal="center" vertical="center" wrapText="1"/>
    </xf>
    <xf numFmtId="0" fontId="39" fillId="3" borderId="78" xfId="5" applyFont="1" applyFill="1" applyBorder="1" applyAlignment="1">
      <alignment horizontal="center" vertical="center" wrapText="1"/>
    </xf>
    <xf numFmtId="0" fontId="39" fillId="3" borderId="90" xfId="5" applyFont="1" applyFill="1" applyBorder="1" applyAlignment="1">
      <alignment horizontal="center" vertical="center" wrapText="1"/>
    </xf>
    <xf numFmtId="0" fontId="93" fillId="3" borderId="17" xfId="0" applyFont="1" applyFill="1" applyBorder="1" applyAlignment="1">
      <alignment horizontal="center" vertical="center" wrapText="1"/>
    </xf>
    <xf numFmtId="0" fontId="11" fillId="0" borderId="0" xfId="0" applyFont="1" applyAlignment="1">
      <alignment horizontal="left" vertical="center" wrapText="1"/>
    </xf>
    <xf numFmtId="0" fontId="21" fillId="3" borderId="1" xfId="0" applyFont="1" applyFill="1" applyBorder="1" applyAlignment="1">
      <alignment horizontal="center" vertical="center" wrapText="1"/>
    </xf>
    <xf numFmtId="0" fontId="12" fillId="0" borderId="0" xfId="0" applyFont="1" applyAlignment="1">
      <alignment vertical="center" wrapText="1"/>
    </xf>
    <xf numFmtId="0" fontId="8" fillId="0" borderId="0" xfId="0" applyFont="1" applyAlignment="1">
      <alignment horizontal="left" vertical="center" wrapText="1"/>
    </xf>
    <xf numFmtId="0" fontId="8" fillId="0" borderId="0" xfId="0" applyFont="1" applyAlignment="1">
      <alignment vertical="center" wrapText="1"/>
    </xf>
    <xf numFmtId="0" fontId="21" fillId="0" borderId="0" xfId="0" applyFont="1" applyAlignment="1">
      <alignment horizontal="center" vertical="center" wrapText="1"/>
    </xf>
    <xf numFmtId="0" fontId="25" fillId="0" borderId="0" xfId="0" applyFont="1" applyAlignment="1">
      <alignment horizontal="left" vertical="center" wrapText="1"/>
    </xf>
    <xf numFmtId="0" fontId="25" fillId="0" borderId="0" xfId="0" applyFont="1" applyAlignment="1">
      <alignment horizontal="left" vertical="center"/>
    </xf>
    <xf numFmtId="0" fontId="21" fillId="0" borderId="0" xfId="0" applyFont="1" applyAlignment="1">
      <alignment horizontal="left" vertical="center"/>
    </xf>
    <xf numFmtId="0" fontId="12" fillId="0" borderId="0" xfId="0" applyFont="1" applyAlignment="1">
      <alignment horizontal="left" vertical="center"/>
    </xf>
    <xf numFmtId="0" fontId="27" fillId="0" borderId="0" xfId="0" applyFont="1" applyAlignment="1">
      <alignment horizontal="center" vertical="center"/>
    </xf>
    <xf numFmtId="0" fontId="31" fillId="0" borderId="0" xfId="0" applyFont="1" applyAlignment="1">
      <alignment horizontal="left" vertical="center" shrinkToFit="1"/>
    </xf>
    <xf numFmtId="0" fontId="34" fillId="0" borderId="0" xfId="0" applyFont="1" applyAlignment="1">
      <alignment horizontal="left" vertical="center" shrinkToFit="1"/>
    </xf>
    <xf numFmtId="0" fontId="21" fillId="3" borderId="152" xfId="0" applyFont="1" applyFill="1" applyBorder="1" applyAlignment="1">
      <alignment horizontal="left" vertical="center"/>
    </xf>
    <xf numFmtId="0" fontId="39" fillId="3" borderId="78" xfId="5" applyFont="1" applyFill="1" applyBorder="1" applyAlignment="1">
      <alignment horizontal="center" vertical="center" wrapText="1"/>
    </xf>
    <xf numFmtId="0" fontId="39" fillId="3" borderId="205" xfId="5" applyFont="1" applyFill="1" applyBorder="1" applyAlignment="1">
      <alignment horizontal="center" vertical="center" wrapText="1"/>
    </xf>
    <xf numFmtId="0" fontId="39" fillId="3" borderId="141" xfId="5" applyFont="1" applyFill="1" applyBorder="1" applyAlignment="1">
      <alignment horizontal="center" vertical="center" wrapText="1"/>
    </xf>
    <xf numFmtId="0" fontId="39" fillId="3" borderId="90" xfId="5" applyFont="1" applyFill="1" applyBorder="1" applyAlignment="1">
      <alignment horizontal="center" vertical="center" wrapText="1"/>
    </xf>
    <xf numFmtId="0" fontId="93" fillId="3" borderId="17" xfId="0" applyFont="1" applyFill="1" applyBorder="1" applyAlignment="1">
      <alignment horizontal="center" vertical="center" wrapText="1"/>
    </xf>
    <xf numFmtId="0" fontId="21" fillId="0" borderId="0" xfId="0" applyFont="1" applyAlignment="1">
      <alignment horizontal="left" vertical="center" wrapText="1"/>
    </xf>
    <xf numFmtId="0" fontId="7" fillId="0" borderId="0" xfId="0" applyFont="1" applyAlignment="1">
      <alignment horizontal="left" vertical="center" wrapText="1"/>
    </xf>
    <xf numFmtId="0" fontId="7" fillId="3" borderId="10" xfId="5" applyFont="1" applyFill="1" applyBorder="1" applyAlignment="1">
      <alignment horizontal="center" vertical="center" wrapText="1"/>
    </xf>
    <xf numFmtId="0" fontId="24" fillId="0" borderId="52" xfId="0" applyFont="1" applyBorder="1" applyAlignment="1" applyProtection="1">
      <alignment horizontal="center" vertical="center" wrapText="1"/>
      <protection locked="0"/>
    </xf>
    <xf numFmtId="0" fontId="24" fillId="0" borderId="9" xfId="0" applyFont="1" applyBorder="1" applyAlignment="1" applyProtection="1">
      <alignment horizontal="center" vertical="center" wrapText="1"/>
      <protection locked="0"/>
    </xf>
    <xf numFmtId="0" fontId="24" fillId="0" borderId="54" xfId="0" applyFont="1" applyBorder="1" applyAlignment="1" applyProtection="1">
      <alignment horizontal="center" vertical="center" wrapText="1"/>
      <protection locked="0"/>
    </xf>
    <xf numFmtId="0" fontId="0" fillId="0" borderId="0" xfId="0" applyFill="1" applyAlignment="1">
      <alignment vertical="center"/>
    </xf>
    <xf numFmtId="0" fontId="25" fillId="0" borderId="0" xfId="0" applyFont="1" applyFill="1" applyAlignment="1">
      <alignment horizontal="center" vertical="center"/>
    </xf>
    <xf numFmtId="0" fontId="58" fillId="0" borderId="231" xfId="0" applyFont="1" applyBorder="1">
      <alignment vertical="center"/>
    </xf>
    <xf numFmtId="0" fontId="19" fillId="0" borderId="129" xfId="2" applyFill="1" applyBorder="1" applyProtection="1">
      <alignment vertical="center"/>
      <protection locked="0"/>
    </xf>
    <xf numFmtId="0" fontId="19" fillId="0" borderId="147" xfId="2" applyFill="1" applyBorder="1" applyProtection="1">
      <alignment vertical="center"/>
      <protection locked="0"/>
    </xf>
    <xf numFmtId="0" fontId="19" fillId="0" borderId="56" xfId="2" applyFill="1" applyBorder="1" applyProtection="1">
      <alignment vertical="center"/>
      <protection locked="0"/>
    </xf>
    <xf numFmtId="0" fontId="19" fillId="0" borderId="230" xfId="2" applyFill="1" applyBorder="1" applyProtection="1">
      <alignment vertical="center"/>
      <protection locked="0"/>
    </xf>
    <xf numFmtId="0" fontId="19" fillId="0" borderId="232" xfId="2" applyFill="1" applyBorder="1" applyProtection="1">
      <alignment vertical="center"/>
      <protection locked="0"/>
    </xf>
    <xf numFmtId="0" fontId="19" fillId="0" borderId="233" xfId="2" applyFill="1" applyBorder="1">
      <alignment vertical="center"/>
    </xf>
    <xf numFmtId="0" fontId="19" fillId="0" borderId="234" xfId="2" applyFill="1" applyBorder="1">
      <alignment vertical="center"/>
    </xf>
    <xf numFmtId="0" fontId="19" fillId="0" borderId="232" xfId="2" applyFill="1" applyBorder="1">
      <alignment vertical="center"/>
    </xf>
    <xf numFmtId="0" fontId="19" fillId="0" borderId="234" xfId="2" applyBorder="1">
      <alignment vertical="center"/>
    </xf>
    <xf numFmtId="0" fontId="25" fillId="0" borderId="0" xfId="0" applyFont="1" applyAlignment="1">
      <alignment horizontal="left" vertical="center"/>
    </xf>
    <xf numFmtId="0" fontId="0" fillId="0" borderId="0" xfId="0" applyAlignment="1">
      <alignment horizontal="center" vertical="center"/>
    </xf>
    <xf numFmtId="0" fontId="59" fillId="0" borderId="163" xfId="0" applyFont="1" applyBorder="1" applyAlignment="1">
      <alignment horizontal="center" vertical="center"/>
    </xf>
    <xf numFmtId="0" fontId="59" fillId="0" borderId="159" xfId="0" applyFont="1" applyBorder="1" applyAlignment="1">
      <alignment horizontal="center" vertical="center"/>
    </xf>
    <xf numFmtId="0" fontId="59" fillId="0" borderId="164" xfId="0" applyFont="1" applyBorder="1" applyAlignment="1">
      <alignment horizontal="center" vertical="center"/>
    </xf>
    <xf numFmtId="0" fontId="9" fillId="0" borderId="0" xfId="0" applyFont="1" applyFill="1" applyAlignment="1">
      <alignment horizontal="center" vertical="center"/>
    </xf>
    <xf numFmtId="0" fontId="44" fillId="0" borderId="163" xfId="0" applyFont="1" applyBorder="1" applyAlignment="1">
      <alignment horizontal="left" vertical="center" wrapText="1"/>
    </xf>
    <xf numFmtId="0" fontId="44" fillId="0" borderId="159" xfId="0" applyFont="1" applyBorder="1" applyAlignment="1">
      <alignment horizontal="left" vertical="center" wrapText="1"/>
    </xf>
    <xf numFmtId="0" fontId="44" fillId="0" borderId="164" xfId="0" applyFont="1" applyBorder="1" applyAlignment="1">
      <alignment horizontal="left" vertical="center" wrapText="1"/>
    </xf>
    <xf numFmtId="0" fontId="24" fillId="0" borderId="1" xfId="0" applyFont="1" applyBorder="1" applyAlignment="1" applyProtection="1">
      <alignment horizontal="center" vertical="center" wrapText="1"/>
      <protection locked="0"/>
    </xf>
    <xf numFmtId="0" fontId="24" fillId="0" borderId="29" xfId="0" applyFont="1" applyBorder="1" applyAlignment="1" applyProtection="1">
      <alignment horizontal="center" vertical="center" wrapText="1"/>
      <protection locked="0"/>
    </xf>
    <xf numFmtId="0" fontId="24" fillId="0" borderId="40" xfId="0" applyFont="1" applyBorder="1" applyAlignment="1" applyProtection="1">
      <alignment horizontal="center" vertical="center" wrapText="1"/>
      <protection locked="0"/>
    </xf>
    <xf numFmtId="0" fontId="24" fillId="0" borderId="28" xfId="0" applyFont="1" applyBorder="1" applyAlignment="1" applyProtection="1">
      <alignment horizontal="center" vertical="center" wrapText="1"/>
      <protection locked="0"/>
    </xf>
    <xf numFmtId="0" fontId="24" fillId="0" borderId="34" xfId="0" applyFont="1" applyBorder="1" applyAlignment="1" applyProtection="1">
      <alignment horizontal="center" vertical="center" wrapText="1"/>
      <protection locked="0"/>
    </xf>
    <xf numFmtId="0" fontId="24" fillId="0" borderId="165" xfId="0" applyFont="1" applyBorder="1" applyAlignment="1" applyProtection="1">
      <alignment horizontal="center" vertical="center" wrapText="1"/>
      <protection locked="0"/>
    </xf>
    <xf numFmtId="0" fontId="21" fillId="3" borderId="222" xfId="0" applyFont="1" applyFill="1" applyBorder="1" applyAlignment="1">
      <alignment horizontal="center" vertical="center"/>
    </xf>
    <xf numFmtId="0" fontId="21" fillId="3" borderId="223" xfId="0" applyFont="1" applyFill="1" applyBorder="1" applyAlignment="1">
      <alignment horizontal="center" vertical="center"/>
    </xf>
    <xf numFmtId="0" fontId="21" fillId="3" borderId="131" xfId="0" applyFont="1" applyFill="1" applyBorder="1" applyAlignment="1">
      <alignment horizontal="center" vertical="center"/>
    </xf>
    <xf numFmtId="0" fontId="21" fillId="3" borderId="42" xfId="0" applyFont="1" applyFill="1" applyBorder="1" applyAlignment="1">
      <alignment horizontal="center" vertical="center"/>
    </xf>
    <xf numFmtId="0" fontId="26" fillId="0" borderId="202" xfId="0" applyFont="1" applyBorder="1" applyAlignment="1" applyProtection="1">
      <alignment horizontal="left" vertical="top" wrapText="1"/>
      <protection locked="0"/>
    </xf>
    <xf numFmtId="0" fontId="26" fillId="0" borderId="200" xfId="0" applyFont="1" applyBorder="1" applyAlignment="1" applyProtection="1">
      <alignment horizontal="left" vertical="top" wrapText="1"/>
      <protection locked="0"/>
    </xf>
    <xf numFmtId="0" fontId="26" fillId="0" borderId="18" xfId="0" applyFont="1" applyBorder="1" applyAlignment="1" applyProtection="1">
      <alignment horizontal="left" vertical="top" wrapText="1"/>
      <protection locked="0"/>
    </xf>
    <xf numFmtId="0" fontId="26" fillId="0" borderId="0" xfId="0" applyFont="1" applyAlignment="1" applyProtection="1">
      <alignment horizontal="left" vertical="top" wrapText="1"/>
      <protection locked="0"/>
    </xf>
    <xf numFmtId="178" fontId="78" fillId="3" borderId="202" xfId="0" applyNumberFormat="1" applyFont="1" applyFill="1" applyBorder="1" applyAlignment="1">
      <alignment horizontal="center" vertical="center"/>
    </xf>
    <xf numFmtId="178" fontId="78" fillId="3" borderId="200" xfId="0" applyNumberFormat="1" applyFont="1" applyFill="1" applyBorder="1" applyAlignment="1">
      <alignment horizontal="center" vertical="center"/>
    </xf>
    <xf numFmtId="178" fontId="78" fillId="3" borderId="201" xfId="0" applyNumberFormat="1" applyFont="1" applyFill="1" applyBorder="1" applyAlignment="1">
      <alignment horizontal="center" vertical="center"/>
    </xf>
    <xf numFmtId="178" fontId="78" fillId="3" borderId="131" xfId="0" applyNumberFormat="1" applyFont="1" applyFill="1" applyBorder="1" applyAlignment="1">
      <alignment horizontal="center" vertical="center"/>
    </xf>
    <xf numFmtId="178" fontId="78" fillId="3" borderId="10" xfId="0" applyNumberFormat="1" applyFont="1" applyFill="1" applyBorder="1" applyAlignment="1">
      <alignment horizontal="center" vertical="center"/>
    </xf>
    <xf numFmtId="178" fontId="78" fillId="3" borderId="11" xfId="0" applyNumberFormat="1" applyFont="1" applyFill="1" applyBorder="1" applyAlignment="1">
      <alignment horizontal="center" vertical="center"/>
    </xf>
    <xf numFmtId="0" fontId="23" fillId="3" borderId="18" xfId="0" applyFont="1" applyFill="1" applyBorder="1" applyAlignment="1" applyProtection="1">
      <alignment horizontal="center" vertical="center" shrinkToFit="1"/>
      <protection locked="0"/>
    </xf>
    <xf numFmtId="0" fontId="23" fillId="3" borderId="19" xfId="0" applyFont="1" applyFill="1" applyBorder="1" applyAlignment="1" applyProtection="1">
      <alignment horizontal="center" vertical="center" shrinkToFit="1"/>
      <protection locked="0"/>
    </xf>
    <xf numFmtId="0" fontId="21" fillId="3" borderId="202" xfId="0" applyFont="1" applyFill="1" applyBorder="1" applyAlignment="1" applyProtection="1">
      <alignment horizontal="center" vertical="center" shrinkToFit="1"/>
      <protection locked="0"/>
    </xf>
    <xf numFmtId="0" fontId="21" fillId="3" borderId="203" xfId="0" applyFont="1" applyFill="1" applyBorder="1" applyAlignment="1" applyProtection="1">
      <alignment horizontal="center" vertical="center" shrinkToFit="1"/>
      <protection locked="0"/>
    </xf>
    <xf numFmtId="0" fontId="23" fillId="3" borderId="0" xfId="0" applyFont="1" applyFill="1" applyAlignment="1" applyProtection="1">
      <alignment horizontal="center" vertical="center" shrinkToFit="1"/>
      <protection locked="0"/>
    </xf>
    <xf numFmtId="0" fontId="21" fillId="0" borderId="0" xfId="0" applyFont="1" applyAlignment="1">
      <alignment horizontal="left" wrapText="1"/>
    </xf>
    <xf numFmtId="0" fontId="21" fillId="3" borderId="18" xfId="0" applyFont="1" applyFill="1" applyBorder="1" applyAlignment="1" applyProtection="1">
      <alignment horizontal="center" vertical="center" wrapText="1"/>
      <protection locked="0"/>
    </xf>
    <xf numFmtId="0" fontId="21" fillId="3" borderId="19" xfId="0" applyFont="1" applyFill="1" applyBorder="1" applyAlignment="1" applyProtection="1">
      <alignment horizontal="center" vertical="center" wrapText="1"/>
      <protection locked="0"/>
    </xf>
    <xf numFmtId="0" fontId="21" fillId="3" borderId="131" xfId="0" applyFont="1" applyFill="1" applyBorder="1" applyAlignment="1" applyProtection="1">
      <alignment horizontal="center" vertical="center" wrapText="1"/>
      <protection locked="0"/>
    </xf>
    <xf numFmtId="0" fontId="21" fillId="3" borderId="10" xfId="0" applyFont="1" applyFill="1" applyBorder="1" applyAlignment="1" applyProtection="1">
      <alignment horizontal="center" vertical="center" wrapText="1"/>
      <protection locked="0"/>
    </xf>
    <xf numFmtId="0" fontId="24" fillId="0" borderId="138" xfId="0" applyFont="1" applyBorder="1" applyAlignment="1" applyProtection="1">
      <alignment horizontal="left" vertical="center" wrapText="1"/>
      <protection locked="0"/>
    </xf>
    <xf numFmtId="0" fontId="24" fillId="0" borderId="165" xfId="0" applyFont="1" applyBorder="1" applyAlignment="1" applyProtection="1">
      <alignment horizontal="left" vertical="center" wrapText="1"/>
      <protection locked="0"/>
    </xf>
    <xf numFmtId="0" fontId="24" fillId="0" borderId="139" xfId="0" applyFont="1" applyBorder="1" applyAlignment="1" applyProtection="1">
      <alignment horizontal="left" vertical="center" wrapText="1"/>
      <protection locked="0"/>
    </xf>
    <xf numFmtId="0" fontId="24" fillId="0" borderId="34" xfId="0" applyFont="1" applyBorder="1" applyAlignment="1" applyProtection="1">
      <alignment horizontal="left" vertical="center" wrapText="1"/>
      <protection locked="0"/>
    </xf>
    <xf numFmtId="0" fontId="93" fillId="11" borderId="17" xfId="0" applyFont="1" applyFill="1" applyBorder="1" applyAlignment="1">
      <alignment horizontal="center" vertical="center" wrapText="1"/>
    </xf>
    <xf numFmtId="0" fontId="93" fillId="11" borderId="3" xfId="0" applyFont="1" applyFill="1" applyBorder="1" applyAlignment="1">
      <alignment horizontal="center" vertical="center"/>
    </xf>
    <xf numFmtId="0" fontId="93" fillId="11" borderId="27" xfId="0" applyFont="1" applyFill="1" applyBorder="1" applyAlignment="1">
      <alignment horizontal="center" vertical="center"/>
    </xf>
    <xf numFmtId="0" fontId="93" fillId="11" borderId="131" xfId="0" applyFont="1" applyFill="1" applyBorder="1" applyAlignment="1">
      <alignment horizontal="center" vertical="center"/>
    </xf>
    <xf numFmtId="0" fontId="93" fillId="11" borderId="10" xfId="0" applyFont="1" applyFill="1" applyBorder="1" applyAlignment="1">
      <alignment horizontal="center" vertical="center"/>
    </xf>
    <xf numFmtId="0" fontId="93" fillId="11" borderId="42" xfId="0" applyFont="1" applyFill="1" applyBorder="1" applyAlignment="1">
      <alignment horizontal="center" vertical="center"/>
    </xf>
    <xf numFmtId="0" fontId="21" fillId="3" borderId="143" xfId="0" applyFont="1" applyFill="1" applyBorder="1" applyAlignment="1">
      <alignment horizontal="center" vertical="center" wrapText="1"/>
    </xf>
    <xf numFmtId="0" fontId="21" fillId="2" borderId="197" xfId="0" applyFont="1" applyFill="1" applyBorder="1" applyAlignment="1" applyProtection="1">
      <alignment horizontal="center" vertical="center" wrapText="1"/>
      <protection locked="0"/>
    </xf>
    <xf numFmtId="0" fontId="21" fillId="2" borderId="200" xfId="0" applyFont="1" applyFill="1" applyBorder="1" applyAlignment="1" applyProtection="1">
      <alignment horizontal="center" vertical="center" wrapText="1"/>
      <protection locked="0"/>
    </xf>
    <xf numFmtId="0" fontId="21" fillId="2" borderId="201" xfId="0" applyFont="1" applyFill="1" applyBorder="1" applyAlignment="1" applyProtection="1">
      <alignment horizontal="center" vertical="center" wrapText="1"/>
      <protection locked="0"/>
    </xf>
    <xf numFmtId="0" fontId="21" fillId="2" borderId="7" xfId="0" applyFont="1" applyFill="1" applyBorder="1" applyAlignment="1" applyProtection="1">
      <alignment horizontal="center" vertical="center" wrapText="1"/>
      <protection locked="0"/>
    </xf>
    <xf numFmtId="0" fontId="21" fillId="2" borderId="10" xfId="0" applyFont="1" applyFill="1" applyBorder="1" applyAlignment="1" applyProtection="1">
      <alignment horizontal="center" vertical="center" wrapText="1"/>
      <protection locked="0"/>
    </xf>
    <xf numFmtId="0" fontId="21" fillId="2" borderId="11" xfId="0" applyFont="1" applyFill="1" applyBorder="1" applyAlignment="1" applyProtection="1">
      <alignment horizontal="center" vertical="center" wrapText="1"/>
      <protection locked="0"/>
    </xf>
    <xf numFmtId="0" fontId="21" fillId="2" borderId="197" xfId="0" applyFont="1" applyFill="1" applyBorder="1" applyAlignment="1" applyProtection="1">
      <alignment horizontal="left" vertical="center" wrapText="1"/>
      <protection locked="0"/>
    </xf>
    <xf numFmtId="0" fontId="21" fillId="2" borderId="200" xfId="0" applyFont="1" applyFill="1" applyBorder="1" applyAlignment="1" applyProtection="1">
      <alignment horizontal="left" vertical="center" wrapText="1"/>
      <protection locked="0"/>
    </xf>
    <xf numFmtId="0" fontId="21" fillId="2" borderId="201" xfId="0" applyFont="1" applyFill="1" applyBorder="1" applyAlignment="1" applyProtection="1">
      <alignment horizontal="left" vertical="center" wrapText="1"/>
      <protection locked="0"/>
    </xf>
    <xf numFmtId="0" fontId="21" fillId="2" borderId="7" xfId="0" applyFont="1" applyFill="1" applyBorder="1" applyAlignment="1" applyProtection="1">
      <alignment horizontal="left" vertical="center" wrapText="1"/>
      <protection locked="0"/>
    </xf>
    <xf numFmtId="0" fontId="21" fillId="2" borderId="10" xfId="0" applyFont="1" applyFill="1" applyBorder="1" applyAlignment="1" applyProtection="1">
      <alignment horizontal="left" vertical="center" wrapText="1"/>
      <protection locked="0"/>
    </xf>
    <xf numFmtId="0" fontId="21" fillId="2" borderId="11" xfId="0" applyFont="1" applyFill="1" applyBorder="1" applyAlignment="1" applyProtection="1">
      <alignment horizontal="left" vertical="center" wrapText="1"/>
      <protection locked="0"/>
    </xf>
    <xf numFmtId="0" fontId="21" fillId="3" borderId="143" xfId="0" applyFont="1" applyFill="1" applyBorder="1" applyAlignment="1">
      <alignment horizontal="left" vertical="center" wrapText="1"/>
    </xf>
    <xf numFmtId="0" fontId="21" fillId="3" borderId="147" xfId="0" applyFont="1" applyFill="1" applyBorder="1" applyAlignment="1">
      <alignment horizontal="left" vertical="center" wrapText="1"/>
    </xf>
    <xf numFmtId="0" fontId="21" fillId="2" borderId="197" xfId="0" applyFont="1" applyFill="1" applyBorder="1" applyAlignment="1" applyProtection="1">
      <alignment horizontal="center" vertical="center"/>
      <protection locked="0"/>
    </xf>
    <xf numFmtId="0" fontId="21" fillId="2" borderId="200" xfId="0" applyFont="1" applyFill="1" applyBorder="1" applyAlignment="1" applyProtection="1">
      <alignment horizontal="center" vertical="center"/>
      <protection locked="0"/>
    </xf>
    <xf numFmtId="0" fontId="21" fillId="2" borderId="201" xfId="0" applyFont="1" applyFill="1" applyBorder="1" applyAlignment="1" applyProtection="1">
      <alignment horizontal="center" vertical="center"/>
      <protection locked="0"/>
    </xf>
    <xf numFmtId="0" fontId="21" fillId="2" borderId="7" xfId="0" applyFont="1" applyFill="1" applyBorder="1" applyAlignment="1" applyProtection="1">
      <alignment horizontal="center" vertical="center"/>
      <protection locked="0"/>
    </xf>
    <xf numFmtId="0" fontId="21" fillId="2" borderId="10" xfId="0" applyFont="1" applyFill="1" applyBorder="1" applyAlignment="1" applyProtection="1">
      <alignment horizontal="center" vertical="center"/>
      <protection locked="0"/>
    </xf>
    <xf numFmtId="0" fontId="21" fillId="2" borderId="11" xfId="0" applyFont="1" applyFill="1" applyBorder="1" applyAlignment="1" applyProtection="1">
      <alignment horizontal="center" vertical="center"/>
      <protection locked="0"/>
    </xf>
    <xf numFmtId="0" fontId="21" fillId="0" borderId="5" xfId="0" applyFont="1" applyBorder="1" applyAlignment="1">
      <alignment horizontal="center" vertical="center" wrapText="1"/>
    </xf>
    <xf numFmtId="0" fontId="21" fillId="0" borderId="0" xfId="0" applyFont="1" applyAlignment="1">
      <alignment horizontal="center" vertical="center" wrapText="1"/>
    </xf>
    <xf numFmtId="0" fontId="8" fillId="2" borderId="5" xfId="0" applyFont="1" applyFill="1" applyBorder="1" applyAlignment="1">
      <alignment horizontal="left" vertical="center" wrapText="1"/>
    </xf>
    <xf numFmtId="0" fontId="8" fillId="2" borderId="0" xfId="0" applyFont="1" applyFill="1" applyAlignment="1">
      <alignment horizontal="left" vertical="center" wrapText="1"/>
    </xf>
    <xf numFmtId="0" fontId="25" fillId="0" borderId="0" xfId="0" applyFont="1" applyAlignment="1">
      <alignment horizontal="left" vertical="center" wrapText="1"/>
    </xf>
    <xf numFmtId="0" fontId="21" fillId="3" borderId="135" xfId="0" applyFont="1" applyFill="1" applyBorder="1" applyAlignment="1">
      <alignment horizontal="center" vertical="center" wrapText="1"/>
    </xf>
    <xf numFmtId="0" fontId="21" fillId="2" borderId="135" xfId="0" applyFont="1" applyFill="1" applyBorder="1" applyAlignment="1" applyProtection="1">
      <alignment horizontal="center" vertical="center" wrapText="1"/>
      <protection locked="0"/>
    </xf>
    <xf numFmtId="0" fontId="21" fillId="3" borderId="136" xfId="0" applyFont="1" applyFill="1" applyBorder="1" applyAlignment="1">
      <alignment horizontal="center" vertical="center" wrapText="1"/>
    </xf>
    <xf numFmtId="0" fontId="21" fillId="2" borderId="136" xfId="0" applyFont="1" applyFill="1" applyBorder="1" applyAlignment="1" applyProtection="1">
      <alignment horizontal="center" vertical="center" wrapText="1"/>
      <protection locked="0"/>
    </xf>
    <xf numFmtId="0" fontId="21" fillId="3" borderId="137" xfId="0" applyFont="1" applyFill="1" applyBorder="1" applyAlignment="1">
      <alignment horizontal="center" vertical="center" wrapText="1"/>
    </xf>
    <xf numFmtId="0" fontId="21" fillId="2" borderId="137" xfId="0" applyFont="1" applyFill="1" applyBorder="1" applyAlignment="1" applyProtection="1">
      <alignment horizontal="center" vertical="center" wrapText="1"/>
      <protection locked="0"/>
    </xf>
    <xf numFmtId="0" fontId="21" fillId="3" borderId="197" xfId="0" applyFont="1" applyFill="1" applyBorder="1" applyAlignment="1">
      <alignment horizontal="left" vertical="center" wrapText="1"/>
    </xf>
    <xf numFmtId="0" fontId="21" fillId="3" borderId="200" xfId="0" applyFont="1" applyFill="1" applyBorder="1" applyAlignment="1">
      <alignment horizontal="left" vertical="center" wrapText="1"/>
    </xf>
    <xf numFmtId="0" fontId="21" fillId="3" borderId="201" xfId="0" applyFont="1" applyFill="1" applyBorder="1" applyAlignment="1">
      <alignment horizontal="left" vertical="center" wrapText="1"/>
    </xf>
    <xf numFmtId="0" fontId="21" fillId="3" borderId="5" xfId="0" applyFont="1" applyFill="1" applyBorder="1" applyAlignment="1">
      <alignment horizontal="left" vertical="center" wrapText="1"/>
    </xf>
    <xf numFmtId="0" fontId="21" fillId="3" borderId="0" xfId="0" applyFont="1" applyFill="1" applyAlignment="1">
      <alignment horizontal="left" vertical="center" wrapText="1"/>
    </xf>
    <xf numFmtId="0" fontId="21" fillId="3" borderId="12" xfId="0" applyFont="1" applyFill="1" applyBorder="1" applyAlignment="1">
      <alignment horizontal="left" vertical="center" wrapText="1"/>
    </xf>
    <xf numFmtId="0" fontId="21" fillId="2" borderId="0" xfId="0" applyFont="1" applyFill="1" applyAlignment="1" applyProtection="1">
      <alignment horizontal="center" vertical="center"/>
      <protection locked="0"/>
    </xf>
    <xf numFmtId="0" fontId="21" fillId="2" borderId="12" xfId="0" applyFont="1" applyFill="1" applyBorder="1" applyAlignment="1" applyProtection="1">
      <alignment horizontal="center" vertical="center"/>
      <protection locked="0"/>
    </xf>
    <xf numFmtId="0" fontId="21" fillId="3" borderId="7" xfId="0" applyFont="1" applyFill="1" applyBorder="1" applyAlignment="1">
      <alignment horizontal="left" vertical="center" wrapText="1"/>
    </xf>
    <xf numFmtId="0" fontId="21" fillId="3" borderId="10" xfId="0" applyFont="1" applyFill="1" applyBorder="1" applyAlignment="1">
      <alignment horizontal="left" vertical="center" wrapText="1"/>
    </xf>
    <xf numFmtId="0" fontId="21" fillId="3" borderId="11" xfId="0" applyFont="1" applyFill="1" applyBorder="1" applyAlignment="1">
      <alignment horizontal="left" vertical="center" wrapText="1"/>
    </xf>
    <xf numFmtId="0" fontId="25" fillId="0" borderId="0" xfId="0" applyFont="1" applyAlignment="1">
      <alignment horizontal="left" vertical="center"/>
    </xf>
    <xf numFmtId="0" fontId="25" fillId="0" borderId="10" xfId="0" applyFont="1" applyBorder="1" applyAlignment="1">
      <alignment horizontal="left" vertical="center"/>
    </xf>
    <xf numFmtId="0" fontId="21" fillId="0" borderId="5" xfId="0" applyFont="1" applyBorder="1" applyAlignment="1">
      <alignment horizontal="left" vertical="center" wrapText="1"/>
    </xf>
    <xf numFmtId="0" fontId="21" fillId="0" borderId="0" xfId="0" applyFont="1" applyAlignment="1">
      <alignment horizontal="left" vertical="center"/>
    </xf>
    <xf numFmtId="0" fontId="21" fillId="0" borderId="5" xfId="0" applyFont="1" applyBorder="1" applyAlignment="1">
      <alignment horizontal="left" vertical="center"/>
    </xf>
    <xf numFmtId="0" fontId="21" fillId="3" borderId="143" xfId="0" applyFont="1" applyFill="1" applyBorder="1" applyAlignment="1">
      <alignment horizontal="left" vertical="center"/>
    </xf>
    <xf numFmtId="0" fontId="21" fillId="3" borderId="147" xfId="0" applyFont="1" applyFill="1" applyBorder="1" applyAlignment="1">
      <alignment horizontal="left" vertical="center"/>
    </xf>
    <xf numFmtId="0" fontId="21" fillId="3" borderId="143" xfId="0" applyFont="1" applyFill="1" applyBorder="1" applyAlignment="1">
      <alignment horizontal="center" vertical="center"/>
    </xf>
    <xf numFmtId="0" fontId="21" fillId="0" borderId="10" xfId="0" applyFont="1" applyBorder="1" applyAlignment="1">
      <alignment horizontal="left" vertical="center"/>
    </xf>
    <xf numFmtId="0" fontId="21" fillId="3" borderId="133" xfId="0" applyFont="1" applyFill="1" applyBorder="1" applyAlignment="1">
      <alignment horizontal="center" vertical="center"/>
    </xf>
    <xf numFmtId="0" fontId="21" fillId="3" borderId="160" xfId="0" applyFont="1" applyFill="1" applyBorder="1" applyAlignment="1">
      <alignment horizontal="center" vertical="center"/>
    </xf>
    <xf numFmtId="0" fontId="32" fillId="2" borderId="128" xfId="0" applyFont="1" applyFill="1" applyBorder="1" applyAlignment="1">
      <alignment horizontal="center" vertical="center"/>
    </xf>
    <xf numFmtId="0" fontId="32" fillId="2" borderId="161" xfId="0" applyFont="1" applyFill="1" applyBorder="1" applyAlignment="1">
      <alignment horizontal="center" vertical="center"/>
    </xf>
    <xf numFmtId="183" fontId="21" fillId="2" borderId="128" xfId="0" applyNumberFormat="1" applyFont="1" applyFill="1" applyBorder="1" applyAlignment="1">
      <alignment horizontal="center" vertical="center"/>
    </xf>
    <xf numFmtId="183" fontId="21" fillId="2" borderId="134" xfId="0" applyNumberFormat="1" applyFont="1" applyFill="1" applyBorder="1" applyAlignment="1">
      <alignment horizontal="center" vertical="center"/>
    </xf>
    <xf numFmtId="183" fontId="21" fillId="2" borderId="161" xfId="0" applyNumberFormat="1" applyFont="1" applyFill="1" applyBorder="1" applyAlignment="1">
      <alignment horizontal="center" vertical="center"/>
    </xf>
    <xf numFmtId="183" fontId="21" fillId="2" borderId="162" xfId="0" applyNumberFormat="1" applyFont="1" applyFill="1" applyBorder="1" applyAlignment="1">
      <alignment horizontal="center" vertical="center"/>
    </xf>
    <xf numFmtId="0" fontId="8" fillId="0" borderId="73" xfId="0" applyFont="1" applyBorder="1" applyAlignment="1">
      <alignment vertical="center" wrapText="1"/>
    </xf>
    <xf numFmtId="0" fontId="8" fillId="0" borderId="73" xfId="0" applyFont="1" applyBorder="1" applyAlignment="1">
      <alignment vertical="center"/>
    </xf>
    <xf numFmtId="0" fontId="45" fillId="0" borderId="0" xfId="0" applyFont="1" applyAlignment="1">
      <alignment vertical="center"/>
    </xf>
    <xf numFmtId="0" fontId="21" fillId="3" borderId="198" xfId="0" applyFont="1" applyFill="1" applyBorder="1" applyAlignment="1">
      <alignment horizontal="center" vertical="center"/>
    </xf>
    <xf numFmtId="0" fontId="21" fillId="2" borderId="143" xfId="0" applyFont="1" applyFill="1" applyBorder="1" applyAlignment="1" applyProtection="1">
      <alignment horizontal="center" vertical="center"/>
      <protection locked="0"/>
    </xf>
    <xf numFmtId="0" fontId="21" fillId="2" borderId="198" xfId="0" applyFont="1" applyFill="1" applyBorder="1" applyAlignment="1" applyProtection="1">
      <alignment horizontal="center" vertical="center"/>
      <protection locked="0"/>
    </xf>
    <xf numFmtId="183" fontId="21" fillId="2" borderId="143" xfId="0" applyNumberFormat="1" applyFont="1" applyFill="1" applyBorder="1" applyAlignment="1">
      <alignment horizontal="center" vertical="center"/>
    </xf>
    <xf numFmtId="183" fontId="21" fillId="2" borderId="198" xfId="0" applyNumberFormat="1" applyFont="1" applyFill="1" applyBorder="1" applyAlignment="1">
      <alignment horizontal="center" vertical="center"/>
    </xf>
    <xf numFmtId="0" fontId="42" fillId="0" borderId="5" xfId="6" applyFont="1" applyBorder="1" applyAlignment="1">
      <alignment horizontal="left" vertical="center" wrapText="1"/>
    </xf>
    <xf numFmtId="0" fontId="42" fillId="0" borderId="0" xfId="6" applyFont="1" applyAlignment="1">
      <alignment horizontal="left" vertical="center" wrapText="1"/>
    </xf>
    <xf numFmtId="0" fontId="8" fillId="3" borderId="143" xfId="0" applyFont="1" applyFill="1" applyBorder="1" applyAlignment="1">
      <alignment horizontal="center" vertical="center" wrapText="1"/>
    </xf>
    <xf numFmtId="0" fontId="8" fillId="3" borderId="143" xfId="0" applyFont="1" applyFill="1" applyBorder="1" applyAlignment="1">
      <alignment horizontal="center" vertical="center"/>
    </xf>
    <xf numFmtId="0" fontId="8" fillId="0" borderId="143" xfId="0" applyFont="1" applyBorder="1" applyAlignment="1">
      <alignment horizontal="center" vertical="center"/>
    </xf>
    <xf numFmtId="0" fontId="8" fillId="2" borderId="143" xfId="0" applyFont="1" applyFill="1" applyBorder="1" applyAlignment="1" applyProtection="1">
      <alignment horizontal="center" vertical="center"/>
      <protection locked="0"/>
    </xf>
    <xf numFmtId="0" fontId="8" fillId="2" borderId="198" xfId="0" applyFont="1" applyFill="1" applyBorder="1" applyAlignment="1" applyProtection="1">
      <alignment horizontal="center" vertical="center"/>
      <protection locked="0"/>
    </xf>
    <xf numFmtId="0" fontId="8" fillId="3" borderId="152" xfId="0" applyFont="1" applyFill="1" applyBorder="1" applyAlignment="1">
      <alignment horizontal="center" vertical="center" wrapText="1"/>
    </xf>
    <xf numFmtId="0" fontId="8" fillId="3" borderId="1" xfId="0" applyFont="1" applyFill="1" applyBorder="1" applyAlignment="1">
      <alignment horizontal="left" vertical="center" wrapText="1"/>
    </xf>
    <xf numFmtId="0" fontId="8" fillId="3" borderId="2" xfId="0" applyFont="1" applyFill="1" applyBorder="1" applyAlignment="1">
      <alignment horizontal="left" vertical="center" wrapText="1"/>
    </xf>
    <xf numFmtId="0" fontId="8" fillId="3" borderId="24" xfId="0" applyFont="1" applyFill="1" applyBorder="1" applyAlignment="1">
      <alignment horizontal="left" vertical="center" wrapText="1"/>
    </xf>
    <xf numFmtId="0" fontId="7" fillId="2" borderId="147" xfId="0" applyFont="1" applyFill="1" applyBorder="1" applyAlignment="1" applyProtection="1">
      <alignment horizontal="center" vertical="center"/>
      <protection locked="0"/>
    </xf>
    <xf numFmtId="0" fontId="7" fillId="2" borderId="199" xfId="0" applyFont="1" applyFill="1" applyBorder="1" applyAlignment="1" applyProtection="1">
      <alignment horizontal="center" vertical="center"/>
      <protection locked="0"/>
    </xf>
    <xf numFmtId="0" fontId="7" fillId="2" borderId="152" xfId="0" applyFont="1" applyFill="1" applyBorder="1" applyAlignment="1" applyProtection="1">
      <alignment horizontal="center" vertical="center"/>
      <protection locked="0"/>
    </xf>
    <xf numFmtId="0" fontId="24" fillId="0" borderId="147" xfId="0" applyFont="1" applyBorder="1" applyAlignment="1" applyProtection="1">
      <alignment horizontal="center" vertical="center" wrapText="1"/>
      <protection locked="0"/>
    </xf>
    <xf numFmtId="0" fontId="24" fillId="0" borderId="152" xfId="0" applyFont="1" applyBorder="1" applyAlignment="1" applyProtection="1">
      <alignment horizontal="center" vertical="center" wrapText="1"/>
      <protection locked="0"/>
    </xf>
    <xf numFmtId="0" fontId="24" fillId="0" borderId="140" xfId="0" applyFont="1" applyBorder="1" applyAlignment="1" applyProtection="1">
      <alignment horizontal="center" vertical="center" wrapText="1"/>
      <protection locked="0"/>
    </xf>
    <xf numFmtId="0" fontId="24" fillId="0" borderId="199" xfId="0" applyFont="1" applyBorder="1" applyAlignment="1" applyProtection="1">
      <alignment horizontal="center" vertical="center" wrapText="1"/>
      <protection locked="0"/>
    </xf>
    <xf numFmtId="0" fontId="12" fillId="0" borderId="0" xfId="0" applyFont="1" applyAlignment="1">
      <alignment horizontal="left" vertical="center"/>
    </xf>
    <xf numFmtId="0" fontId="24" fillId="0" borderId="6" xfId="0" applyFont="1" applyBorder="1" applyAlignment="1" applyProtection="1">
      <alignment horizontal="left" vertical="center" wrapText="1"/>
      <protection locked="0"/>
    </xf>
    <xf numFmtId="0" fontId="24" fillId="0" borderId="20" xfId="0" applyFont="1" applyBorder="1" applyAlignment="1" applyProtection="1">
      <alignment horizontal="left" vertical="center" wrapText="1"/>
      <protection locked="0"/>
    </xf>
    <xf numFmtId="0" fontId="24" fillId="0" borderId="28" xfId="0" applyFont="1" applyBorder="1" applyAlignment="1" applyProtection="1">
      <alignment horizontal="left" vertical="center" wrapText="1"/>
      <protection locked="0"/>
    </xf>
    <xf numFmtId="0" fontId="24" fillId="0" borderId="40" xfId="0" applyFont="1" applyBorder="1" applyAlignment="1" applyProtection="1">
      <alignment horizontal="left" vertical="center" wrapText="1"/>
      <protection locked="0"/>
    </xf>
    <xf numFmtId="0" fontId="21" fillId="3" borderId="198" xfId="0" applyFont="1" applyFill="1" applyBorder="1" applyAlignment="1">
      <alignment horizontal="center" vertical="center" wrapText="1"/>
    </xf>
    <xf numFmtId="0" fontId="21" fillId="3" borderId="132" xfId="0" applyFont="1" applyFill="1" applyBorder="1" applyAlignment="1">
      <alignment horizontal="center" vertical="center" wrapText="1"/>
    </xf>
    <xf numFmtId="0" fontId="21" fillId="3" borderId="5" xfId="0" applyFont="1" applyFill="1" applyBorder="1" applyAlignment="1">
      <alignment horizontal="center" vertical="center"/>
    </xf>
    <xf numFmtId="0" fontId="21" fillId="3" borderId="0" xfId="0" applyFont="1" applyFill="1" applyBorder="1" applyAlignment="1">
      <alignment horizontal="center" vertical="center"/>
    </xf>
    <xf numFmtId="0" fontId="21" fillId="3" borderId="19" xfId="0" applyFont="1" applyFill="1" applyBorder="1" applyAlignment="1">
      <alignment horizontal="center" vertical="center"/>
    </xf>
    <xf numFmtId="0" fontId="21" fillId="3" borderId="7" xfId="0" applyFont="1" applyFill="1" applyBorder="1" applyAlignment="1">
      <alignment horizontal="center" vertical="center"/>
    </xf>
    <xf numFmtId="0" fontId="21" fillId="3" borderId="10" xfId="0" applyFont="1" applyFill="1" applyBorder="1" applyAlignment="1">
      <alignment horizontal="center" vertical="center"/>
    </xf>
    <xf numFmtId="0" fontId="21" fillId="3" borderId="18" xfId="0" applyFont="1" applyFill="1" applyBorder="1" applyAlignment="1">
      <alignment horizontal="left" vertical="center"/>
    </xf>
    <xf numFmtId="0" fontId="21" fillId="3" borderId="0" xfId="0" applyFont="1" applyFill="1" applyBorder="1" applyAlignment="1">
      <alignment horizontal="left" vertical="center"/>
    </xf>
    <xf numFmtId="0" fontId="21" fillId="3" borderId="131" xfId="0" applyFont="1" applyFill="1" applyBorder="1" applyAlignment="1">
      <alignment horizontal="left" vertical="center"/>
    </xf>
    <xf numFmtId="0" fontId="21" fillId="3" borderId="10" xfId="0" applyFont="1" applyFill="1" applyBorder="1" applyAlignment="1">
      <alignment horizontal="left" vertical="center"/>
    </xf>
    <xf numFmtId="0" fontId="24" fillId="0" borderId="30" xfId="0" applyFont="1" applyBorder="1" applyAlignment="1" applyProtection="1">
      <alignment horizontal="left" vertical="center" wrapText="1"/>
      <protection locked="0"/>
    </xf>
    <xf numFmtId="0" fontId="24" fillId="0" borderId="2" xfId="0" applyFont="1" applyBorder="1" applyAlignment="1" applyProtection="1">
      <alignment horizontal="left" vertical="center" wrapText="1"/>
      <protection locked="0"/>
    </xf>
    <xf numFmtId="0" fontId="24" fillId="0" borderId="29" xfId="0" applyFont="1" applyBorder="1" applyAlignment="1" applyProtection="1">
      <alignment horizontal="left" vertical="center" wrapText="1"/>
      <protection locked="0"/>
    </xf>
    <xf numFmtId="0" fontId="24" fillId="0" borderId="1" xfId="0" applyFont="1" applyBorder="1" applyAlignment="1" applyProtection="1">
      <alignment horizontal="left" vertical="center" wrapText="1"/>
      <protection locked="0"/>
    </xf>
    <xf numFmtId="0" fontId="8" fillId="3" borderId="30" xfId="0" applyFont="1" applyFill="1" applyBorder="1" applyAlignment="1">
      <alignment horizontal="center" vertical="center" wrapText="1"/>
    </xf>
    <xf numFmtId="0" fontId="8" fillId="3" borderId="2"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8" fillId="3" borderId="1"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2" borderId="6" xfId="0" applyFont="1" applyFill="1" applyBorder="1" applyAlignment="1" applyProtection="1">
      <alignment horizontal="left" vertical="center" wrapText="1"/>
      <protection locked="0"/>
    </xf>
    <xf numFmtId="0" fontId="8" fillId="2" borderId="20" xfId="0" applyFont="1" applyFill="1" applyBorder="1" applyAlignment="1" applyProtection="1">
      <alignment horizontal="left" vertical="center" wrapText="1"/>
      <protection locked="0"/>
    </xf>
    <xf numFmtId="0" fontId="8" fillId="2" borderId="26" xfId="0" applyFont="1" applyFill="1" applyBorder="1" applyAlignment="1" applyProtection="1">
      <alignment horizontal="left" vertical="center" wrapText="1"/>
      <protection locked="0"/>
    </xf>
    <xf numFmtId="0" fontId="8" fillId="3" borderId="33" xfId="0" applyFont="1" applyFill="1" applyBorder="1" applyAlignment="1">
      <alignment horizontal="center" vertical="center" wrapText="1"/>
    </xf>
    <xf numFmtId="0" fontId="8" fillId="3" borderId="21" xfId="0" applyFont="1" applyFill="1" applyBorder="1" applyAlignment="1">
      <alignment horizontal="center" vertical="center" wrapText="1"/>
    </xf>
    <xf numFmtId="0" fontId="21" fillId="3" borderId="16" xfId="0" applyFont="1" applyFill="1" applyBorder="1" applyAlignment="1">
      <alignment vertical="center" wrapText="1"/>
    </xf>
    <xf numFmtId="0" fontId="21" fillId="3" borderId="1" xfId="0" applyFont="1" applyFill="1" applyBorder="1" applyAlignment="1">
      <alignment vertical="center" wrapText="1"/>
    </xf>
    <xf numFmtId="0" fontId="24" fillId="0" borderId="147" xfId="0" applyFont="1" applyBorder="1" applyAlignment="1" applyProtection="1">
      <alignment horizontal="left" vertical="center" wrapText="1"/>
      <protection locked="0"/>
    </xf>
    <xf numFmtId="0" fontId="24" fillId="0" borderId="199" xfId="0" applyFont="1" applyBorder="1" applyAlignment="1" applyProtection="1">
      <alignment horizontal="left" vertical="center" wrapText="1"/>
      <protection locked="0"/>
    </xf>
    <xf numFmtId="0" fontId="24" fillId="0" borderId="152" xfId="0" applyFont="1" applyBorder="1" applyAlignment="1" applyProtection="1">
      <alignment horizontal="left" vertical="center" wrapText="1"/>
      <protection locked="0"/>
    </xf>
    <xf numFmtId="0" fontId="24" fillId="0" borderId="143" xfId="0" applyFont="1" applyBorder="1" applyAlignment="1" applyProtection="1">
      <alignment horizontal="left" vertical="center" wrapText="1"/>
      <protection locked="0"/>
    </xf>
    <xf numFmtId="0" fontId="25" fillId="0" borderId="200" xfId="0" applyFont="1" applyBorder="1" applyAlignment="1">
      <alignment horizontal="left" vertical="center" wrapText="1"/>
    </xf>
    <xf numFmtId="0" fontId="24" fillId="0" borderId="202" xfId="0" applyFont="1" applyBorder="1" applyAlignment="1" applyProtection="1">
      <alignment horizontal="left" vertical="center" wrapText="1"/>
      <protection locked="0"/>
    </xf>
    <xf numFmtId="0" fontId="24" fillId="0" borderId="200" xfId="0" applyFont="1" applyBorder="1" applyAlignment="1" applyProtection="1">
      <alignment horizontal="left" vertical="center" wrapText="1"/>
      <protection locked="0"/>
    </xf>
    <xf numFmtId="0" fontId="24" fillId="0" borderId="203" xfId="0" applyFont="1" applyBorder="1" applyAlignment="1" applyProtection="1">
      <alignment horizontal="left" vertical="center" wrapText="1"/>
      <protection locked="0"/>
    </xf>
    <xf numFmtId="0" fontId="24" fillId="0" borderId="18" xfId="0" applyFont="1" applyBorder="1" applyAlignment="1" applyProtection="1">
      <alignment horizontal="left" vertical="center" wrapText="1"/>
      <protection locked="0"/>
    </xf>
    <xf numFmtId="0" fontId="24" fillId="0" borderId="0" xfId="0" applyFont="1" applyAlignment="1" applyProtection="1">
      <alignment horizontal="left" vertical="center" wrapText="1"/>
      <protection locked="0"/>
    </xf>
    <xf numFmtId="0" fontId="24" fillId="0" borderId="19" xfId="0" applyFont="1" applyBorder="1" applyAlignment="1" applyProtection="1">
      <alignment horizontal="left" vertical="center" wrapText="1"/>
      <protection locked="0"/>
    </xf>
    <xf numFmtId="0" fontId="24" fillId="0" borderId="23" xfId="0" applyFont="1" applyBorder="1" applyAlignment="1" applyProtection="1">
      <alignment horizontal="left" vertical="center" wrapText="1"/>
      <protection locked="0"/>
    </xf>
    <xf numFmtId="0" fontId="24" fillId="0" borderId="21" xfId="0" applyFont="1" applyBorder="1" applyAlignment="1" applyProtection="1">
      <alignment horizontal="left" vertical="center" wrapText="1"/>
      <protection locked="0"/>
    </xf>
    <xf numFmtId="0" fontId="24" fillId="0" borderId="41" xfId="0" applyFont="1" applyBorder="1" applyAlignment="1" applyProtection="1">
      <alignment horizontal="left" vertical="center" wrapText="1"/>
      <protection locked="0"/>
    </xf>
    <xf numFmtId="182" fontId="37" fillId="0" borderId="202" xfId="0" applyNumberFormat="1" applyFont="1" applyBorder="1" applyAlignment="1" applyProtection="1">
      <alignment horizontal="center" vertical="center"/>
      <protection locked="0"/>
    </xf>
    <xf numFmtId="182" fontId="37" fillId="0" borderId="203" xfId="0" applyNumberFormat="1" applyFont="1" applyBorder="1" applyAlignment="1" applyProtection="1">
      <alignment horizontal="center" vertical="center"/>
      <protection locked="0"/>
    </xf>
    <xf numFmtId="182" fontId="37" fillId="0" borderId="18" xfId="0" applyNumberFormat="1" applyFont="1" applyBorder="1" applyAlignment="1" applyProtection="1">
      <alignment horizontal="center" vertical="center"/>
      <protection locked="0"/>
    </xf>
    <xf numFmtId="182" fontId="37" fillId="0" borderId="19" xfId="0" applyNumberFormat="1" applyFont="1" applyBorder="1" applyAlignment="1" applyProtection="1">
      <alignment horizontal="center" vertical="center"/>
      <protection locked="0"/>
    </xf>
    <xf numFmtId="179" fontId="22" fillId="0" borderId="204" xfId="0" applyNumberFormat="1" applyFont="1" applyBorder="1" applyAlignment="1" applyProtection="1">
      <alignment horizontal="center" vertical="center"/>
      <protection locked="0"/>
    </xf>
    <xf numFmtId="179" fontId="22" fillId="0" borderId="15" xfId="0" applyNumberFormat="1" applyFont="1" applyBorder="1" applyAlignment="1" applyProtection="1">
      <alignment horizontal="center" vertical="center"/>
      <protection locked="0"/>
    </xf>
    <xf numFmtId="179" fontId="22" fillId="0" borderId="46" xfId="0" applyNumberFormat="1" applyFont="1" applyBorder="1" applyAlignment="1" applyProtection="1">
      <alignment horizontal="center" vertical="center"/>
      <protection locked="0"/>
    </xf>
    <xf numFmtId="0" fontId="23" fillId="3" borderId="131" xfId="0" applyFont="1" applyFill="1" applyBorder="1" applyAlignment="1" applyProtection="1">
      <alignment horizontal="center" vertical="center" shrinkToFit="1"/>
      <protection locked="0"/>
    </xf>
    <xf numFmtId="0" fontId="23" fillId="3" borderId="42" xfId="0" applyFont="1" applyFill="1" applyBorder="1" applyAlignment="1" applyProtection="1">
      <alignment horizontal="center" vertical="center" shrinkToFit="1"/>
      <protection locked="0"/>
    </xf>
    <xf numFmtId="0" fontId="21" fillId="3" borderId="0" xfId="0" applyFont="1" applyFill="1" applyAlignment="1" applyProtection="1">
      <alignment horizontal="center" vertical="center" wrapText="1"/>
      <protection locked="0"/>
    </xf>
    <xf numFmtId="0" fontId="18" fillId="0" borderId="21" xfId="0" applyFont="1" applyBorder="1" applyAlignment="1">
      <alignment horizontal="left" vertical="center" wrapText="1"/>
    </xf>
    <xf numFmtId="0" fontId="21" fillId="3" borderId="8" xfId="0" applyFont="1" applyFill="1" applyBorder="1" applyAlignment="1" applyProtection="1">
      <alignment horizontal="center" vertical="center" wrapText="1"/>
      <protection locked="0"/>
    </xf>
    <xf numFmtId="0" fontId="21" fillId="3" borderId="122" xfId="0" applyFont="1" applyFill="1" applyBorder="1" applyAlignment="1" applyProtection="1">
      <alignment horizontal="center" vertical="center" wrapText="1"/>
      <protection locked="0"/>
    </xf>
    <xf numFmtId="0" fontId="21" fillId="3" borderId="123" xfId="0" applyFont="1" applyFill="1" applyBorder="1" applyAlignment="1" applyProtection="1">
      <alignment horizontal="center" vertical="center" wrapText="1"/>
      <protection locked="0"/>
    </xf>
    <xf numFmtId="0" fontId="24" fillId="0" borderId="197" xfId="0" applyFont="1" applyBorder="1" applyAlignment="1" applyProtection="1">
      <alignment horizontal="left" vertical="center" wrapText="1"/>
      <protection locked="0"/>
    </xf>
    <xf numFmtId="0" fontId="24" fillId="0" borderId="5" xfId="0" applyFont="1" applyBorder="1" applyAlignment="1" applyProtection="1">
      <alignment horizontal="left" vertical="center" wrapText="1"/>
      <protection locked="0"/>
    </xf>
    <xf numFmtId="0" fontId="24" fillId="0" borderId="33" xfId="0" applyFont="1" applyBorder="1" applyAlignment="1" applyProtection="1">
      <alignment horizontal="left" vertical="center" wrapText="1"/>
      <protection locked="0"/>
    </xf>
    <xf numFmtId="179" fontId="22" fillId="0" borderId="202" xfId="0" applyNumberFormat="1" applyFont="1" applyBorder="1" applyAlignment="1" applyProtection="1">
      <alignment horizontal="center" vertical="center"/>
      <protection locked="0"/>
    </xf>
    <xf numFmtId="179" fontId="22" fillId="0" borderId="18" xfId="0" applyNumberFormat="1" applyFont="1" applyBorder="1" applyAlignment="1" applyProtection="1">
      <alignment horizontal="center" vertical="center"/>
      <protection locked="0"/>
    </xf>
    <xf numFmtId="179" fontId="22" fillId="0" borderId="131" xfId="0" applyNumberFormat="1" applyFont="1" applyBorder="1" applyAlignment="1" applyProtection="1">
      <alignment horizontal="center" vertical="center"/>
      <protection locked="0"/>
    </xf>
    <xf numFmtId="0" fontId="21" fillId="0" borderId="202" xfId="0" applyFont="1" applyBorder="1" applyAlignment="1" applyProtection="1">
      <alignment horizontal="center" vertical="center" wrapText="1"/>
      <protection locked="0"/>
    </xf>
    <xf numFmtId="0" fontId="21" fillId="0" borderId="200" xfId="0" applyFont="1" applyBorder="1" applyAlignment="1" applyProtection="1">
      <alignment horizontal="center" vertical="center" wrapText="1"/>
      <protection locked="0"/>
    </xf>
    <xf numFmtId="0" fontId="21" fillId="0" borderId="203" xfId="0" applyFont="1" applyBorder="1" applyAlignment="1" applyProtection="1">
      <alignment horizontal="center" vertical="center" wrapText="1"/>
      <protection locked="0"/>
    </xf>
    <xf numFmtId="0" fontId="21" fillId="0" borderId="18" xfId="0" applyFont="1" applyBorder="1" applyAlignment="1" applyProtection="1">
      <alignment horizontal="center" vertical="center" wrapText="1"/>
      <protection locked="0"/>
    </xf>
    <xf numFmtId="0" fontId="21" fillId="0" borderId="0" xfId="0" applyFont="1" applyAlignment="1" applyProtection="1">
      <alignment horizontal="center" vertical="center" wrapText="1"/>
      <protection locked="0"/>
    </xf>
    <xf numFmtId="0" fontId="21" fillId="0" borderId="19" xfId="0" applyFont="1" applyBorder="1" applyAlignment="1" applyProtection="1">
      <alignment horizontal="center" vertical="center" wrapText="1"/>
      <protection locked="0"/>
    </xf>
    <xf numFmtId="0" fontId="21" fillId="0" borderId="23" xfId="0" applyFont="1" applyBorder="1" applyAlignment="1" applyProtection="1">
      <alignment horizontal="center" vertical="center" wrapText="1"/>
      <protection locked="0"/>
    </xf>
    <xf numFmtId="0" fontId="21" fillId="0" borderId="21" xfId="0" applyFont="1" applyBorder="1" applyAlignment="1" applyProtection="1">
      <alignment horizontal="center" vertical="center" wrapText="1"/>
      <protection locked="0"/>
    </xf>
    <xf numFmtId="0" fontId="21" fillId="0" borderId="41" xfId="0" applyFont="1" applyBorder="1" applyAlignment="1" applyProtection="1">
      <alignment horizontal="center" vertical="center" wrapText="1"/>
      <protection locked="0"/>
    </xf>
    <xf numFmtId="0" fontId="21" fillId="3" borderId="18" xfId="0" applyFont="1" applyFill="1" applyBorder="1" applyAlignment="1" applyProtection="1">
      <alignment horizontal="center" vertical="center" shrinkToFit="1"/>
      <protection locked="0"/>
    </xf>
    <xf numFmtId="0" fontId="21" fillId="3" borderId="19" xfId="0" applyFont="1" applyFill="1" applyBorder="1" applyAlignment="1" applyProtection="1">
      <alignment horizontal="center" vertical="center" shrinkToFit="1"/>
      <protection locked="0"/>
    </xf>
    <xf numFmtId="0" fontId="21" fillId="3" borderId="131" xfId="0" applyFont="1" applyFill="1" applyBorder="1" applyAlignment="1" applyProtection="1">
      <alignment horizontal="center" vertical="center" shrinkToFit="1"/>
      <protection locked="0"/>
    </xf>
    <xf numFmtId="0" fontId="21" fillId="3" borderId="42" xfId="0" applyFont="1" applyFill="1" applyBorder="1" applyAlignment="1" applyProtection="1">
      <alignment horizontal="center" vertical="center" shrinkToFit="1"/>
      <protection locked="0"/>
    </xf>
    <xf numFmtId="0" fontId="8" fillId="0" borderId="147" xfId="0" applyFont="1" applyBorder="1" applyAlignment="1" applyProtection="1">
      <alignment horizontal="center" vertical="center" wrapText="1"/>
      <protection locked="0"/>
    </xf>
    <xf numFmtId="0" fontId="8" fillId="0" borderId="199" xfId="0" applyFont="1" applyBorder="1" applyAlignment="1" applyProtection="1">
      <alignment horizontal="center" vertical="center" wrapText="1"/>
      <protection locked="0"/>
    </xf>
    <xf numFmtId="0" fontId="8" fillId="0" borderId="152" xfId="0" applyFont="1" applyBorder="1" applyAlignment="1" applyProtection="1">
      <alignment horizontal="center" vertical="center" wrapText="1"/>
      <protection locked="0"/>
    </xf>
    <xf numFmtId="0" fontId="8" fillId="3" borderId="143" xfId="0" applyFont="1" applyFill="1" applyBorder="1" applyAlignment="1">
      <alignment horizontal="left" vertical="center" wrapText="1"/>
    </xf>
    <xf numFmtId="0" fontId="8" fillId="3" borderId="198" xfId="0" applyFont="1" applyFill="1" applyBorder="1" applyAlignment="1">
      <alignment horizontal="left" vertical="center" wrapText="1"/>
    </xf>
    <xf numFmtId="0" fontId="31" fillId="3" borderId="200" xfId="0" applyFont="1" applyFill="1" applyBorder="1" applyAlignment="1">
      <alignment horizontal="center" vertical="center" wrapText="1"/>
    </xf>
    <xf numFmtId="0" fontId="31" fillId="3" borderId="203" xfId="0" applyFont="1" applyFill="1" applyBorder="1" applyAlignment="1">
      <alignment horizontal="center" vertical="center" wrapText="1"/>
    </xf>
    <xf numFmtId="0" fontId="31" fillId="3" borderId="0" xfId="0" applyFont="1" applyFill="1" applyAlignment="1">
      <alignment horizontal="center" vertical="center" wrapText="1"/>
    </xf>
    <xf numFmtId="0" fontId="31" fillId="3" borderId="19" xfId="0" applyFont="1" applyFill="1" applyBorder="1" applyAlignment="1">
      <alignment horizontal="center" vertical="center" wrapText="1"/>
    </xf>
    <xf numFmtId="182" fontId="43" fillId="3" borderId="202" xfId="0" applyNumberFormat="1" applyFont="1" applyFill="1" applyBorder="1" applyAlignment="1">
      <alignment horizontal="center"/>
    </xf>
    <xf numFmtId="182" fontId="43" fillId="3" borderId="200" xfId="0" applyNumberFormat="1" applyFont="1" applyFill="1" applyBorder="1" applyAlignment="1">
      <alignment horizontal="center"/>
    </xf>
    <xf numFmtId="179" fontId="22" fillId="3" borderId="18" xfId="0" applyNumberFormat="1" applyFont="1" applyFill="1" applyBorder="1" applyAlignment="1">
      <alignment horizontal="center" vertical="center"/>
    </xf>
    <xf numFmtId="179" fontId="22" fillId="3" borderId="0" xfId="0" applyNumberFormat="1" applyFont="1" applyFill="1" applyAlignment="1">
      <alignment horizontal="center" vertical="center"/>
    </xf>
    <xf numFmtId="0" fontId="21" fillId="3" borderId="202" xfId="0" applyFont="1" applyFill="1" applyBorder="1" applyAlignment="1" applyProtection="1">
      <alignment horizontal="center" vertical="center" wrapText="1"/>
      <protection locked="0"/>
    </xf>
    <xf numFmtId="0" fontId="21" fillId="3" borderId="203" xfId="0" applyFont="1" applyFill="1" applyBorder="1" applyAlignment="1" applyProtection="1">
      <alignment horizontal="center" vertical="center" wrapText="1"/>
      <protection locked="0"/>
    </xf>
    <xf numFmtId="0" fontId="21" fillId="3" borderId="42" xfId="0" applyFont="1" applyFill="1" applyBorder="1" applyAlignment="1" applyProtection="1">
      <alignment horizontal="center" vertical="center" wrapText="1"/>
      <protection locked="0"/>
    </xf>
    <xf numFmtId="0" fontId="24" fillId="0" borderId="7" xfId="0" applyFont="1" applyBorder="1" applyAlignment="1" applyProtection="1">
      <alignment horizontal="left" vertical="center" wrapText="1"/>
      <protection locked="0"/>
    </xf>
    <xf numFmtId="0" fontId="24" fillId="0" borderId="10" xfId="0" applyFont="1" applyBorder="1" applyAlignment="1" applyProtection="1">
      <alignment horizontal="left" vertical="center" wrapText="1"/>
      <protection locked="0"/>
    </xf>
    <xf numFmtId="0" fontId="24" fillId="0" borderId="42" xfId="0" applyFont="1" applyBorder="1" applyAlignment="1" applyProtection="1">
      <alignment horizontal="left" vertical="center" wrapText="1"/>
      <protection locked="0"/>
    </xf>
    <xf numFmtId="0" fontId="24" fillId="0" borderId="131" xfId="0" applyFont="1" applyBorder="1" applyAlignment="1" applyProtection="1">
      <alignment horizontal="left" vertical="center" wrapText="1"/>
      <protection locked="0"/>
    </xf>
    <xf numFmtId="179" fontId="22" fillId="0" borderId="70" xfId="0" applyNumberFormat="1" applyFont="1" applyBorder="1" applyAlignment="1" applyProtection="1">
      <alignment horizontal="center" vertical="center"/>
      <protection locked="0"/>
    </xf>
    <xf numFmtId="0" fontId="23" fillId="3" borderId="202" xfId="0" applyFont="1" applyFill="1" applyBorder="1" applyAlignment="1" applyProtection="1">
      <alignment horizontal="center" vertical="center" shrinkToFit="1"/>
      <protection locked="0"/>
    </xf>
    <xf numFmtId="0" fontId="23" fillId="3" borderId="203" xfId="0" applyFont="1" applyFill="1" applyBorder="1" applyAlignment="1" applyProtection="1">
      <alignment horizontal="center" vertical="center" shrinkToFit="1"/>
      <protection locked="0"/>
    </xf>
    <xf numFmtId="0" fontId="93" fillId="11" borderId="3" xfId="0" applyFont="1" applyFill="1" applyBorder="1" applyAlignment="1">
      <alignment horizontal="center" vertical="center" wrapText="1"/>
    </xf>
    <xf numFmtId="0" fontId="93" fillId="11" borderId="27" xfId="0" applyFont="1" applyFill="1" applyBorder="1" applyAlignment="1">
      <alignment horizontal="center" vertical="center" wrapText="1"/>
    </xf>
    <xf numFmtId="0" fontId="93" fillId="11" borderId="131" xfId="0" applyFont="1" applyFill="1" applyBorder="1" applyAlignment="1">
      <alignment horizontal="center" vertical="center" wrapText="1"/>
    </xf>
    <xf numFmtId="0" fontId="93" fillId="11" borderId="10" xfId="0" applyFont="1" applyFill="1" applyBorder="1" applyAlignment="1">
      <alignment horizontal="center" vertical="center" wrapText="1"/>
    </xf>
    <xf numFmtId="0" fontId="93" fillId="11" borderId="42" xfId="0" applyFont="1" applyFill="1" applyBorder="1" applyAlignment="1">
      <alignment horizontal="center" vertical="center" wrapText="1"/>
    </xf>
    <xf numFmtId="0" fontId="23" fillId="3" borderId="202" xfId="0" applyFont="1" applyFill="1" applyBorder="1" applyAlignment="1" applyProtection="1">
      <alignment horizontal="center" vertical="center" wrapText="1"/>
      <protection locked="0"/>
    </xf>
    <xf numFmtId="0" fontId="23" fillId="3" borderId="203" xfId="0" applyFont="1" applyFill="1" applyBorder="1" applyAlignment="1" applyProtection="1">
      <alignment horizontal="center" vertical="center" wrapText="1"/>
      <protection locked="0"/>
    </xf>
    <xf numFmtId="0" fontId="92" fillId="3" borderId="17" xfId="0" applyFont="1" applyFill="1" applyBorder="1" applyAlignment="1">
      <alignment horizontal="left" vertical="center" wrapText="1"/>
    </xf>
    <xf numFmtId="0" fontId="92" fillId="3" borderId="3" xfId="0" applyFont="1" applyFill="1" applyBorder="1" applyAlignment="1">
      <alignment horizontal="left" vertical="center" wrapText="1"/>
    </xf>
    <xf numFmtId="0" fontId="92" fillId="3" borderId="4" xfId="0" applyFont="1" applyFill="1" applyBorder="1" applyAlignment="1">
      <alignment horizontal="left" vertical="center" wrapText="1"/>
    </xf>
    <xf numFmtId="0" fontId="92" fillId="3" borderId="18" xfId="0" applyFont="1" applyFill="1" applyBorder="1" applyAlignment="1">
      <alignment horizontal="left" vertical="center" wrapText="1"/>
    </xf>
    <xf numFmtId="0" fontId="92" fillId="3" borderId="0" xfId="0" applyFont="1" applyFill="1" applyAlignment="1">
      <alignment horizontal="left" vertical="center" wrapText="1"/>
    </xf>
    <xf numFmtId="0" fontId="92" fillId="3" borderId="12" xfId="0" applyFont="1" applyFill="1" applyBorder="1" applyAlignment="1">
      <alignment horizontal="left" vertical="center" wrapText="1"/>
    </xf>
    <xf numFmtId="0" fontId="92" fillId="3" borderId="138" xfId="0" applyFont="1" applyFill="1" applyBorder="1" applyAlignment="1">
      <alignment horizontal="left" vertical="center" wrapText="1"/>
    </xf>
    <xf numFmtId="0" fontId="8" fillId="3" borderId="165" xfId="0" applyFont="1" applyFill="1" applyBorder="1" applyAlignment="1">
      <alignment horizontal="left" vertical="center" wrapText="1"/>
    </xf>
    <xf numFmtId="0" fontId="8" fillId="3" borderId="166" xfId="0" applyFont="1" applyFill="1" applyBorder="1" applyAlignment="1">
      <alignment horizontal="left" vertical="center" wrapText="1"/>
    </xf>
    <xf numFmtId="0" fontId="93" fillId="3" borderId="13" xfId="0" applyFont="1" applyFill="1" applyBorder="1" applyAlignment="1">
      <alignment horizontal="center" vertical="center"/>
    </xf>
    <xf numFmtId="0" fontId="93" fillId="3" borderId="46" xfId="0" applyFont="1" applyFill="1" applyBorder="1" applyAlignment="1">
      <alignment horizontal="center" vertical="center"/>
    </xf>
    <xf numFmtId="0" fontId="93" fillId="3" borderId="17" xfId="0" applyFont="1" applyFill="1" applyBorder="1" applyAlignment="1">
      <alignment horizontal="center" vertical="center"/>
    </xf>
    <xf numFmtId="0" fontId="93" fillId="3" borderId="3" xfId="0" applyFont="1" applyFill="1" applyBorder="1" applyAlignment="1">
      <alignment horizontal="center" vertical="center"/>
    </xf>
    <xf numFmtId="0" fontId="93" fillId="3" borderId="27" xfId="0" applyFont="1" applyFill="1" applyBorder="1" applyAlignment="1">
      <alignment horizontal="center" vertical="center"/>
    </xf>
    <xf numFmtId="0" fontId="93" fillId="3" borderId="131" xfId="0" applyFont="1" applyFill="1" applyBorder="1" applyAlignment="1">
      <alignment horizontal="center" vertical="center"/>
    </xf>
    <xf numFmtId="0" fontId="93" fillId="3" borderId="10" xfId="0" applyFont="1" applyFill="1" applyBorder="1" applyAlignment="1">
      <alignment horizontal="center" vertical="center"/>
    </xf>
    <xf numFmtId="0" fontId="93" fillId="3" borderId="42" xfId="0" applyFont="1" applyFill="1" applyBorder="1" applyAlignment="1">
      <alignment horizontal="center" vertical="center"/>
    </xf>
    <xf numFmtId="0" fontId="93" fillId="3" borderId="17" xfId="0" applyFont="1" applyFill="1" applyBorder="1" applyAlignment="1">
      <alignment horizontal="center" vertical="center" wrapText="1" shrinkToFit="1"/>
    </xf>
    <xf numFmtId="0" fontId="93" fillId="3" borderId="3" xfId="0" applyFont="1" applyFill="1" applyBorder="1" applyAlignment="1">
      <alignment horizontal="center" vertical="center" wrapText="1" shrinkToFit="1"/>
    </xf>
    <xf numFmtId="0" fontId="93" fillId="3" borderId="27" xfId="0" applyFont="1" applyFill="1" applyBorder="1" applyAlignment="1">
      <alignment horizontal="center" vertical="center" wrapText="1" shrinkToFit="1"/>
    </xf>
    <xf numFmtId="0" fontId="93" fillId="3" borderId="131" xfId="0" applyFont="1" applyFill="1" applyBorder="1" applyAlignment="1">
      <alignment horizontal="center" vertical="center" wrapText="1" shrinkToFit="1"/>
    </xf>
    <xf numFmtId="0" fontId="93" fillId="3" borderId="10" xfId="0" applyFont="1" applyFill="1" applyBorder="1" applyAlignment="1">
      <alignment horizontal="center" vertical="center" wrapText="1" shrinkToFit="1"/>
    </xf>
    <xf numFmtId="0" fontId="93" fillId="3" borderId="42" xfId="0" applyFont="1" applyFill="1" applyBorder="1" applyAlignment="1">
      <alignment horizontal="center" vertical="center" wrapText="1" shrinkToFit="1"/>
    </xf>
    <xf numFmtId="0" fontId="8" fillId="3" borderId="13"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93" fillId="3" borderId="13" xfId="0" applyFont="1" applyFill="1" applyBorder="1" applyAlignment="1">
      <alignment horizontal="center" vertical="center" wrapText="1"/>
    </xf>
    <xf numFmtId="0" fontId="93" fillId="3" borderId="70" xfId="0" applyFont="1" applyFill="1" applyBorder="1" applyAlignment="1">
      <alignment horizontal="center" vertical="center" wrapText="1"/>
    </xf>
    <xf numFmtId="0" fontId="93" fillId="3" borderId="1" xfId="0" applyFont="1" applyFill="1" applyBorder="1" applyAlignment="1">
      <alignment horizontal="center" vertical="center" wrapText="1"/>
    </xf>
    <xf numFmtId="0" fontId="93" fillId="3" borderId="2" xfId="0" applyFont="1" applyFill="1" applyBorder="1" applyAlignment="1">
      <alignment horizontal="center" vertical="center" wrapText="1"/>
    </xf>
    <xf numFmtId="0" fontId="93" fillId="3" borderId="29" xfId="0" applyFont="1" applyFill="1" applyBorder="1" applyAlignment="1">
      <alignment horizontal="center" vertical="center" wrapText="1"/>
    </xf>
    <xf numFmtId="0" fontId="93" fillId="3" borderId="40" xfId="0" applyFont="1" applyFill="1" applyBorder="1" applyAlignment="1">
      <alignment horizontal="center" vertical="center" wrapText="1"/>
    </xf>
    <xf numFmtId="0" fontId="93" fillId="3" borderId="28" xfId="0" applyFont="1" applyFill="1" applyBorder="1" applyAlignment="1">
      <alignment horizontal="center" vertical="center" wrapText="1"/>
    </xf>
    <xf numFmtId="0" fontId="27" fillId="0" borderId="0" xfId="0" applyFont="1" applyAlignment="1">
      <alignment horizontal="center" vertical="center"/>
    </xf>
    <xf numFmtId="0" fontId="21" fillId="3" borderId="147" xfId="0" applyFont="1" applyFill="1" applyBorder="1" applyAlignment="1">
      <alignment horizontal="center" vertical="center"/>
    </xf>
    <xf numFmtId="0" fontId="21" fillId="3" borderId="225" xfId="0" applyFont="1" applyFill="1" applyBorder="1" applyAlignment="1">
      <alignment horizontal="center" vertical="center"/>
    </xf>
    <xf numFmtId="0" fontId="63" fillId="0" borderId="147" xfId="0" applyFont="1" applyFill="1" applyBorder="1" applyAlignment="1" applyProtection="1">
      <alignment horizontal="center" vertical="center"/>
      <protection locked="0"/>
    </xf>
    <xf numFmtId="0" fontId="63" fillId="0" borderId="224" xfId="0" applyFont="1" applyFill="1" applyBorder="1" applyAlignment="1" applyProtection="1">
      <alignment horizontal="center" vertical="center"/>
      <protection locked="0"/>
    </xf>
    <xf numFmtId="0" fontId="63" fillId="0" borderId="225" xfId="0" applyFont="1" applyFill="1" applyBorder="1" applyAlignment="1" applyProtection="1">
      <alignment horizontal="center" vertical="center"/>
      <protection locked="0"/>
    </xf>
    <xf numFmtId="0" fontId="21" fillId="3" borderId="147" xfId="0" applyFont="1" applyFill="1" applyBorder="1" applyAlignment="1">
      <alignment horizontal="center" vertical="center" wrapText="1"/>
    </xf>
    <xf numFmtId="0" fontId="21" fillId="3" borderId="225" xfId="0" applyFont="1" applyFill="1" applyBorder="1" applyAlignment="1">
      <alignment horizontal="center" vertical="center" wrapText="1"/>
    </xf>
    <xf numFmtId="0" fontId="24" fillId="11" borderId="147" xfId="0" applyFont="1" applyFill="1" applyBorder="1" applyAlignment="1">
      <alignment horizontal="center" vertical="center" wrapText="1"/>
    </xf>
    <xf numFmtId="0" fontId="24" fillId="11" borderId="224" xfId="0" applyFont="1" applyFill="1" applyBorder="1" applyAlignment="1">
      <alignment horizontal="center" vertical="center" wrapText="1"/>
    </xf>
    <xf numFmtId="0" fontId="24" fillId="11" borderId="225" xfId="0" applyFont="1" applyFill="1" applyBorder="1" applyAlignment="1">
      <alignment horizontal="center" vertical="center" wrapText="1"/>
    </xf>
    <xf numFmtId="0" fontId="8" fillId="3" borderId="3" xfId="0" applyFont="1" applyFill="1" applyBorder="1" applyAlignment="1">
      <alignment horizontal="left" vertical="center" wrapText="1"/>
    </xf>
    <xf numFmtId="0" fontId="8" fillId="3" borderId="4" xfId="0" applyFont="1" applyFill="1" applyBorder="1" applyAlignment="1">
      <alignment horizontal="left" vertical="center" wrapText="1"/>
    </xf>
    <xf numFmtId="0" fontId="8" fillId="3" borderId="18" xfId="0" applyFont="1" applyFill="1" applyBorder="1" applyAlignment="1">
      <alignment horizontal="left" vertical="center" wrapText="1"/>
    </xf>
    <xf numFmtId="0" fontId="8" fillId="3" borderId="0" xfId="0" applyFont="1" applyFill="1" applyAlignment="1">
      <alignment horizontal="left" vertical="center" wrapText="1"/>
    </xf>
    <xf numFmtId="0" fontId="8" fillId="3" borderId="12" xfId="0" applyFont="1" applyFill="1" applyBorder="1" applyAlignment="1">
      <alignment horizontal="left" vertical="center" wrapText="1"/>
    </xf>
    <xf numFmtId="0" fontId="8" fillId="3" borderId="34" xfId="0" applyFont="1" applyFill="1" applyBorder="1" applyAlignment="1">
      <alignment vertical="center" wrapText="1"/>
    </xf>
    <xf numFmtId="0" fontId="8" fillId="3" borderId="165" xfId="0" applyFont="1" applyFill="1" applyBorder="1" applyAlignment="1">
      <alignment vertical="center" wrapText="1"/>
    </xf>
    <xf numFmtId="0" fontId="8" fillId="3" borderId="166" xfId="0" applyFont="1" applyFill="1" applyBorder="1" applyAlignment="1">
      <alignment vertical="center" wrapText="1"/>
    </xf>
    <xf numFmtId="0" fontId="8" fillId="3" borderId="17" xfId="0" applyFont="1" applyFill="1" applyBorder="1" applyAlignment="1">
      <alignment horizontal="left" vertical="center" wrapText="1"/>
    </xf>
    <xf numFmtId="0" fontId="8" fillId="3" borderId="23" xfId="0" applyFont="1" applyFill="1" applyBorder="1" applyAlignment="1">
      <alignment horizontal="left" vertical="center" wrapText="1"/>
    </xf>
    <xf numFmtId="0" fontId="8" fillId="3" borderId="21" xfId="0" applyFont="1" applyFill="1" applyBorder="1" applyAlignment="1">
      <alignment horizontal="left" vertical="center" wrapText="1"/>
    </xf>
    <xf numFmtId="0" fontId="8" fillId="3" borderId="22" xfId="0" applyFont="1" applyFill="1" applyBorder="1" applyAlignment="1">
      <alignment horizontal="left" vertical="center" wrapText="1"/>
    </xf>
    <xf numFmtId="0" fontId="8" fillId="3" borderId="138" xfId="0" applyFont="1" applyFill="1" applyBorder="1" applyAlignment="1">
      <alignment horizontal="left" vertical="center" wrapText="1"/>
    </xf>
    <xf numFmtId="0" fontId="7" fillId="0" borderId="6" xfId="0" applyFont="1" applyBorder="1" applyAlignment="1" applyProtection="1">
      <alignment horizontal="left" vertical="center" wrapText="1"/>
      <protection locked="0"/>
    </xf>
    <xf numFmtId="0" fontId="7" fillId="0" borderId="20" xfId="0" applyFont="1" applyBorder="1" applyAlignment="1" applyProtection="1">
      <alignment horizontal="left" vertical="center" wrapText="1"/>
      <protection locked="0"/>
    </xf>
    <xf numFmtId="0" fontId="7" fillId="0" borderId="26" xfId="0" applyFont="1" applyBorder="1" applyAlignment="1" applyProtection="1">
      <alignment horizontal="left" vertical="center" wrapText="1"/>
      <protection locked="0"/>
    </xf>
    <xf numFmtId="0" fontId="12" fillId="0" borderId="0" xfId="0" applyFont="1" applyAlignment="1">
      <alignment horizontal="center" vertical="center"/>
    </xf>
    <xf numFmtId="0" fontId="90" fillId="0" borderId="0" xfId="0" applyFont="1" applyAlignment="1">
      <alignment horizontal="left" vertical="center" wrapText="1"/>
    </xf>
    <xf numFmtId="0" fontId="11" fillId="0" borderId="0" xfId="0" applyFont="1" applyAlignment="1">
      <alignment horizontal="left" vertical="center" wrapText="1"/>
    </xf>
    <xf numFmtId="0" fontId="8" fillId="3" borderId="202" xfId="0" applyFont="1" applyFill="1" applyBorder="1" applyAlignment="1">
      <alignment horizontal="left" vertical="center" wrapText="1"/>
    </xf>
    <xf numFmtId="0" fontId="8" fillId="3" borderId="200" xfId="0" applyFont="1" applyFill="1" applyBorder="1" applyAlignment="1">
      <alignment horizontal="left" vertical="center" wrapText="1"/>
    </xf>
    <xf numFmtId="0" fontId="8" fillId="3" borderId="201" xfId="0" applyFont="1" applyFill="1" applyBorder="1" applyAlignment="1">
      <alignment horizontal="left" vertical="center" wrapText="1"/>
    </xf>
    <xf numFmtId="0" fontId="8" fillId="3" borderId="131" xfId="0" applyFont="1" applyFill="1" applyBorder="1" applyAlignment="1">
      <alignment horizontal="left" vertical="center" wrapText="1"/>
    </xf>
    <xf numFmtId="0" fontId="8" fillId="3" borderId="10" xfId="0" applyFont="1" applyFill="1" applyBorder="1" applyAlignment="1">
      <alignment horizontal="left" vertical="center" wrapText="1"/>
    </xf>
    <xf numFmtId="0" fontId="8" fillId="3" borderId="11" xfId="0" applyFont="1" applyFill="1" applyBorder="1" applyAlignment="1">
      <alignment horizontal="left" vertical="center" wrapText="1"/>
    </xf>
    <xf numFmtId="0" fontId="91" fillId="0" borderId="0" xfId="0" applyFont="1" applyAlignment="1">
      <alignment horizontal="left" vertical="center" wrapText="1"/>
    </xf>
    <xf numFmtId="0" fontId="21" fillId="0" borderId="131" xfId="0" applyFont="1" applyBorder="1" applyAlignment="1" applyProtection="1">
      <alignment horizontal="center" vertical="center" wrapText="1"/>
      <protection locked="0"/>
    </xf>
    <xf numFmtId="0" fontId="21" fillId="0" borderId="10" xfId="0" applyFont="1" applyBorder="1" applyAlignment="1" applyProtection="1">
      <alignment horizontal="center" vertical="center" wrapText="1"/>
      <protection locked="0"/>
    </xf>
    <xf numFmtId="0" fontId="21" fillId="0" borderId="42" xfId="0" applyFont="1" applyBorder="1" applyAlignment="1" applyProtection="1">
      <alignment horizontal="center" vertical="center" wrapText="1"/>
      <protection locked="0"/>
    </xf>
    <xf numFmtId="0" fontId="8" fillId="3" borderId="0" xfId="0" applyFont="1" applyFill="1" applyAlignment="1">
      <alignment horizontal="center" vertical="center" wrapText="1"/>
    </xf>
    <xf numFmtId="0" fontId="52" fillId="2" borderId="143" xfId="0" applyFont="1" applyFill="1" applyBorder="1" applyAlignment="1" applyProtection="1">
      <alignment horizontal="center" vertical="center" wrapText="1"/>
      <protection locked="0"/>
    </xf>
    <xf numFmtId="0" fontId="44" fillId="2" borderId="143" xfId="0" applyFont="1" applyFill="1" applyBorder="1" applyAlignment="1">
      <alignment horizontal="left" vertical="center" wrapText="1"/>
    </xf>
    <xf numFmtId="0" fontId="21" fillId="2" borderId="143" xfId="0" applyFont="1" applyFill="1" applyBorder="1" applyAlignment="1" applyProtection="1">
      <alignment horizontal="left" vertical="top"/>
      <protection locked="0"/>
    </xf>
    <xf numFmtId="0" fontId="52" fillId="0" borderId="0" xfId="0" applyFont="1" applyFill="1" applyAlignment="1">
      <alignment horizontal="left" vertical="center" wrapText="1"/>
    </xf>
    <xf numFmtId="0" fontId="52" fillId="0" borderId="10" xfId="0" applyFont="1" applyFill="1" applyBorder="1" applyAlignment="1">
      <alignment horizontal="left" vertical="center" wrapText="1"/>
    </xf>
    <xf numFmtId="0" fontId="21" fillId="3" borderId="17" xfId="0" applyFont="1" applyFill="1" applyBorder="1" applyAlignment="1">
      <alignment horizontal="left" vertical="center" wrapText="1"/>
    </xf>
    <xf numFmtId="0" fontId="21" fillId="3" borderId="3" xfId="0" applyFont="1" applyFill="1" applyBorder="1" applyAlignment="1">
      <alignment horizontal="left" vertical="center" wrapText="1"/>
    </xf>
    <xf numFmtId="0" fontId="21" fillId="3" borderId="4" xfId="0" applyFont="1" applyFill="1" applyBorder="1" applyAlignment="1">
      <alignment horizontal="left" vertical="center" wrapText="1"/>
    </xf>
    <xf numFmtId="0" fontId="21" fillId="3" borderId="18" xfId="0" applyFont="1" applyFill="1" applyBorder="1" applyAlignment="1">
      <alignment horizontal="left" vertical="center" wrapText="1"/>
    </xf>
    <xf numFmtId="0" fontId="21" fillId="3" borderId="23" xfId="0" applyFont="1" applyFill="1" applyBorder="1" applyAlignment="1">
      <alignment horizontal="left" vertical="center" wrapText="1"/>
    </xf>
    <xf numFmtId="0" fontId="21" fillId="3" borderId="21" xfId="0" applyFont="1" applyFill="1" applyBorder="1" applyAlignment="1">
      <alignment horizontal="left" vertical="center" wrapText="1"/>
    </xf>
    <xf numFmtId="0" fontId="21" fillId="3" borderId="22" xfId="0" applyFont="1" applyFill="1" applyBorder="1" applyAlignment="1">
      <alignment horizontal="left" vertical="center" wrapText="1"/>
    </xf>
    <xf numFmtId="0" fontId="24" fillId="3" borderId="147" xfId="0" applyFont="1" applyFill="1" applyBorder="1" applyAlignment="1">
      <alignment horizontal="center" vertical="center" wrapText="1"/>
    </xf>
    <xf numFmtId="0" fontId="24" fillId="3" borderId="199" xfId="0" applyFont="1" applyFill="1" applyBorder="1" applyAlignment="1">
      <alignment horizontal="center" vertical="center" wrapText="1"/>
    </xf>
    <xf numFmtId="0" fontId="24" fillId="2" borderId="147" xfId="0" applyFont="1" applyFill="1" applyBorder="1" applyAlignment="1" applyProtection="1">
      <alignment horizontal="center" vertical="center" wrapText="1"/>
      <protection locked="0"/>
    </xf>
    <xf numFmtId="0" fontId="24" fillId="2" borderId="152" xfId="0" applyFont="1" applyFill="1" applyBorder="1" applyAlignment="1" applyProtection="1">
      <alignment horizontal="center" vertical="center" wrapText="1"/>
      <protection locked="0"/>
    </xf>
    <xf numFmtId="0" fontId="24" fillId="3" borderId="152" xfId="0" applyFont="1" applyFill="1" applyBorder="1" applyAlignment="1">
      <alignment horizontal="center" vertical="center" wrapText="1"/>
    </xf>
    <xf numFmtId="0" fontId="24" fillId="2" borderId="199" xfId="0" applyFont="1" applyFill="1" applyBorder="1" applyAlignment="1" applyProtection="1">
      <alignment horizontal="center" vertical="center" wrapText="1"/>
      <protection locked="0"/>
    </xf>
    <xf numFmtId="0" fontId="24" fillId="2" borderId="197" xfId="0" applyFont="1" applyFill="1" applyBorder="1" applyAlignment="1">
      <alignment horizontal="left" vertical="center" wrapText="1"/>
    </xf>
    <xf numFmtId="0" fontId="24" fillId="2" borderId="200" xfId="0" applyFont="1" applyFill="1" applyBorder="1" applyAlignment="1">
      <alignment horizontal="left" vertical="center" wrapText="1"/>
    </xf>
    <xf numFmtId="0" fontId="24" fillId="2" borderId="201" xfId="0" applyFont="1" applyFill="1" applyBorder="1" applyAlignment="1">
      <alignment horizontal="left" vertical="center" wrapText="1"/>
    </xf>
    <xf numFmtId="0" fontId="24" fillId="2" borderId="7" xfId="0" applyFont="1" applyFill="1" applyBorder="1" applyAlignment="1" applyProtection="1">
      <alignment horizontal="left" vertical="top" wrapText="1"/>
      <protection locked="0"/>
    </xf>
    <xf numFmtId="0" fontId="24" fillId="2" borderId="10" xfId="0" applyFont="1" applyFill="1" applyBorder="1" applyAlignment="1" applyProtection="1">
      <alignment horizontal="left" vertical="top" wrapText="1"/>
      <protection locked="0"/>
    </xf>
    <xf numFmtId="0" fontId="24" fillId="2" borderId="11" xfId="0" applyFont="1" applyFill="1" applyBorder="1" applyAlignment="1" applyProtection="1">
      <alignment horizontal="left" vertical="top" wrapText="1"/>
      <protection locked="0"/>
    </xf>
    <xf numFmtId="0" fontId="24" fillId="3" borderId="7" xfId="0" applyFont="1" applyFill="1" applyBorder="1" applyAlignment="1">
      <alignment horizontal="center" vertical="center" wrapText="1"/>
    </xf>
    <xf numFmtId="0" fontId="24" fillId="3" borderId="10" xfId="0" applyFont="1" applyFill="1" applyBorder="1" applyAlignment="1">
      <alignment horizontal="center" vertical="center" wrapText="1"/>
    </xf>
    <xf numFmtId="0" fontId="24" fillId="2" borderId="7" xfId="0" applyFont="1" applyFill="1" applyBorder="1" applyAlignment="1" applyProtection="1">
      <alignment horizontal="center" vertical="center" wrapText="1"/>
      <protection locked="0"/>
    </xf>
    <xf numFmtId="0" fontId="24" fillId="2" borderId="11" xfId="0" applyFont="1" applyFill="1" applyBorder="1" applyAlignment="1" applyProtection="1">
      <alignment horizontal="center" vertical="center" wrapText="1"/>
      <protection locked="0"/>
    </xf>
    <xf numFmtId="0" fontId="24" fillId="3" borderId="11" xfId="0" applyFont="1" applyFill="1" applyBorder="1" applyAlignment="1">
      <alignment horizontal="center" vertical="center" wrapText="1"/>
    </xf>
    <xf numFmtId="0" fontId="24" fillId="2" borderId="10" xfId="0" applyFont="1" applyFill="1" applyBorder="1" applyAlignment="1" applyProtection="1">
      <alignment horizontal="center" vertical="center" wrapText="1"/>
      <protection locked="0"/>
    </xf>
    <xf numFmtId="0" fontId="21" fillId="11" borderId="229" xfId="0" applyFont="1" applyFill="1" applyBorder="1" applyAlignment="1">
      <alignment horizontal="center" vertical="center"/>
    </xf>
    <xf numFmtId="0" fontId="21" fillId="11" borderId="71" xfId="0" applyFont="1" applyFill="1" applyBorder="1" applyAlignment="1">
      <alignment horizontal="center" vertical="center"/>
    </xf>
    <xf numFmtId="0" fontId="21" fillId="3" borderId="13" xfId="0" applyFont="1" applyFill="1" applyBorder="1" applyAlignment="1">
      <alignment vertical="center" wrapText="1"/>
    </xf>
    <xf numFmtId="0" fontId="24" fillId="2" borderId="143" xfId="0" applyFont="1" applyFill="1" applyBorder="1" applyAlignment="1" applyProtection="1">
      <alignment horizontal="center" vertical="center" wrapText="1"/>
      <protection locked="0"/>
    </xf>
    <xf numFmtId="0" fontId="21" fillId="3" borderId="25" xfId="0" applyFont="1" applyFill="1" applyBorder="1" applyAlignment="1">
      <alignment horizontal="center" vertical="center" wrapText="1"/>
    </xf>
    <xf numFmtId="0" fontId="21" fillId="3" borderId="27" xfId="0" applyFont="1" applyFill="1" applyBorder="1" applyAlignment="1">
      <alignment horizontal="center" vertical="center" wrapText="1"/>
    </xf>
    <xf numFmtId="0" fontId="21" fillId="3" borderId="5" xfId="0" applyFont="1" applyFill="1" applyBorder="1" applyAlignment="1">
      <alignment horizontal="center" vertical="center" wrapText="1"/>
    </xf>
    <xf numFmtId="0" fontId="21" fillId="3" borderId="19" xfId="0" applyFont="1" applyFill="1" applyBorder="1" applyAlignment="1">
      <alignment horizontal="center" vertical="center" wrapText="1"/>
    </xf>
    <xf numFmtId="0" fontId="21" fillId="3" borderId="3" xfId="0" applyFont="1" applyFill="1" applyBorder="1" applyAlignment="1">
      <alignment horizontal="center" vertical="center" wrapText="1"/>
    </xf>
    <xf numFmtId="0" fontId="21" fillId="3" borderId="4" xfId="0" applyFont="1" applyFill="1" applyBorder="1" applyAlignment="1">
      <alignment horizontal="center" vertical="center" wrapText="1"/>
    </xf>
    <xf numFmtId="0" fontId="21" fillId="3" borderId="1" xfId="0" applyFont="1" applyFill="1" applyBorder="1" applyAlignment="1">
      <alignment horizontal="center" vertical="center" wrapText="1"/>
    </xf>
    <xf numFmtId="0" fontId="21" fillId="3" borderId="24" xfId="0" applyFont="1" applyFill="1" applyBorder="1" applyAlignment="1">
      <alignment horizontal="center" vertical="center" wrapText="1"/>
    </xf>
    <xf numFmtId="0" fontId="21" fillId="3" borderId="220" xfId="0" applyFont="1" applyFill="1" applyBorder="1" applyAlignment="1">
      <alignment horizontal="center" vertical="center"/>
    </xf>
    <xf numFmtId="0" fontId="21" fillId="3" borderId="218" xfId="0" applyFont="1" applyFill="1" applyBorder="1" applyAlignment="1">
      <alignment horizontal="center" vertical="center"/>
    </xf>
    <xf numFmtId="0" fontId="21" fillId="3" borderId="221" xfId="0" applyFont="1" applyFill="1" applyBorder="1" applyAlignment="1">
      <alignment horizontal="center" vertical="center"/>
    </xf>
    <xf numFmtId="0" fontId="21" fillId="3" borderId="11" xfId="0" applyFont="1" applyFill="1" applyBorder="1" applyAlignment="1">
      <alignment horizontal="center" vertical="center"/>
    </xf>
    <xf numFmtId="0" fontId="24" fillId="0" borderId="222" xfId="0" applyFont="1" applyBorder="1" applyAlignment="1" applyProtection="1">
      <alignment horizontal="center" vertical="center" wrapText="1"/>
      <protection locked="0"/>
    </xf>
    <xf numFmtId="0" fontId="24" fillId="0" borderId="221" xfId="0" applyFont="1" applyBorder="1" applyAlignment="1" applyProtection="1">
      <alignment horizontal="center" vertical="center" wrapText="1"/>
      <protection locked="0"/>
    </xf>
    <xf numFmtId="0" fontId="24" fillId="0" borderId="26" xfId="0" applyFont="1" applyBorder="1" applyAlignment="1" applyProtection="1">
      <alignment horizontal="center" vertical="center" wrapText="1"/>
      <protection locked="0"/>
    </xf>
    <xf numFmtId="0" fontId="100" fillId="3" borderId="141" xfId="9" applyFont="1" applyFill="1" applyBorder="1" applyAlignment="1">
      <alignment horizontal="center" vertical="center" textRotation="180"/>
    </xf>
    <xf numFmtId="0" fontId="68" fillId="3" borderId="143" xfId="9" applyFont="1" applyFill="1" applyBorder="1" applyAlignment="1">
      <alignment horizontal="center" vertical="center" wrapText="1"/>
    </xf>
    <xf numFmtId="0" fontId="100" fillId="3" borderId="160" xfId="9" applyFont="1" applyFill="1" applyBorder="1" applyAlignment="1">
      <alignment horizontal="center" vertical="center" textRotation="180"/>
    </xf>
    <xf numFmtId="0" fontId="68" fillId="3" borderId="161" xfId="9" applyFont="1" applyFill="1" applyBorder="1" applyAlignment="1">
      <alignment horizontal="center" vertical="center" wrapText="1"/>
    </xf>
    <xf numFmtId="0" fontId="100" fillId="3" borderId="141" xfId="9" applyFont="1" applyFill="1" applyBorder="1" applyAlignment="1">
      <alignment horizontal="center" vertical="center" textRotation="180" wrapText="1"/>
    </xf>
    <xf numFmtId="0" fontId="97" fillId="3" borderId="143" xfId="9" applyFont="1" applyFill="1" applyBorder="1" applyAlignment="1">
      <alignment horizontal="center" vertical="center" wrapText="1"/>
    </xf>
    <xf numFmtId="0" fontId="71" fillId="0" borderId="0" xfId="7" applyFont="1" applyAlignment="1">
      <alignment horizontal="center"/>
    </xf>
    <xf numFmtId="0" fontId="101" fillId="0" borderId="167" xfId="8" applyFont="1" applyBorder="1" applyAlignment="1">
      <alignment horizontal="center" vertical="center" wrapText="1"/>
    </xf>
    <xf numFmtId="0" fontId="101" fillId="0" borderId="168" xfId="8" applyFont="1" applyBorder="1" applyAlignment="1">
      <alignment horizontal="center" vertical="center" wrapText="1"/>
    </xf>
    <xf numFmtId="0" fontId="101" fillId="0" borderId="169" xfId="8" applyFont="1" applyBorder="1" applyAlignment="1">
      <alignment horizontal="center" vertical="center" wrapText="1"/>
    </xf>
    <xf numFmtId="0" fontId="101" fillId="0" borderId="173" xfId="8" applyFont="1" applyBorder="1" applyAlignment="1">
      <alignment horizontal="center" vertical="center" wrapText="1"/>
    </xf>
    <xf numFmtId="0" fontId="101" fillId="0" borderId="174" xfId="8" applyFont="1" applyBorder="1" applyAlignment="1">
      <alignment horizontal="center" vertical="center" wrapText="1"/>
    </xf>
    <xf numFmtId="0" fontId="101" fillId="0" borderId="175" xfId="8" applyFont="1" applyBorder="1" applyAlignment="1">
      <alignment horizontal="center" vertical="center" wrapText="1"/>
    </xf>
    <xf numFmtId="0" fontId="65" fillId="0" borderId="170" xfId="8" applyFont="1" applyBorder="1" applyAlignment="1">
      <alignment horizontal="center" vertical="center"/>
    </xf>
    <xf numFmtId="0" fontId="65" fillId="0" borderId="171" xfId="8" applyFont="1" applyBorder="1" applyAlignment="1">
      <alignment horizontal="center" vertical="center"/>
    </xf>
    <xf numFmtId="0" fontId="65" fillId="0" borderId="172" xfId="8" applyFont="1" applyBorder="1" applyAlignment="1">
      <alignment horizontal="center" vertical="center"/>
    </xf>
    <xf numFmtId="0" fontId="65" fillId="0" borderId="170" xfId="8" applyFont="1" applyBorder="1" applyAlignment="1">
      <alignment horizontal="center" vertical="center" wrapText="1"/>
    </xf>
    <xf numFmtId="0" fontId="94" fillId="0" borderId="0" xfId="8" applyFont="1" applyAlignment="1">
      <alignment horizontal="left" vertical="center" wrapText="1"/>
    </xf>
    <xf numFmtId="49" fontId="94" fillId="0" borderId="0" xfId="8" applyNumberFormat="1" applyFont="1" applyAlignment="1">
      <alignment horizontal="left" vertical="center" wrapText="1"/>
    </xf>
    <xf numFmtId="49" fontId="72" fillId="0" borderId="0" xfId="2" applyNumberFormat="1" applyFont="1" applyAlignment="1" applyProtection="1">
      <alignment horizontal="left" vertical="center" wrapText="1"/>
      <protection locked="0"/>
    </xf>
    <xf numFmtId="0" fontId="79" fillId="0" borderId="0" xfId="8" applyFont="1" applyAlignment="1">
      <alignment horizontal="left" vertical="center"/>
    </xf>
    <xf numFmtId="0" fontId="72" fillId="0" borderId="0" xfId="2" applyFont="1" applyAlignment="1" applyProtection="1">
      <alignment horizontal="left" vertical="center" wrapText="1"/>
      <protection locked="0"/>
    </xf>
    <xf numFmtId="0" fontId="8" fillId="3" borderId="17" xfId="0" applyFont="1" applyFill="1" applyBorder="1" applyAlignment="1">
      <alignment horizontal="center" vertical="center" wrapText="1"/>
    </xf>
    <xf numFmtId="0" fontId="8" fillId="3" borderId="3" xfId="0" applyFont="1" applyFill="1" applyBorder="1" applyAlignment="1">
      <alignment horizontal="center" vertical="center"/>
    </xf>
    <xf numFmtId="0" fontId="8" fillId="3" borderId="40" xfId="0" applyFont="1" applyFill="1" applyBorder="1" applyAlignment="1">
      <alignment horizontal="center" vertical="center"/>
    </xf>
    <xf numFmtId="0" fontId="8" fillId="3" borderId="20" xfId="0" applyFont="1" applyFill="1" applyBorder="1" applyAlignment="1">
      <alignment horizontal="center" vertical="center"/>
    </xf>
    <xf numFmtId="0" fontId="8" fillId="3" borderId="28" xfId="0" applyFont="1" applyFill="1" applyBorder="1" applyAlignment="1">
      <alignment horizontal="center" vertical="center"/>
    </xf>
    <xf numFmtId="0" fontId="8" fillId="3" borderId="27" xfId="0" applyFont="1" applyFill="1" applyBorder="1" applyAlignment="1">
      <alignment horizontal="center" vertical="center"/>
    </xf>
    <xf numFmtId="0" fontId="7" fillId="0" borderId="34" xfId="0" applyFont="1" applyBorder="1" applyAlignment="1" applyProtection="1">
      <alignment horizontal="left" vertical="center"/>
      <protection locked="0"/>
    </xf>
    <xf numFmtId="0" fontId="7" fillId="0" borderId="165" xfId="0" applyFont="1" applyBorder="1" applyAlignment="1" applyProtection="1">
      <alignment horizontal="left" vertical="center"/>
      <protection locked="0"/>
    </xf>
    <xf numFmtId="0" fontId="7" fillId="0" borderId="139" xfId="0" applyFont="1" applyBorder="1" applyAlignment="1" applyProtection="1">
      <alignment horizontal="left" vertical="center"/>
      <protection locked="0"/>
    </xf>
    <xf numFmtId="38" fontId="7" fillId="0" borderId="34" xfId="1" applyFont="1" applyFill="1" applyBorder="1" applyAlignment="1" applyProtection="1">
      <alignment horizontal="right" vertical="center"/>
      <protection locked="0"/>
    </xf>
    <xf numFmtId="38" fontId="7" fillId="0" borderId="165" xfId="1" applyFont="1" applyFill="1" applyBorder="1" applyAlignment="1" applyProtection="1">
      <alignment horizontal="right" vertical="center"/>
      <protection locked="0"/>
    </xf>
    <xf numFmtId="0" fontId="14" fillId="3" borderId="197" xfId="0" applyFont="1" applyFill="1" applyBorder="1" applyAlignment="1">
      <alignment horizontal="center" vertical="center"/>
    </xf>
    <xf numFmtId="0" fontId="14" fillId="3" borderId="203" xfId="0" applyFont="1" applyFill="1" applyBorder="1" applyAlignment="1">
      <alignment horizontal="center" vertical="center"/>
    </xf>
    <xf numFmtId="0" fontId="7" fillId="0" borderId="1" xfId="0" applyFont="1" applyBorder="1" applyAlignment="1" applyProtection="1">
      <alignment horizontal="left" vertical="center"/>
      <protection locked="0"/>
    </xf>
    <xf numFmtId="0" fontId="7" fillId="0" borderId="2" xfId="0" applyFont="1" applyBorder="1" applyAlignment="1" applyProtection="1">
      <alignment horizontal="left" vertical="center"/>
      <protection locked="0"/>
    </xf>
    <xf numFmtId="0" fontId="7" fillId="0" borderId="29" xfId="0" applyFont="1" applyBorder="1" applyAlignment="1" applyProtection="1">
      <alignment horizontal="left" vertical="center"/>
      <protection locked="0"/>
    </xf>
    <xf numFmtId="38" fontId="7" fillId="0" borderId="1" xfId="1" applyFont="1" applyFill="1" applyBorder="1" applyAlignment="1" applyProtection="1">
      <alignment horizontal="right" vertical="center"/>
      <protection locked="0"/>
    </xf>
    <xf numFmtId="38" fontId="7" fillId="0" borderId="2" xfId="1" applyFont="1" applyFill="1" applyBorder="1" applyAlignment="1" applyProtection="1">
      <alignment horizontal="right" vertical="center"/>
      <protection locked="0"/>
    </xf>
    <xf numFmtId="0" fontId="14" fillId="3" borderId="25" xfId="0" applyFont="1" applyFill="1" applyBorder="1" applyAlignment="1">
      <alignment horizontal="center" vertical="center"/>
    </xf>
    <xf numFmtId="0" fontId="14" fillId="3" borderId="27" xfId="0" applyFont="1" applyFill="1" applyBorder="1" applyAlignment="1">
      <alignment horizontal="center" vertical="center"/>
    </xf>
    <xf numFmtId="0" fontId="23" fillId="0" borderId="0" xfId="0" applyFont="1" applyAlignment="1">
      <alignment vertical="center" wrapText="1"/>
    </xf>
    <xf numFmtId="0" fontId="21" fillId="3" borderId="1" xfId="0" applyFont="1" applyFill="1" applyBorder="1" applyAlignment="1">
      <alignment horizontal="left" vertical="center" wrapText="1"/>
    </xf>
    <xf numFmtId="0" fontId="21" fillId="3" borderId="2" xfId="0" applyFont="1" applyFill="1" applyBorder="1" applyAlignment="1">
      <alignment horizontal="left" vertical="center" wrapText="1"/>
    </xf>
    <xf numFmtId="0" fontId="21" fillId="3" borderId="24" xfId="0" applyFont="1" applyFill="1" applyBorder="1" applyAlignment="1">
      <alignment horizontal="left" vertical="center" wrapText="1"/>
    </xf>
    <xf numFmtId="0" fontId="28" fillId="0" borderId="0" xfId="0" applyFont="1" applyAlignment="1">
      <alignment horizontal="left" vertical="center"/>
    </xf>
    <xf numFmtId="180" fontId="21" fillId="3" borderId="17" xfId="0" applyNumberFormat="1" applyFont="1" applyFill="1" applyBorder="1" applyAlignment="1">
      <alignment horizontal="left" vertical="center" wrapText="1"/>
    </xf>
    <xf numFmtId="180" fontId="21" fillId="3" borderId="3" xfId="0" applyNumberFormat="1" applyFont="1" applyFill="1" applyBorder="1" applyAlignment="1">
      <alignment horizontal="left" vertical="center" wrapText="1"/>
    </xf>
    <xf numFmtId="180" fontId="21" fillId="3" borderId="27" xfId="0" applyNumberFormat="1" applyFont="1" applyFill="1" applyBorder="1" applyAlignment="1">
      <alignment horizontal="left" vertical="center" wrapText="1"/>
    </xf>
    <xf numFmtId="180" fontId="21" fillId="3" borderId="18" xfId="0" applyNumberFormat="1" applyFont="1" applyFill="1" applyBorder="1" applyAlignment="1">
      <alignment horizontal="left" vertical="center" wrapText="1"/>
    </xf>
    <xf numFmtId="180" fontId="21" fillId="3" borderId="0" xfId="0" applyNumberFormat="1" applyFont="1" applyFill="1" applyAlignment="1">
      <alignment horizontal="left" vertical="center" wrapText="1"/>
    </xf>
    <xf numFmtId="180" fontId="21" fillId="3" borderId="19" xfId="0" applyNumberFormat="1" applyFont="1" applyFill="1" applyBorder="1" applyAlignment="1">
      <alignment horizontal="left" vertical="center" wrapText="1"/>
    </xf>
    <xf numFmtId="180" fontId="21" fillId="3" borderId="23" xfId="0" applyNumberFormat="1" applyFont="1" applyFill="1" applyBorder="1" applyAlignment="1">
      <alignment horizontal="left" vertical="center" wrapText="1"/>
    </xf>
    <xf numFmtId="180" fontId="21" fillId="3" borderId="21" xfId="0" applyNumberFormat="1" applyFont="1" applyFill="1" applyBorder="1" applyAlignment="1">
      <alignment horizontal="left" vertical="center" wrapText="1"/>
    </xf>
    <xf numFmtId="180" fontId="21" fillId="3" borderId="41" xfId="0" applyNumberFormat="1" applyFont="1" applyFill="1" applyBorder="1" applyAlignment="1">
      <alignment horizontal="left" vertical="center" wrapText="1"/>
    </xf>
    <xf numFmtId="3" fontId="24" fillId="0" borderId="147" xfId="0" applyNumberFormat="1" applyFont="1" applyBorder="1" applyAlignment="1" applyProtection="1">
      <alignment horizontal="right" vertical="center" wrapText="1"/>
      <protection locked="0"/>
    </xf>
    <xf numFmtId="3" fontId="24" fillId="0" borderId="199" xfId="0" applyNumberFormat="1" applyFont="1" applyBorder="1" applyAlignment="1" applyProtection="1">
      <alignment horizontal="right" vertical="center" wrapText="1"/>
      <protection locked="0"/>
    </xf>
    <xf numFmtId="3" fontId="24" fillId="3" borderId="147" xfId="0" applyNumberFormat="1" applyFont="1" applyFill="1" applyBorder="1" applyAlignment="1">
      <alignment horizontal="right" vertical="center" wrapText="1"/>
    </xf>
    <xf numFmtId="3" fontId="24" fillId="3" borderId="199" xfId="0" applyNumberFormat="1" applyFont="1" applyFill="1" applyBorder="1" applyAlignment="1">
      <alignment horizontal="right" vertical="center" wrapText="1"/>
    </xf>
    <xf numFmtId="181" fontId="24" fillId="3" borderId="147" xfId="0" applyNumberFormat="1" applyFont="1" applyFill="1" applyBorder="1" applyAlignment="1">
      <alignment horizontal="center" vertical="center"/>
    </xf>
    <xf numFmtId="181" fontId="24" fillId="3" borderId="199" xfId="0" applyNumberFormat="1" applyFont="1" applyFill="1" applyBorder="1" applyAlignment="1">
      <alignment horizontal="center" vertical="center"/>
    </xf>
    <xf numFmtId="180" fontId="21" fillId="3" borderId="4" xfId="0" applyNumberFormat="1" applyFont="1" applyFill="1" applyBorder="1" applyAlignment="1">
      <alignment horizontal="left" vertical="center" wrapText="1"/>
    </xf>
    <xf numFmtId="180" fontId="21" fillId="3" borderId="1" xfId="0" applyNumberFormat="1" applyFont="1" applyFill="1" applyBorder="1" applyAlignment="1">
      <alignment horizontal="left" vertical="center" wrapText="1"/>
    </xf>
    <xf numFmtId="180" fontId="21" fillId="3" borderId="2" xfId="0" applyNumberFormat="1" applyFont="1" applyFill="1" applyBorder="1" applyAlignment="1">
      <alignment horizontal="left" vertical="center" wrapText="1"/>
    </xf>
    <xf numFmtId="180" fontId="21" fillId="3" borderId="24" xfId="0" applyNumberFormat="1" applyFont="1" applyFill="1" applyBorder="1" applyAlignment="1">
      <alignment horizontal="left" vertical="center" wrapText="1"/>
    </xf>
    <xf numFmtId="180" fontId="21" fillId="3" borderId="22" xfId="0" applyNumberFormat="1" applyFont="1" applyFill="1" applyBorder="1" applyAlignment="1">
      <alignment horizontal="left" vertical="center" wrapText="1"/>
    </xf>
    <xf numFmtId="0" fontId="23" fillId="3" borderId="30" xfId="0" applyFont="1" applyFill="1" applyBorder="1" applyAlignment="1">
      <alignment horizontal="center" vertical="center" wrapText="1"/>
    </xf>
    <xf numFmtId="0" fontId="22" fillId="3" borderId="2" xfId="0" applyFont="1" applyFill="1" applyBorder="1" applyAlignment="1">
      <alignment horizontal="center" vertical="center" wrapText="1"/>
    </xf>
    <xf numFmtId="0" fontId="22" fillId="3" borderId="24" xfId="0" applyFont="1" applyFill="1" applyBorder="1" applyAlignment="1">
      <alignment horizontal="center" vertical="center" wrapText="1"/>
    </xf>
    <xf numFmtId="0" fontId="24" fillId="0" borderId="147" xfId="0" applyFont="1" applyBorder="1" applyAlignment="1" applyProtection="1">
      <alignment horizontal="left" vertical="center"/>
      <protection locked="0"/>
    </xf>
    <xf numFmtId="0" fontId="24" fillId="0" borderId="199" xfId="0" applyFont="1" applyBorder="1" applyAlignment="1" applyProtection="1">
      <alignment horizontal="left" vertical="center"/>
      <protection locked="0"/>
    </xf>
    <xf numFmtId="0" fontId="24" fillId="0" borderId="152" xfId="0" applyFont="1" applyBorder="1" applyAlignment="1" applyProtection="1">
      <alignment horizontal="left" vertical="center"/>
      <protection locked="0"/>
    </xf>
    <xf numFmtId="38" fontId="24" fillId="3" borderId="6" xfId="4" applyFont="1" applyFill="1" applyBorder="1" applyAlignment="1" applyProtection="1">
      <alignment horizontal="right" vertical="center"/>
    </xf>
    <xf numFmtId="38" fontId="24" fillId="3" borderId="20" xfId="4" applyFont="1" applyFill="1" applyBorder="1" applyAlignment="1" applyProtection="1">
      <alignment horizontal="right" vertical="center"/>
    </xf>
    <xf numFmtId="38" fontId="24" fillId="3" borderId="26" xfId="4" applyFont="1" applyFill="1" applyBorder="1" applyAlignment="1" applyProtection="1">
      <alignment horizontal="right" vertical="center"/>
    </xf>
    <xf numFmtId="0" fontId="32" fillId="3" borderId="147" xfId="0" applyFont="1" applyFill="1" applyBorder="1" applyAlignment="1">
      <alignment horizontal="left" vertical="center" shrinkToFit="1"/>
    </xf>
    <xf numFmtId="0" fontId="32" fillId="3" borderId="199" xfId="0" applyFont="1" applyFill="1" applyBorder="1" applyAlignment="1">
      <alignment horizontal="left" vertical="center" shrinkToFit="1"/>
    </xf>
    <xf numFmtId="38" fontId="35" fillId="3" borderId="147" xfId="4" applyFont="1" applyFill="1" applyBorder="1" applyAlignment="1" applyProtection="1">
      <alignment horizontal="right" vertical="center"/>
    </xf>
    <xf numFmtId="38" fontId="35" fillId="3" borderId="196" xfId="4" applyFont="1" applyFill="1" applyBorder="1" applyAlignment="1" applyProtection="1">
      <alignment horizontal="right" vertical="center"/>
    </xf>
    <xf numFmtId="38" fontId="35" fillId="3" borderId="10" xfId="4" applyFont="1" applyFill="1" applyBorder="1" applyAlignment="1" applyProtection="1">
      <alignment horizontal="right" vertical="center"/>
    </xf>
    <xf numFmtId="38" fontId="35" fillId="3" borderId="42" xfId="4" applyFont="1" applyFill="1" applyBorder="1" applyAlignment="1" applyProtection="1">
      <alignment horizontal="right" vertical="center"/>
    </xf>
    <xf numFmtId="38" fontId="35" fillId="3" borderId="14" xfId="4" applyFont="1" applyFill="1" applyBorder="1" applyAlignment="1" applyProtection="1">
      <alignment horizontal="right" vertical="center"/>
    </xf>
    <xf numFmtId="38" fontId="35" fillId="3" borderId="70" xfId="4" applyFont="1" applyFill="1" applyBorder="1" applyAlignment="1" applyProtection="1">
      <alignment horizontal="right" vertical="center"/>
    </xf>
    <xf numFmtId="38" fontId="35" fillId="3" borderId="71" xfId="4" applyFont="1" applyFill="1" applyBorder="1" applyAlignment="1" applyProtection="1">
      <alignment horizontal="right" vertical="center"/>
    </xf>
    <xf numFmtId="38" fontId="35" fillId="3" borderId="7" xfId="4" applyFont="1" applyFill="1" applyBorder="1" applyAlignment="1" applyProtection="1">
      <alignment horizontal="right" vertical="center"/>
    </xf>
    <xf numFmtId="38" fontId="35" fillId="3" borderId="11" xfId="4" applyFont="1" applyFill="1" applyBorder="1" applyAlignment="1" applyProtection="1">
      <alignment horizontal="right" vertical="center"/>
    </xf>
    <xf numFmtId="38" fontId="24" fillId="3" borderId="44" xfId="4" applyFont="1" applyFill="1" applyBorder="1" applyAlignment="1" applyProtection="1">
      <alignment horizontal="right" vertical="center"/>
    </xf>
    <xf numFmtId="38" fontId="24" fillId="3" borderId="48" xfId="4" applyFont="1" applyFill="1" applyBorder="1" applyAlignment="1" applyProtection="1">
      <alignment horizontal="right" vertical="center"/>
    </xf>
    <xf numFmtId="38" fontId="24" fillId="3" borderId="54" xfId="4" applyFont="1" applyFill="1" applyBorder="1" applyAlignment="1" applyProtection="1">
      <alignment horizontal="right" vertical="center"/>
    </xf>
    <xf numFmtId="0" fontId="23" fillId="3" borderId="197" xfId="0" applyFont="1" applyFill="1" applyBorder="1" applyAlignment="1">
      <alignment horizontal="center" vertical="center" wrapText="1"/>
    </xf>
    <xf numFmtId="0" fontId="23" fillId="3" borderId="201" xfId="0" applyFont="1" applyFill="1" applyBorder="1" applyAlignment="1">
      <alignment horizontal="center" vertical="center" wrapText="1"/>
    </xf>
    <xf numFmtId="0" fontId="23" fillId="3" borderId="5" xfId="0" applyFont="1" applyFill="1" applyBorder="1" applyAlignment="1">
      <alignment horizontal="center" vertical="center" wrapText="1"/>
    </xf>
    <xf numFmtId="0" fontId="23" fillId="3" borderId="12" xfId="0" applyFont="1" applyFill="1" applyBorder="1" applyAlignment="1">
      <alignment horizontal="center" vertical="center" wrapText="1"/>
    </xf>
    <xf numFmtId="0" fontId="23" fillId="3" borderId="7" xfId="0" applyFont="1" applyFill="1" applyBorder="1" applyAlignment="1">
      <alignment horizontal="center" vertical="center" wrapText="1"/>
    </xf>
    <xf numFmtId="0" fontId="23" fillId="3" borderId="11" xfId="0" applyFont="1" applyFill="1" applyBorder="1" applyAlignment="1">
      <alignment horizontal="center" vertical="center" wrapText="1"/>
    </xf>
    <xf numFmtId="38" fontId="24" fillId="0" borderId="1" xfId="4" applyFont="1" applyFill="1" applyBorder="1" applyAlignment="1" applyProtection="1">
      <alignment horizontal="right" vertical="center"/>
      <protection locked="0"/>
    </xf>
    <xf numFmtId="38" fontId="24" fillId="0" borderId="24" xfId="4" applyFont="1" applyFill="1" applyBorder="1" applyAlignment="1" applyProtection="1">
      <alignment horizontal="right" vertical="center"/>
      <protection locked="0"/>
    </xf>
    <xf numFmtId="38" fontId="24" fillId="0" borderId="30" xfId="4" applyFont="1" applyFill="1" applyBorder="1" applyAlignment="1" applyProtection="1">
      <alignment horizontal="right" vertical="center"/>
      <protection locked="0"/>
    </xf>
    <xf numFmtId="38" fontId="24" fillId="0" borderId="2" xfId="4" applyFont="1" applyFill="1" applyBorder="1" applyAlignment="1" applyProtection="1">
      <alignment horizontal="right" vertical="center"/>
      <protection locked="0"/>
    </xf>
    <xf numFmtId="38" fontId="24" fillId="3" borderId="30" xfId="4" applyFont="1" applyFill="1" applyBorder="1" applyAlignment="1" applyProtection="1">
      <alignment horizontal="right" vertical="center" wrapText="1"/>
    </xf>
    <xf numFmtId="38" fontId="24" fillId="3" borderId="2" xfId="4" applyFont="1" applyFill="1" applyBorder="1" applyAlignment="1" applyProtection="1">
      <alignment horizontal="right" vertical="center" wrapText="1"/>
    </xf>
    <xf numFmtId="38" fontId="24" fillId="3" borderId="24" xfId="4" applyFont="1" applyFill="1" applyBorder="1" applyAlignment="1" applyProtection="1">
      <alignment horizontal="right" vertical="center" wrapText="1"/>
    </xf>
    <xf numFmtId="38" fontId="24" fillId="0" borderId="29" xfId="4" applyFont="1" applyFill="1" applyBorder="1" applyAlignment="1" applyProtection="1">
      <alignment horizontal="right" vertical="center"/>
      <protection locked="0"/>
    </xf>
    <xf numFmtId="0" fontId="37" fillId="0" borderId="147" xfId="0" applyFont="1" applyBorder="1" applyAlignment="1" applyProtection="1">
      <alignment horizontal="center" vertical="center"/>
      <protection locked="0"/>
    </xf>
    <xf numFmtId="0" fontId="37" fillId="0" borderId="199" xfId="0" applyFont="1" applyBorder="1" applyAlignment="1" applyProtection="1">
      <alignment horizontal="center" vertical="center"/>
      <protection locked="0"/>
    </xf>
    <xf numFmtId="0" fontId="37" fillId="0" borderId="152" xfId="0" applyFont="1" applyBorder="1" applyAlignment="1" applyProtection="1">
      <alignment horizontal="center" vertical="center"/>
      <protection locked="0"/>
    </xf>
    <xf numFmtId="38" fontId="24" fillId="3" borderId="33" xfId="4" applyFont="1" applyFill="1" applyBorder="1" applyAlignment="1" applyProtection="1">
      <alignment horizontal="right" vertical="center" wrapText="1"/>
    </xf>
    <xf numFmtId="38" fontId="24" fillId="3" borderId="21" xfId="4" applyFont="1" applyFill="1" applyBorder="1" applyAlignment="1" applyProtection="1">
      <alignment horizontal="right" vertical="center" wrapText="1"/>
    </xf>
    <xf numFmtId="38" fontId="24" fillId="3" borderId="22" xfId="4" applyFont="1" applyFill="1" applyBorder="1" applyAlignment="1" applyProtection="1">
      <alignment horizontal="right" vertical="center" wrapText="1"/>
    </xf>
    <xf numFmtId="38" fontId="24" fillId="0" borderId="65" xfId="4" applyFont="1" applyFill="1" applyBorder="1" applyAlignment="1" applyProtection="1">
      <alignment horizontal="right" vertical="center"/>
      <protection locked="0"/>
    </xf>
    <xf numFmtId="38" fontId="24" fillId="0" borderId="66" xfId="4" applyFont="1" applyFill="1" applyBorder="1" applyAlignment="1" applyProtection="1">
      <alignment horizontal="right" vertical="center"/>
      <protection locked="0"/>
    </xf>
    <xf numFmtId="38" fontId="24" fillId="3" borderId="72" xfId="4" applyFont="1" applyFill="1" applyBorder="1" applyAlignment="1" applyProtection="1">
      <alignment horizontal="right" vertical="center" wrapText="1"/>
    </xf>
    <xf numFmtId="38" fontId="24" fillId="3" borderId="73" xfId="4" applyFont="1" applyFill="1" applyBorder="1" applyAlignment="1" applyProtection="1">
      <alignment horizontal="right" vertical="center" wrapText="1"/>
    </xf>
    <xf numFmtId="38" fontId="24" fillId="3" borderId="74" xfId="4" applyFont="1" applyFill="1" applyBorder="1" applyAlignment="1" applyProtection="1">
      <alignment horizontal="right" vertical="center" wrapText="1"/>
    </xf>
    <xf numFmtId="38" fontId="24" fillId="3" borderId="65" xfId="4" applyFont="1" applyFill="1" applyBorder="1" applyAlignment="1" applyProtection="1">
      <alignment horizontal="right" vertical="center"/>
    </xf>
    <xf numFmtId="38" fontId="24" fillId="3" borderId="68" xfId="4" applyFont="1" applyFill="1" applyBorder="1" applyAlignment="1" applyProtection="1">
      <alignment horizontal="right" vertical="center"/>
    </xf>
    <xf numFmtId="38" fontId="24" fillId="0" borderId="69" xfId="4" applyFont="1" applyFill="1" applyBorder="1" applyAlignment="1" applyProtection="1">
      <alignment horizontal="right" vertical="center"/>
      <protection locked="0"/>
    </xf>
    <xf numFmtId="38" fontId="24" fillId="0" borderId="67" xfId="4" applyFont="1" applyFill="1" applyBorder="1" applyAlignment="1" applyProtection="1">
      <alignment horizontal="right" vertical="center"/>
      <protection locked="0"/>
    </xf>
    <xf numFmtId="38" fontId="24" fillId="0" borderId="68" xfId="4" applyFont="1" applyFill="1" applyBorder="1" applyAlignment="1" applyProtection="1">
      <alignment horizontal="right" vertical="center"/>
      <protection locked="0"/>
    </xf>
    <xf numFmtId="38" fontId="24" fillId="3" borderId="33" xfId="4" applyFont="1" applyFill="1" applyBorder="1" applyAlignment="1" applyProtection="1">
      <alignment horizontal="right" vertical="center"/>
    </xf>
    <xf numFmtId="38" fontId="25" fillId="3" borderId="21" xfId="4" applyFont="1" applyFill="1" applyBorder="1" applyAlignment="1" applyProtection="1">
      <alignment horizontal="right" vertical="center"/>
    </xf>
    <xf numFmtId="38" fontId="25" fillId="3" borderId="22" xfId="4" applyFont="1" applyFill="1" applyBorder="1" applyAlignment="1" applyProtection="1">
      <alignment horizontal="right" vertical="center"/>
    </xf>
    <xf numFmtId="38" fontId="24" fillId="3" borderId="56" xfId="4" applyFont="1" applyFill="1" applyBorder="1" applyAlignment="1" applyProtection="1">
      <alignment horizontal="right" vertical="center"/>
    </xf>
    <xf numFmtId="38" fontId="24" fillId="3" borderId="62" xfId="4" applyFont="1" applyFill="1" applyBorder="1" applyAlignment="1" applyProtection="1">
      <alignment horizontal="right" vertical="center"/>
    </xf>
    <xf numFmtId="38" fontId="24" fillId="3" borderId="57" xfId="4" applyFont="1" applyFill="1" applyBorder="1" applyAlignment="1" applyProtection="1">
      <alignment horizontal="right" vertical="center"/>
    </xf>
    <xf numFmtId="38" fontId="35" fillId="3" borderId="39" xfId="4" applyFont="1" applyFill="1" applyBorder="1" applyAlignment="1" applyProtection="1">
      <alignment horizontal="right" vertical="center"/>
    </xf>
    <xf numFmtId="38" fontId="35" fillId="3" borderId="63" xfId="4" applyFont="1" applyFill="1" applyBorder="1" applyAlignment="1" applyProtection="1">
      <alignment horizontal="right" vertical="center"/>
    </xf>
    <xf numFmtId="38" fontId="35" fillId="3" borderId="64" xfId="4" applyFont="1" applyFill="1" applyBorder="1" applyAlignment="1" applyProtection="1">
      <alignment horizontal="right" vertical="center"/>
    </xf>
    <xf numFmtId="38" fontId="35" fillId="3" borderId="38" xfId="4" applyFont="1" applyFill="1" applyBorder="1" applyAlignment="1" applyProtection="1">
      <alignment horizontal="right" vertical="center"/>
    </xf>
    <xf numFmtId="38" fontId="35" fillId="3" borderId="36" xfId="4" applyFont="1" applyFill="1" applyBorder="1" applyAlignment="1" applyProtection="1">
      <alignment horizontal="right" vertical="center"/>
    </xf>
    <xf numFmtId="38" fontId="35" fillId="3" borderId="37" xfId="4" applyFont="1" applyFill="1" applyBorder="1" applyAlignment="1" applyProtection="1">
      <alignment horizontal="right" vertical="center"/>
    </xf>
    <xf numFmtId="38" fontId="24" fillId="3" borderId="58" xfId="4" applyFont="1" applyFill="1" applyBorder="1" applyAlignment="1" applyProtection="1">
      <alignment horizontal="right" vertical="center"/>
    </xf>
    <xf numFmtId="38" fontId="24" fillId="3" borderId="59" xfId="4" applyFont="1" applyFill="1" applyBorder="1" applyAlignment="1" applyProtection="1">
      <alignment horizontal="right" vertical="center"/>
    </xf>
    <xf numFmtId="38" fontId="24" fillId="3" borderId="60" xfId="4" applyFont="1" applyFill="1" applyBorder="1" applyAlignment="1" applyProtection="1">
      <alignment horizontal="right" vertical="center"/>
    </xf>
    <xf numFmtId="38" fontId="24" fillId="3" borderId="61" xfId="4" applyFont="1" applyFill="1" applyBorder="1" applyAlignment="1" applyProtection="1">
      <alignment horizontal="right" vertical="center"/>
    </xf>
    <xf numFmtId="0" fontId="21" fillId="3" borderId="17" xfId="0" applyFont="1" applyFill="1" applyBorder="1" applyAlignment="1">
      <alignment horizontal="center" vertical="center"/>
    </xf>
    <xf numFmtId="0" fontId="21" fillId="3" borderId="3" xfId="0" applyFont="1" applyFill="1" applyBorder="1" applyAlignment="1">
      <alignment horizontal="center" vertical="center"/>
    </xf>
    <xf numFmtId="0" fontId="21" fillId="3" borderId="4" xfId="0" applyFont="1" applyFill="1" applyBorder="1" applyAlignment="1">
      <alignment horizontal="center" vertical="center"/>
    </xf>
    <xf numFmtId="0" fontId="21" fillId="3" borderId="18" xfId="0" applyFont="1" applyFill="1" applyBorder="1" applyAlignment="1">
      <alignment horizontal="center" vertical="center"/>
    </xf>
    <xf numFmtId="0" fontId="21" fillId="3" borderId="0" xfId="0" applyFont="1" applyFill="1" applyAlignment="1">
      <alignment horizontal="center" vertical="center"/>
    </xf>
    <xf numFmtId="0" fontId="21" fillId="3" borderId="12" xfId="0" applyFont="1" applyFill="1" applyBorder="1" applyAlignment="1">
      <alignment horizontal="center" vertical="center"/>
    </xf>
    <xf numFmtId="0" fontId="21" fillId="3" borderId="23" xfId="0" applyFont="1" applyFill="1" applyBorder="1" applyAlignment="1">
      <alignment horizontal="center" vertical="center"/>
    </xf>
    <xf numFmtId="0" fontId="21" fillId="3" borderId="21" xfId="0" applyFont="1" applyFill="1" applyBorder="1" applyAlignment="1">
      <alignment horizontal="center" vertical="center"/>
    </xf>
    <xf numFmtId="0" fontId="21" fillId="3" borderId="22" xfId="0" applyFont="1" applyFill="1" applyBorder="1" applyAlignment="1">
      <alignment horizontal="center" vertical="center"/>
    </xf>
    <xf numFmtId="0" fontId="24" fillId="3" borderId="197" xfId="0" applyFont="1" applyFill="1" applyBorder="1" applyAlignment="1">
      <alignment horizontal="left" vertical="center"/>
    </xf>
    <xf numFmtId="0" fontId="24" fillId="3" borderId="200" xfId="0" applyFont="1" applyFill="1" applyBorder="1" applyAlignment="1">
      <alignment horizontal="left" vertical="center"/>
    </xf>
    <xf numFmtId="0" fontId="24" fillId="3" borderId="201" xfId="0" applyFont="1" applyFill="1" applyBorder="1" applyAlignment="1">
      <alignment horizontal="left" vertical="center"/>
    </xf>
    <xf numFmtId="0" fontId="24" fillId="3" borderId="5" xfId="0" applyFont="1" applyFill="1" applyBorder="1" applyAlignment="1">
      <alignment horizontal="left" vertical="center"/>
    </xf>
    <xf numFmtId="0" fontId="24" fillId="3" borderId="0" xfId="0" applyFont="1" applyFill="1" applyAlignment="1">
      <alignment horizontal="left" vertical="center"/>
    </xf>
    <xf numFmtId="0" fontId="24" fillId="3" borderId="12" xfId="0" applyFont="1" applyFill="1" applyBorder="1" applyAlignment="1">
      <alignment horizontal="left" vertical="center"/>
    </xf>
    <xf numFmtId="0" fontId="24" fillId="3" borderId="7" xfId="0" applyFont="1" applyFill="1" applyBorder="1" applyAlignment="1">
      <alignment horizontal="left" vertical="center"/>
    </xf>
    <xf numFmtId="0" fontId="24" fillId="3" borderId="10" xfId="0" applyFont="1" applyFill="1" applyBorder="1" applyAlignment="1">
      <alignment horizontal="left" vertical="center"/>
    </xf>
    <xf numFmtId="0" fontId="24" fillId="3" borderId="11" xfId="0" applyFont="1" applyFill="1" applyBorder="1" applyAlignment="1">
      <alignment horizontal="left" vertical="center"/>
    </xf>
    <xf numFmtId="0" fontId="22" fillId="3" borderId="220" xfId="0" applyFont="1" applyFill="1" applyBorder="1" applyAlignment="1">
      <alignment horizontal="center" vertical="center" wrapText="1"/>
    </xf>
    <xf numFmtId="0" fontId="22" fillId="3" borderId="218" xfId="0" applyFont="1" applyFill="1" applyBorder="1" applyAlignment="1">
      <alignment horizontal="center" vertical="center" wrapText="1"/>
    </xf>
    <xf numFmtId="0" fontId="22" fillId="3" borderId="221" xfId="0" applyFont="1" applyFill="1" applyBorder="1" applyAlignment="1">
      <alignment horizontal="center" vertical="center" wrapText="1"/>
    </xf>
    <xf numFmtId="0" fontId="22" fillId="3" borderId="5" xfId="0" applyFont="1" applyFill="1" applyBorder="1" applyAlignment="1">
      <alignment horizontal="center" vertical="center" wrapText="1"/>
    </xf>
    <xf numFmtId="0" fontId="22" fillId="3" borderId="0" xfId="0" applyFont="1" applyFill="1" applyBorder="1" applyAlignment="1">
      <alignment horizontal="center" vertical="center" wrapText="1"/>
    </xf>
    <xf numFmtId="0" fontId="22" fillId="3" borderId="12" xfId="0" applyFont="1" applyFill="1" applyBorder="1" applyAlignment="1">
      <alignment horizontal="center" vertical="center" wrapText="1"/>
    </xf>
    <xf numFmtId="0" fontId="22" fillId="3" borderId="7" xfId="0" applyFont="1" applyFill="1" applyBorder="1" applyAlignment="1">
      <alignment horizontal="center" vertical="center" wrapText="1"/>
    </xf>
    <xf numFmtId="0" fontId="22" fillId="3" borderId="10" xfId="0" applyFont="1" applyFill="1" applyBorder="1" applyAlignment="1">
      <alignment horizontal="center" vertical="center" wrapText="1"/>
    </xf>
    <xf numFmtId="0" fontId="22" fillId="3" borderId="11" xfId="0" applyFont="1" applyFill="1" applyBorder="1" applyAlignment="1">
      <alignment horizontal="center" vertical="center" wrapText="1"/>
    </xf>
    <xf numFmtId="177" fontId="24" fillId="3" borderId="220" xfId="0" applyNumberFormat="1" applyFont="1" applyFill="1" applyBorder="1" applyAlignment="1">
      <alignment horizontal="center" vertical="center" wrapText="1"/>
    </xf>
    <xf numFmtId="177" fontId="24" fillId="3" borderId="218" xfId="0" applyNumberFormat="1" applyFont="1" applyFill="1" applyBorder="1" applyAlignment="1">
      <alignment horizontal="center" vertical="center" wrapText="1"/>
    </xf>
    <xf numFmtId="177" fontId="24" fillId="3" borderId="221" xfId="0" applyNumberFormat="1" applyFont="1" applyFill="1" applyBorder="1" applyAlignment="1">
      <alignment horizontal="center" vertical="center" wrapText="1"/>
    </xf>
    <xf numFmtId="177" fontId="24" fillId="3" borderId="5" xfId="0" applyNumberFormat="1" applyFont="1" applyFill="1" applyBorder="1" applyAlignment="1">
      <alignment horizontal="center" vertical="center" wrapText="1"/>
    </xf>
    <xf numFmtId="177" fontId="24" fillId="3" borderId="0" xfId="0" applyNumberFormat="1" applyFont="1" applyFill="1" applyBorder="1" applyAlignment="1">
      <alignment horizontal="center" vertical="center" wrapText="1"/>
    </xf>
    <xf numFmtId="177" fontId="24" fillId="3" borderId="12" xfId="0" applyNumberFormat="1" applyFont="1" applyFill="1" applyBorder="1" applyAlignment="1">
      <alignment horizontal="center" vertical="center" wrapText="1"/>
    </xf>
    <xf numFmtId="177" fontId="24" fillId="3" borderId="7" xfId="0" applyNumberFormat="1" applyFont="1" applyFill="1" applyBorder="1" applyAlignment="1">
      <alignment horizontal="center" vertical="center" wrapText="1"/>
    </xf>
    <xf numFmtId="177" fontId="24" fillId="3" borderId="10" xfId="0" applyNumberFormat="1" applyFont="1" applyFill="1" applyBorder="1" applyAlignment="1">
      <alignment horizontal="center" vertical="center" wrapText="1"/>
    </xf>
    <xf numFmtId="177" fontId="24" fillId="3" borderId="11" xfId="0" applyNumberFormat="1" applyFont="1" applyFill="1" applyBorder="1" applyAlignment="1">
      <alignment horizontal="center" vertical="center" wrapText="1"/>
    </xf>
    <xf numFmtId="0" fontId="23" fillId="3" borderId="10" xfId="0" applyFont="1" applyFill="1" applyBorder="1" applyAlignment="1">
      <alignment horizontal="center" vertical="center" wrapText="1"/>
    </xf>
    <xf numFmtId="38" fontId="24" fillId="0" borderId="179" xfId="4" applyFont="1" applyFill="1" applyBorder="1" applyAlignment="1" applyProtection="1">
      <alignment horizontal="right" vertical="center"/>
      <protection locked="0"/>
    </xf>
    <xf numFmtId="38" fontId="24" fillId="0" borderId="31" xfId="4" applyFont="1" applyFill="1" applyBorder="1" applyAlignment="1" applyProtection="1">
      <alignment horizontal="right" vertical="center"/>
      <protection locked="0"/>
    </xf>
    <xf numFmtId="38" fontId="24" fillId="0" borderId="51" xfId="4" applyFont="1" applyFill="1" applyBorder="1" applyAlignment="1" applyProtection="1">
      <alignment horizontal="right" vertical="center"/>
      <protection locked="0"/>
    </xf>
    <xf numFmtId="38" fontId="24" fillId="0" borderId="143" xfId="4" applyFont="1" applyFill="1" applyBorder="1" applyAlignment="1" applyProtection="1">
      <alignment horizontal="right" vertical="center"/>
      <protection locked="0"/>
    </xf>
    <xf numFmtId="38" fontId="24" fillId="0" borderId="147" xfId="4" applyFont="1" applyFill="1" applyBorder="1" applyAlignment="1" applyProtection="1">
      <alignment horizontal="right" vertical="center"/>
      <protection locked="0"/>
    </xf>
    <xf numFmtId="38" fontId="24" fillId="3" borderId="143" xfId="4" applyFont="1" applyFill="1" applyBorder="1" applyAlignment="1" applyProtection="1">
      <alignment horizontal="right" vertical="center"/>
    </xf>
    <xf numFmtId="0" fontId="25" fillId="3" borderId="53" xfId="0" applyFont="1" applyFill="1" applyBorder="1" applyAlignment="1">
      <alignment horizontal="center" vertical="center"/>
    </xf>
    <xf numFmtId="0" fontId="25" fillId="3" borderId="55" xfId="0" applyFont="1" applyFill="1" applyBorder="1" applyAlignment="1">
      <alignment horizontal="center" vertical="center"/>
    </xf>
    <xf numFmtId="38" fontId="24" fillId="0" borderId="32" xfId="4" applyFont="1" applyFill="1" applyBorder="1" applyAlignment="1" applyProtection="1">
      <alignment horizontal="right" vertical="center"/>
      <protection locked="0"/>
    </xf>
    <xf numFmtId="38" fontId="24" fillId="0" borderId="47" xfId="4" applyFont="1" applyFill="1" applyBorder="1" applyAlignment="1" applyProtection="1">
      <alignment horizontal="right" vertical="center"/>
      <protection locked="0"/>
    </xf>
    <xf numFmtId="38" fontId="24" fillId="0" borderId="44" xfId="4" applyFont="1" applyFill="1" applyBorder="1" applyAlignment="1" applyProtection="1">
      <alignment horizontal="right" vertical="center"/>
      <protection locked="0"/>
    </xf>
    <xf numFmtId="38" fontId="24" fillId="0" borderId="48" xfId="4" applyFont="1" applyFill="1" applyBorder="1" applyAlignment="1" applyProtection="1">
      <alignment horizontal="right" vertical="center"/>
      <protection locked="0"/>
    </xf>
    <xf numFmtId="38" fontId="24" fillId="0" borderId="54" xfId="4" applyFont="1" applyFill="1" applyBorder="1" applyAlignment="1" applyProtection="1">
      <alignment horizontal="right" vertical="center"/>
      <protection locked="0"/>
    </xf>
    <xf numFmtId="38" fontId="24" fillId="0" borderId="6" xfId="4" applyFont="1" applyFill="1" applyBorder="1" applyAlignment="1" applyProtection="1">
      <alignment horizontal="right" vertical="center"/>
      <protection locked="0"/>
    </xf>
    <xf numFmtId="38" fontId="24" fillId="0" borderId="28" xfId="4" applyFont="1" applyFill="1" applyBorder="1" applyAlignment="1" applyProtection="1">
      <alignment horizontal="right" vertical="center"/>
      <protection locked="0"/>
    </xf>
    <xf numFmtId="38" fontId="24" fillId="0" borderId="3" xfId="4" applyFont="1" applyFill="1" applyBorder="1" applyAlignment="1" applyProtection="1">
      <alignment horizontal="right" vertical="center"/>
      <protection locked="0"/>
    </xf>
    <xf numFmtId="38" fontId="24" fillId="0" borderId="27" xfId="4" applyFont="1" applyFill="1" applyBorder="1" applyAlignment="1" applyProtection="1">
      <alignment horizontal="right" vertical="center"/>
      <protection locked="0"/>
    </xf>
    <xf numFmtId="38" fontId="24" fillId="0" borderId="25" xfId="4" applyFont="1" applyFill="1" applyBorder="1" applyAlignment="1" applyProtection="1">
      <alignment horizontal="right" vertical="center"/>
      <protection locked="0"/>
    </xf>
    <xf numFmtId="38" fontId="24" fillId="0" borderId="52" xfId="4" applyFont="1" applyFill="1" applyBorder="1" applyAlignment="1" applyProtection="1">
      <alignment horizontal="right" vertical="center"/>
      <protection locked="0"/>
    </xf>
    <xf numFmtId="38" fontId="24" fillId="0" borderId="138" xfId="4" applyFont="1" applyFill="1" applyBorder="1" applyAlignment="1" applyProtection="1">
      <alignment horizontal="right" vertical="center"/>
      <protection locked="0"/>
    </xf>
    <xf numFmtId="38" fontId="24" fillId="0" borderId="139" xfId="4" applyFont="1" applyFill="1" applyBorder="1" applyAlignment="1" applyProtection="1">
      <alignment horizontal="right" vertical="center"/>
      <protection locked="0"/>
    </xf>
    <xf numFmtId="38" fontId="24" fillId="0" borderId="21" xfId="4" applyFont="1" applyFill="1" applyBorder="1" applyAlignment="1" applyProtection="1">
      <alignment horizontal="right" vertical="center"/>
      <protection locked="0"/>
    </xf>
    <xf numFmtId="38" fontId="24" fillId="0" borderId="41" xfId="4" applyFont="1" applyFill="1" applyBorder="1" applyAlignment="1" applyProtection="1">
      <alignment horizontal="right" vertical="center"/>
      <protection locked="0"/>
    </xf>
    <xf numFmtId="38" fontId="24" fillId="0" borderId="165" xfId="4" applyFont="1" applyFill="1" applyBorder="1" applyAlignment="1" applyProtection="1">
      <alignment horizontal="right" vertical="center"/>
      <protection locked="0"/>
    </xf>
    <xf numFmtId="0" fontId="14" fillId="3" borderId="30" xfId="0" applyFont="1" applyFill="1" applyBorder="1" applyAlignment="1">
      <alignment horizontal="center" vertical="center"/>
    </xf>
    <xf numFmtId="0" fontId="14" fillId="3" borderId="29" xfId="0" applyFont="1" applyFill="1" applyBorder="1" applyAlignment="1">
      <alignment horizontal="center" vertical="center"/>
    </xf>
    <xf numFmtId="0" fontId="14" fillId="3" borderId="6" xfId="0" applyFont="1" applyFill="1" applyBorder="1" applyAlignment="1">
      <alignment horizontal="center" vertical="center"/>
    </xf>
    <xf numFmtId="0" fontId="14" fillId="3" borderId="28" xfId="0" applyFont="1" applyFill="1" applyBorder="1" applyAlignment="1">
      <alignment horizontal="center" vertical="center"/>
    </xf>
    <xf numFmtId="0" fontId="7" fillId="0" borderId="40" xfId="0" applyFont="1" applyBorder="1" applyAlignment="1" applyProtection="1">
      <alignment horizontal="left" vertical="center"/>
      <protection locked="0"/>
    </xf>
    <xf numFmtId="0" fontId="7" fillId="0" borderId="20" xfId="0" applyFont="1" applyBorder="1" applyAlignment="1" applyProtection="1">
      <alignment horizontal="left" vertical="center"/>
      <protection locked="0"/>
    </xf>
    <xf numFmtId="0" fontId="7" fillId="0" borderId="28" xfId="0" applyFont="1" applyBorder="1" applyAlignment="1" applyProtection="1">
      <alignment horizontal="left" vertical="center"/>
      <protection locked="0"/>
    </xf>
    <xf numFmtId="0" fontId="7" fillId="0" borderId="17" xfId="0" applyFont="1" applyBorder="1" applyAlignment="1" applyProtection="1">
      <alignment horizontal="left" vertical="center"/>
      <protection locked="0"/>
    </xf>
    <xf numFmtId="0" fontId="7" fillId="0" borderId="3" xfId="0" applyFont="1" applyBorder="1" applyAlignment="1" applyProtection="1">
      <alignment horizontal="left" vertical="center"/>
      <protection locked="0"/>
    </xf>
    <xf numFmtId="0" fontId="7" fillId="0" borderId="27" xfId="0" applyFont="1" applyBorder="1" applyAlignment="1" applyProtection="1">
      <alignment horizontal="left" vertical="center"/>
      <protection locked="0"/>
    </xf>
    <xf numFmtId="38" fontId="7" fillId="0" borderId="17" xfId="1" applyFont="1" applyFill="1" applyBorder="1" applyAlignment="1" applyProtection="1">
      <alignment horizontal="right" vertical="center"/>
      <protection locked="0"/>
    </xf>
    <xf numFmtId="38" fontId="7" fillId="0" borderId="3" xfId="1" applyFont="1" applyFill="1" applyBorder="1" applyAlignment="1" applyProtection="1">
      <alignment horizontal="right" vertical="center"/>
      <protection locked="0"/>
    </xf>
    <xf numFmtId="0" fontId="8" fillId="3" borderId="140" xfId="0" applyFont="1" applyFill="1" applyBorder="1" applyAlignment="1">
      <alignment horizontal="center" vertical="center" wrapText="1"/>
    </xf>
    <xf numFmtId="0" fontId="8" fillId="3" borderId="196" xfId="0" applyFont="1" applyFill="1" applyBorder="1" applyAlignment="1">
      <alignment horizontal="center" vertical="center"/>
    </xf>
    <xf numFmtId="0" fontId="8" fillId="3" borderId="131" xfId="0" applyFont="1" applyFill="1" applyBorder="1" applyAlignment="1">
      <alignment horizontal="center" vertical="center"/>
    </xf>
    <xf numFmtId="0" fontId="8" fillId="3" borderId="10" xfId="0" applyFont="1" applyFill="1" applyBorder="1" applyAlignment="1">
      <alignment horizontal="center" vertical="center"/>
    </xf>
    <xf numFmtId="0" fontId="8" fillId="3" borderId="42" xfId="0" applyFont="1" applyFill="1" applyBorder="1" applyAlignment="1">
      <alignment horizontal="center" vertical="center"/>
    </xf>
    <xf numFmtId="0" fontId="8" fillId="3" borderId="140" xfId="0" applyFont="1" applyFill="1" applyBorder="1" applyAlignment="1">
      <alignment horizontal="center" vertical="center"/>
    </xf>
    <xf numFmtId="0" fontId="8" fillId="3" borderId="199" xfId="0" applyFont="1" applyFill="1" applyBorder="1" applyAlignment="1">
      <alignment horizontal="center" vertical="center"/>
    </xf>
    <xf numFmtId="0" fontId="8" fillId="3" borderId="152" xfId="0" applyFont="1" applyFill="1" applyBorder="1" applyAlignment="1">
      <alignment horizontal="center" vertical="center"/>
    </xf>
    <xf numFmtId="0" fontId="8" fillId="3" borderId="29" xfId="0" applyFont="1" applyFill="1" applyBorder="1" applyAlignment="1">
      <alignment horizontal="left" vertical="center" wrapText="1"/>
    </xf>
    <xf numFmtId="38" fontId="7" fillId="3" borderId="1" xfId="1" applyFont="1" applyFill="1" applyBorder="1" applyAlignment="1" applyProtection="1">
      <alignment horizontal="right" vertical="center"/>
    </xf>
    <xf numFmtId="38" fontId="7" fillId="3" borderId="2" xfId="1" applyFont="1" applyFill="1" applyBorder="1" applyAlignment="1" applyProtection="1">
      <alignment horizontal="right" vertical="center"/>
    </xf>
    <xf numFmtId="0" fontId="14" fillId="3" borderId="5" xfId="0" applyFont="1" applyFill="1" applyBorder="1" applyAlignment="1">
      <alignment horizontal="center" vertical="center"/>
    </xf>
    <xf numFmtId="0" fontId="14" fillId="3" borderId="19" xfId="0" applyFont="1" applyFill="1" applyBorder="1" applyAlignment="1">
      <alignment horizontal="center" vertical="center"/>
    </xf>
    <xf numFmtId="38" fontId="7" fillId="0" borderId="40" xfId="1" applyFont="1" applyFill="1" applyBorder="1" applyAlignment="1" applyProtection="1">
      <alignment horizontal="right" vertical="center"/>
      <protection locked="0"/>
    </xf>
    <xf numFmtId="38" fontId="7" fillId="0" borderId="20" xfId="1" applyFont="1" applyFill="1" applyBorder="1" applyAlignment="1" applyProtection="1">
      <alignment horizontal="right" vertical="center"/>
      <protection locked="0"/>
    </xf>
    <xf numFmtId="0" fontId="8" fillId="3" borderId="34" xfId="0" applyFont="1" applyFill="1" applyBorder="1" applyAlignment="1">
      <alignment horizontal="left" vertical="center" wrapText="1"/>
    </xf>
    <xf numFmtId="0" fontId="8" fillId="3" borderId="139" xfId="0" applyFont="1" applyFill="1" applyBorder="1" applyAlignment="1">
      <alignment horizontal="left" vertical="center" wrapText="1"/>
    </xf>
    <xf numFmtId="38" fontId="7" fillId="3" borderId="34" xfId="1" applyFont="1" applyFill="1" applyBorder="1" applyAlignment="1" applyProtection="1">
      <alignment horizontal="right" vertical="center"/>
    </xf>
    <xf numFmtId="38" fontId="7" fillId="3" borderId="165" xfId="1" applyFont="1" applyFill="1" applyBorder="1" applyAlignment="1" applyProtection="1">
      <alignment horizontal="right" vertical="center"/>
    </xf>
    <xf numFmtId="0" fontId="21" fillId="2" borderId="5" xfId="0" applyFont="1" applyFill="1" applyBorder="1" applyAlignment="1" applyProtection="1">
      <alignment horizontal="center" vertical="center"/>
      <protection locked="0"/>
    </xf>
    <xf numFmtId="0" fontId="31" fillId="0" borderId="0" xfId="0" applyFont="1" applyAlignment="1">
      <alignment horizontal="left" vertical="center" shrinkToFit="1"/>
    </xf>
    <xf numFmtId="0" fontId="21" fillId="3" borderId="1" xfId="0" applyFont="1" applyFill="1" applyBorder="1" applyAlignment="1">
      <alignment horizontal="center" vertical="center"/>
    </xf>
    <xf numFmtId="0" fontId="21" fillId="3" borderId="2" xfId="0" applyFont="1" applyFill="1" applyBorder="1" applyAlignment="1">
      <alignment horizontal="center" vertical="center"/>
    </xf>
    <xf numFmtId="0" fontId="14" fillId="3" borderId="138" xfId="0" applyFont="1" applyFill="1" applyBorder="1" applyAlignment="1">
      <alignment horizontal="center" vertical="center"/>
    </xf>
    <xf numFmtId="0" fontId="14" fillId="3" borderId="139" xfId="0" applyFont="1" applyFill="1" applyBorder="1" applyAlignment="1">
      <alignment horizontal="center" vertical="center"/>
    </xf>
    <xf numFmtId="38" fontId="7" fillId="0" borderId="23" xfId="1" applyFont="1" applyFill="1" applyBorder="1" applyAlignment="1" applyProtection="1">
      <alignment horizontal="right" vertical="center"/>
      <protection locked="0"/>
    </xf>
    <xf numFmtId="38" fontId="7" fillId="0" borderId="21" xfId="1" applyFont="1" applyFill="1" applyBorder="1" applyAlignment="1" applyProtection="1">
      <alignment horizontal="right" vertical="center"/>
      <protection locked="0"/>
    </xf>
    <xf numFmtId="0" fontId="14" fillId="3" borderId="17" xfId="0" applyFont="1" applyFill="1" applyBorder="1" applyAlignment="1">
      <alignment horizontal="center" vertical="center"/>
    </xf>
    <xf numFmtId="0" fontId="51" fillId="0" borderId="0" xfId="0" applyFont="1" applyFill="1" applyAlignment="1">
      <alignment horizontal="left" vertical="center" wrapText="1"/>
    </xf>
    <xf numFmtId="0" fontId="51" fillId="0" borderId="0" xfId="0" applyFont="1" applyFill="1" applyAlignment="1">
      <alignment horizontal="left" vertical="center"/>
    </xf>
    <xf numFmtId="0" fontId="8" fillId="3" borderId="197" xfId="0" applyFont="1" applyFill="1" applyBorder="1" applyAlignment="1">
      <alignment horizontal="left" vertical="center"/>
    </xf>
    <xf numFmtId="0" fontId="8" fillId="3" borderId="200" xfId="0" applyFont="1" applyFill="1" applyBorder="1" applyAlignment="1">
      <alignment horizontal="left" vertical="center"/>
    </xf>
    <xf numFmtId="0" fontId="8" fillId="3" borderId="201" xfId="0" applyFont="1" applyFill="1" applyBorder="1" applyAlignment="1">
      <alignment horizontal="left" vertical="center"/>
    </xf>
    <xf numFmtId="0" fontId="8" fillId="3" borderId="5" xfId="0" applyFont="1" applyFill="1" applyBorder="1" applyAlignment="1">
      <alignment horizontal="left" vertical="center"/>
    </xf>
    <xf numFmtId="0" fontId="8" fillId="3" borderId="0" xfId="0" applyFont="1" applyFill="1" applyAlignment="1">
      <alignment horizontal="left" vertical="center"/>
    </xf>
    <xf numFmtId="0" fontId="8" fillId="3" borderId="12" xfId="0" applyFont="1" applyFill="1" applyBorder="1" applyAlignment="1">
      <alignment horizontal="left" vertical="center"/>
    </xf>
    <xf numFmtId="0" fontId="8" fillId="3" borderId="7" xfId="0" applyFont="1" applyFill="1" applyBorder="1" applyAlignment="1">
      <alignment horizontal="left" vertical="center"/>
    </xf>
    <xf numFmtId="0" fontId="8" fillId="3" borderId="10" xfId="0" applyFont="1" applyFill="1" applyBorder="1" applyAlignment="1">
      <alignment horizontal="left" vertical="center"/>
    </xf>
    <xf numFmtId="0" fontId="8" fillId="3" borderId="11" xfId="0" applyFont="1" applyFill="1" applyBorder="1" applyAlignment="1">
      <alignment horizontal="left" vertical="center"/>
    </xf>
    <xf numFmtId="0" fontId="8" fillId="3" borderId="143" xfId="0" applyFont="1" applyFill="1" applyBorder="1" applyAlignment="1">
      <alignment horizontal="left" vertical="center"/>
    </xf>
    <xf numFmtId="0" fontId="21" fillId="2" borderId="5" xfId="0" applyFont="1" applyFill="1" applyBorder="1" applyAlignment="1" applyProtection="1">
      <alignment horizontal="center" vertical="center" wrapText="1"/>
      <protection locked="0"/>
    </xf>
    <xf numFmtId="0" fontId="21" fillId="2" borderId="0" xfId="0" applyFont="1" applyFill="1" applyAlignment="1" applyProtection="1">
      <alignment horizontal="center" vertical="center" wrapText="1"/>
      <protection locked="0"/>
    </xf>
    <xf numFmtId="0" fontId="23" fillId="3" borderId="49" xfId="0" applyFont="1" applyFill="1" applyBorder="1" applyAlignment="1">
      <alignment vertical="center" wrapText="1"/>
    </xf>
    <xf numFmtId="0" fontId="0" fillId="3" borderId="50" xfId="0" applyFill="1" applyBorder="1" applyAlignment="1">
      <alignment vertical="center" wrapText="1"/>
    </xf>
    <xf numFmtId="0" fontId="26" fillId="3" borderId="197" xfId="0" applyFont="1" applyFill="1" applyBorder="1" applyAlignment="1">
      <alignment horizontal="left" vertical="center" wrapText="1"/>
    </xf>
    <xf numFmtId="0" fontId="26" fillId="3" borderId="203" xfId="0" applyFont="1" applyFill="1" applyBorder="1" applyAlignment="1">
      <alignment horizontal="left" vertical="center" wrapText="1"/>
    </xf>
    <xf numFmtId="0" fontId="21" fillId="3" borderId="202" xfId="0" applyFont="1" applyFill="1" applyBorder="1" applyAlignment="1">
      <alignment horizontal="left" vertical="center" wrapText="1"/>
    </xf>
    <xf numFmtId="0" fontId="21" fillId="3" borderId="203" xfId="0" applyFont="1" applyFill="1" applyBorder="1" applyAlignment="1">
      <alignment horizontal="left" vertical="center"/>
    </xf>
    <xf numFmtId="38" fontId="24" fillId="3" borderId="43" xfId="4" applyFont="1" applyFill="1" applyBorder="1" applyAlignment="1" applyProtection="1">
      <alignment horizontal="right" vertical="center"/>
    </xf>
    <xf numFmtId="38" fontId="24" fillId="3" borderId="16" xfId="4" applyFont="1" applyFill="1" applyBorder="1" applyAlignment="1" applyProtection="1">
      <alignment horizontal="right" vertical="center"/>
    </xf>
    <xf numFmtId="38" fontId="24" fillId="0" borderId="16" xfId="4" applyFont="1" applyFill="1" applyBorder="1" applyAlignment="1" applyProtection="1">
      <alignment horizontal="right" vertical="center"/>
      <protection locked="0"/>
    </xf>
    <xf numFmtId="38" fontId="24" fillId="0" borderId="9" xfId="4" applyFont="1" applyFill="1" applyBorder="1" applyAlignment="1" applyProtection="1">
      <alignment horizontal="right" vertical="center"/>
      <protection locked="0"/>
    </xf>
    <xf numFmtId="0" fontId="34" fillId="0" borderId="0" xfId="0" applyFont="1" applyAlignment="1">
      <alignment horizontal="left" vertical="center" shrinkToFit="1"/>
    </xf>
    <xf numFmtId="0" fontId="21" fillId="3" borderId="199" xfId="0" applyFont="1" applyFill="1" applyBorder="1" applyAlignment="1">
      <alignment horizontal="center" vertical="center"/>
    </xf>
    <xf numFmtId="0" fontId="21" fillId="3" borderId="152" xfId="0" applyFont="1" applyFill="1" applyBorder="1" applyAlignment="1">
      <alignment horizontal="center" vertical="center"/>
    </xf>
    <xf numFmtId="0" fontId="21" fillId="3" borderId="199" xfId="0" applyFont="1" applyFill="1" applyBorder="1" applyAlignment="1">
      <alignment horizontal="left" vertical="center"/>
    </xf>
    <xf numFmtId="0" fontId="21" fillId="3" borderId="152" xfId="0" applyFont="1" applyFill="1" applyBorder="1" applyAlignment="1">
      <alignment horizontal="left" vertical="center"/>
    </xf>
    <xf numFmtId="0" fontId="21" fillId="3" borderId="138" xfId="0" applyFont="1" applyFill="1" applyBorder="1" applyAlignment="1">
      <alignment horizontal="left" vertical="center"/>
    </xf>
    <xf numFmtId="0" fontId="21" fillId="3" borderId="165" xfId="0" applyFont="1" applyFill="1" applyBorder="1" applyAlignment="1">
      <alignment horizontal="left" vertical="center"/>
    </xf>
    <xf numFmtId="0" fontId="21" fillId="3" borderId="166" xfId="0" applyFont="1" applyFill="1" applyBorder="1" applyAlignment="1">
      <alignment horizontal="left" vertical="center"/>
    </xf>
    <xf numFmtId="0" fontId="21" fillId="3" borderId="30" xfId="0" applyFont="1" applyFill="1" applyBorder="1" applyAlignment="1">
      <alignment horizontal="left" vertical="center" shrinkToFit="1"/>
    </xf>
    <xf numFmtId="0" fontId="21" fillId="3" borderId="2" xfId="0" applyFont="1" applyFill="1" applyBorder="1" applyAlignment="1">
      <alignment horizontal="left" vertical="center" shrinkToFit="1"/>
    </xf>
    <xf numFmtId="0" fontId="21" fillId="3" borderId="24" xfId="0" applyFont="1" applyFill="1" applyBorder="1" applyAlignment="1">
      <alignment horizontal="left" vertical="center" shrinkToFit="1"/>
    </xf>
    <xf numFmtId="0" fontId="21" fillId="3" borderId="6" xfId="0" applyFont="1" applyFill="1" applyBorder="1" applyAlignment="1">
      <alignment horizontal="center" vertical="center" shrinkToFit="1"/>
    </xf>
    <xf numFmtId="0" fontId="21" fillId="3" borderId="20" xfId="0" applyFont="1" applyFill="1" applyBorder="1" applyAlignment="1">
      <alignment horizontal="center" vertical="center" shrinkToFit="1"/>
    </xf>
    <xf numFmtId="0" fontId="21" fillId="3" borderId="26" xfId="0" applyFont="1" applyFill="1" applyBorder="1" applyAlignment="1">
      <alignment horizontal="center" vertical="center" shrinkToFit="1"/>
    </xf>
    <xf numFmtId="0" fontId="21" fillId="3" borderId="56" xfId="0" applyFont="1" applyFill="1" applyBorder="1" applyAlignment="1">
      <alignment horizontal="left" vertical="center" shrinkToFit="1"/>
    </xf>
    <xf numFmtId="0" fontId="21" fillId="3" borderId="62" xfId="0" applyFont="1" applyFill="1" applyBorder="1" applyAlignment="1">
      <alignment horizontal="left" vertical="center" shrinkToFit="1"/>
    </xf>
    <xf numFmtId="0" fontId="21" fillId="3" borderId="57" xfId="0" applyFont="1" applyFill="1" applyBorder="1" applyAlignment="1">
      <alignment horizontal="left" vertical="center" shrinkToFit="1"/>
    </xf>
    <xf numFmtId="0" fontId="32" fillId="3" borderId="35" xfId="0" applyFont="1" applyFill="1" applyBorder="1" applyAlignment="1">
      <alignment horizontal="left" vertical="center" shrinkToFit="1"/>
    </xf>
    <xf numFmtId="0" fontId="32" fillId="3" borderId="36" xfId="0" applyFont="1" applyFill="1" applyBorder="1" applyAlignment="1">
      <alignment horizontal="left" vertical="center" shrinkToFit="1"/>
    </xf>
    <xf numFmtId="0" fontId="32" fillId="3" borderId="38" xfId="0" applyFont="1" applyFill="1" applyBorder="1" applyAlignment="1">
      <alignment horizontal="left" vertical="center" shrinkToFit="1"/>
    </xf>
    <xf numFmtId="0" fontId="21" fillId="3" borderId="65" xfId="0" applyFont="1" applyFill="1" applyBorder="1" applyAlignment="1">
      <alignment horizontal="left" vertical="center"/>
    </xf>
    <xf numFmtId="0" fontId="21" fillId="3" borderId="66" xfId="0" applyFont="1" applyFill="1" applyBorder="1" applyAlignment="1">
      <alignment horizontal="left" vertical="center"/>
    </xf>
    <xf numFmtId="0" fontId="21" fillId="3" borderId="67" xfId="0" applyFont="1" applyFill="1" applyBorder="1" applyAlignment="1">
      <alignment horizontal="left" vertical="center"/>
    </xf>
    <xf numFmtId="0" fontId="21" fillId="3" borderId="30" xfId="0" applyFont="1" applyFill="1" applyBorder="1" applyAlignment="1">
      <alignment horizontal="left" vertical="center"/>
    </xf>
    <xf numFmtId="0" fontId="21" fillId="3" borderId="2" xfId="0" applyFont="1" applyFill="1" applyBorder="1" applyAlignment="1">
      <alignment horizontal="left" vertical="center"/>
    </xf>
    <xf numFmtId="0" fontId="21" fillId="3" borderId="24" xfId="0" applyFont="1" applyFill="1" applyBorder="1" applyAlignment="1">
      <alignment horizontal="left" vertical="center"/>
    </xf>
    <xf numFmtId="0" fontId="21" fillId="3" borderId="6" xfId="0" applyFont="1" applyFill="1" applyBorder="1" applyAlignment="1">
      <alignment horizontal="left" vertical="center" shrinkToFit="1"/>
    </xf>
    <xf numFmtId="0" fontId="21" fillId="3" borderId="20" xfId="0" applyFont="1" applyFill="1" applyBorder="1" applyAlignment="1">
      <alignment horizontal="left" vertical="center" shrinkToFit="1"/>
    </xf>
    <xf numFmtId="0" fontId="21" fillId="3" borderId="26" xfId="0" applyFont="1" applyFill="1" applyBorder="1" applyAlignment="1">
      <alignment horizontal="left" vertical="center" shrinkToFit="1"/>
    </xf>
    <xf numFmtId="0" fontId="21" fillId="3" borderId="201" xfId="0" applyFont="1" applyFill="1" applyBorder="1" applyAlignment="1">
      <alignment horizontal="left" vertical="center"/>
    </xf>
    <xf numFmtId="0" fontId="21" fillId="3" borderId="200" xfId="0" applyFont="1" applyFill="1" applyBorder="1" applyAlignment="1">
      <alignment horizontal="left" vertical="center"/>
    </xf>
    <xf numFmtId="0" fontId="32" fillId="3" borderId="197" xfId="0" applyFont="1" applyFill="1" applyBorder="1" applyAlignment="1">
      <alignment horizontal="center" vertical="center"/>
    </xf>
    <xf numFmtId="0" fontId="32" fillId="3" borderId="200" xfId="0" applyFont="1" applyFill="1" applyBorder="1" applyAlignment="1">
      <alignment horizontal="center" vertical="center"/>
    </xf>
    <xf numFmtId="0" fontId="32" fillId="3" borderId="201" xfId="0" applyFont="1" applyFill="1" applyBorder="1" applyAlignment="1">
      <alignment horizontal="center" vertical="center"/>
    </xf>
    <xf numFmtId="0" fontId="7" fillId="0" borderId="215" xfId="5" applyFont="1" applyBorder="1" applyAlignment="1" applyProtection="1">
      <alignment horizontal="left" vertical="top" wrapText="1"/>
      <protection locked="0"/>
    </xf>
    <xf numFmtId="0" fontId="7" fillId="0" borderId="216" xfId="5" applyFont="1" applyBorder="1" applyAlignment="1" applyProtection="1">
      <alignment horizontal="left" vertical="top" wrapText="1"/>
      <protection locked="0"/>
    </xf>
    <xf numFmtId="0" fontId="7" fillId="0" borderId="217" xfId="5" applyFont="1" applyBorder="1" applyAlignment="1" applyProtection="1">
      <alignment horizontal="left" vertical="top" wrapText="1"/>
      <protection locked="0"/>
    </xf>
    <xf numFmtId="0" fontId="7" fillId="0" borderId="85" xfId="5" applyFont="1" applyBorder="1" applyAlignment="1" applyProtection="1">
      <alignment horizontal="left" vertical="top" wrapText="1"/>
      <protection locked="0"/>
    </xf>
    <xf numFmtId="0" fontId="7" fillId="0" borderId="0" xfId="5" applyFont="1" applyAlignment="1" applyProtection="1">
      <alignment horizontal="left" vertical="top" wrapText="1"/>
      <protection locked="0"/>
    </xf>
    <xf numFmtId="0" fontId="7" fillId="0" borderId="79" xfId="5" applyFont="1" applyBorder="1" applyAlignment="1" applyProtection="1">
      <alignment horizontal="left" vertical="top" wrapText="1"/>
      <protection locked="0"/>
    </xf>
    <xf numFmtId="0" fontId="7" fillId="0" borderId="83" xfId="5" applyFont="1" applyBorder="1" applyAlignment="1" applyProtection="1">
      <alignment horizontal="left" vertical="top" wrapText="1"/>
      <protection locked="0"/>
    </xf>
    <xf numFmtId="0" fontId="7" fillId="0" borderId="77" xfId="5" applyFont="1" applyBorder="1" applyAlignment="1" applyProtection="1">
      <alignment horizontal="left" vertical="top" wrapText="1"/>
      <protection locked="0"/>
    </xf>
    <xf numFmtId="0" fontId="7" fillId="0" borderId="76" xfId="5" applyFont="1" applyBorder="1" applyAlignment="1" applyProtection="1">
      <alignment horizontal="left" vertical="top" wrapText="1"/>
      <protection locked="0"/>
    </xf>
    <xf numFmtId="0" fontId="7" fillId="0" borderId="143" xfId="5" applyFont="1" applyBorder="1" applyAlignment="1" applyProtection="1">
      <alignment horizontal="left" vertical="center" wrapText="1"/>
      <protection locked="0"/>
    </xf>
    <xf numFmtId="0" fontId="7" fillId="0" borderId="147" xfId="5" applyFont="1" applyBorder="1" applyAlignment="1" applyProtection="1">
      <alignment horizontal="left" vertical="center" wrapText="1"/>
      <protection locked="0"/>
    </xf>
    <xf numFmtId="0" fontId="7" fillId="0" borderId="142" xfId="5" applyFont="1" applyBorder="1" applyAlignment="1" applyProtection="1">
      <alignment horizontal="left" vertical="center" wrapText="1"/>
      <protection locked="0"/>
    </xf>
    <xf numFmtId="0" fontId="7" fillId="0" borderId="96" xfId="5" applyFont="1" applyBorder="1" applyAlignment="1" applyProtection="1">
      <alignment horizontal="left" vertical="top" wrapText="1"/>
      <protection locked="0"/>
    </xf>
    <xf numFmtId="0" fontId="7" fillId="0" borderId="114" xfId="5" applyFont="1" applyBorder="1" applyAlignment="1" applyProtection="1">
      <alignment horizontal="left" vertical="top" wrapText="1"/>
      <protection locked="0"/>
    </xf>
    <xf numFmtId="0" fontId="7" fillId="0" borderId="95" xfId="5" applyFont="1" applyBorder="1" applyAlignment="1" applyProtection="1">
      <alignment horizontal="left" vertical="top" wrapText="1"/>
      <protection locked="0"/>
    </xf>
    <xf numFmtId="0" fontId="7" fillId="0" borderId="94" xfId="5" applyFont="1" applyBorder="1" applyAlignment="1" applyProtection="1">
      <alignment horizontal="left" vertical="top" wrapText="1"/>
      <protection locked="0"/>
    </xf>
    <xf numFmtId="0" fontId="7" fillId="0" borderId="119" xfId="5" applyFont="1" applyBorder="1" applyAlignment="1" applyProtection="1">
      <alignment horizontal="left" vertical="top" wrapText="1"/>
      <protection locked="0"/>
    </xf>
    <xf numFmtId="0" fontId="7" fillId="0" borderId="93" xfId="5" applyFont="1" applyBorder="1" applyAlignment="1" applyProtection="1">
      <alignment horizontal="left" vertical="top" wrapText="1"/>
      <protection locked="0"/>
    </xf>
    <xf numFmtId="0" fontId="39" fillId="3" borderId="207" xfId="5" applyFont="1" applyFill="1" applyBorder="1" applyAlignment="1">
      <alignment horizontal="center" vertical="center" wrapText="1"/>
    </xf>
    <xf numFmtId="0" fontId="39" fillId="3" borderId="80" xfId="5" applyFont="1" applyFill="1" applyBorder="1" applyAlignment="1">
      <alignment horizontal="center" vertical="center" wrapText="1"/>
    </xf>
    <xf numFmtId="0" fontId="39" fillId="3" borderId="99" xfId="5" applyFont="1" applyFill="1" applyBorder="1" applyAlignment="1">
      <alignment horizontal="center" vertical="center" wrapText="1"/>
    </xf>
    <xf numFmtId="0" fontId="7" fillId="0" borderId="98" xfId="5" applyFont="1" applyBorder="1" applyAlignment="1" applyProtection="1">
      <alignment horizontal="left" vertical="center" wrapText="1"/>
      <protection locked="0"/>
    </xf>
    <xf numFmtId="0" fontId="7" fillId="0" borderId="118" xfId="5" applyFont="1" applyBorder="1" applyAlignment="1" applyProtection="1">
      <alignment horizontal="left" vertical="center" wrapText="1"/>
      <protection locked="0"/>
    </xf>
    <xf numFmtId="0" fontId="7" fillId="0" borderId="97" xfId="5" applyFont="1" applyBorder="1" applyAlignment="1" applyProtection="1">
      <alignment horizontal="left" vertical="center" wrapText="1"/>
      <protection locked="0"/>
    </xf>
    <xf numFmtId="0" fontId="7" fillId="0" borderId="80" xfId="5" applyFont="1" applyBorder="1" applyAlignment="1" applyProtection="1">
      <alignment horizontal="center" vertical="center"/>
      <protection locked="0"/>
    </xf>
    <xf numFmtId="0" fontId="7" fillId="0" borderId="0" xfId="5" applyFont="1" applyAlignment="1" applyProtection="1">
      <alignment horizontal="center" vertical="center"/>
      <protection locked="0"/>
    </xf>
    <xf numFmtId="0" fontId="7" fillId="0" borderId="79" xfId="5" applyFont="1" applyBorder="1" applyAlignment="1" applyProtection="1">
      <alignment horizontal="center" vertical="center"/>
      <protection locked="0"/>
    </xf>
    <xf numFmtId="0" fontId="7" fillId="3" borderId="147" xfId="5" applyFont="1" applyFill="1" applyBorder="1" applyAlignment="1">
      <alignment horizontal="center" vertical="center" wrapText="1"/>
    </xf>
    <xf numFmtId="0" fontId="7" fillId="3" borderId="199" xfId="5" applyFont="1" applyFill="1" applyBorder="1" applyAlignment="1">
      <alignment horizontal="center" vertical="center" wrapText="1"/>
    </xf>
    <xf numFmtId="0" fontId="7" fillId="3" borderId="151" xfId="5" applyFont="1" applyFill="1" applyBorder="1" applyAlignment="1">
      <alignment horizontal="center" vertical="center" wrapText="1"/>
    </xf>
    <xf numFmtId="0" fontId="7" fillId="3" borderId="144" xfId="5" applyFont="1" applyFill="1" applyBorder="1" applyAlignment="1">
      <alignment horizontal="left" vertical="center" wrapText="1"/>
    </xf>
    <xf numFmtId="0" fontId="7" fillId="3" borderId="199" xfId="5" applyFont="1" applyFill="1" applyBorder="1" applyAlignment="1">
      <alignment horizontal="left" vertical="center" wrapText="1"/>
    </xf>
    <xf numFmtId="0" fontId="7" fillId="3" borderId="152" xfId="5" applyFont="1" applyFill="1" applyBorder="1" applyAlignment="1">
      <alignment horizontal="left" vertical="center" wrapText="1"/>
    </xf>
    <xf numFmtId="0" fontId="7" fillId="11" borderId="89" xfId="5" applyFont="1" applyFill="1" applyBorder="1" applyAlignment="1" applyProtection="1">
      <alignment horizontal="left" vertical="center" wrapText="1"/>
      <protection locked="0"/>
    </xf>
    <xf numFmtId="0" fontId="7" fillId="11" borderId="88" xfId="5" applyFont="1" applyFill="1" applyBorder="1" applyAlignment="1" applyProtection="1">
      <alignment horizontal="left" vertical="center" wrapText="1"/>
      <protection locked="0"/>
    </xf>
    <xf numFmtId="0" fontId="7" fillId="11" borderId="87" xfId="5" applyFont="1" applyFill="1" applyBorder="1" applyAlignment="1" applyProtection="1">
      <alignment horizontal="left" vertical="center" wrapText="1"/>
      <protection locked="0"/>
    </xf>
    <xf numFmtId="0" fontId="39" fillId="3" borderId="208" xfId="5" applyFont="1" applyFill="1" applyBorder="1" applyAlignment="1">
      <alignment horizontal="center" vertical="center" wrapText="1"/>
    </xf>
    <xf numFmtId="0" fontId="39" fillId="3" borderId="78" xfId="5" applyFont="1" applyFill="1" applyBorder="1" applyAlignment="1">
      <alignment horizontal="center" vertical="center" wrapText="1"/>
    </xf>
    <xf numFmtId="176" fontId="8" fillId="3" borderId="147" xfId="5" applyNumberFormat="1" applyFont="1" applyFill="1" applyBorder="1" applyAlignment="1">
      <alignment horizontal="center" vertical="center" wrapText="1"/>
    </xf>
    <xf numFmtId="176" fontId="8" fillId="3" borderId="146" xfId="5" applyNumberFormat="1" applyFont="1" applyFill="1" applyBorder="1" applyAlignment="1">
      <alignment horizontal="center" vertical="center" wrapText="1"/>
    </xf>
    <xf numFmtId="176" fontId="8" fillId="3" borderId="145" xfId="5" applyNumberFormat="1" applyFont="1" applyFill="1" applyBorder="1" applyAlignment="1">
      <alignment horizontal="center" vertical="center" wrapText="1"/>
    </xf>
    <xf numFmtId="0" fontId="8" fillId="3" borderId="209" xfId="5" applyFont="1" applyFill="1" applyBorder="1" applyAlignment="1">
      <alignment horizontal="center" vertical="center" wrapText="1"/>
    </xf>
    <xf numFmtId="0" fontId="8" fillId="3" borderId="210" xfId="5" applyFont="1" applyFill="1" applyBorder="1" applyAlignment="1">
      <alignment horizontal="center" vertical="center" wrapText="1"/>
    </xf>
    <xf numFmtId="0" fontId="8" fillId="3" borderId="211" xfId="5" applyFont="1" applyFill="1" applyBorder="1" applyAlignment="1">
      <alignment horizontal="center" vertical="center" wrapText="1"/>
    </xf>
    <xf numFmtId="0" fontId="7" fillId="0" borderId="212" xfId="5" applyFont="1" applyBorder="1" applyAlignment="1" applyProtection="1">
      <alignment horizontal="left" vertical="top" wrapText="1"/>
      <protection locked="0"/>
    </xf>
    <xf numFmtId="0" fontId="7" fillId="0" borderId="213" xfId="5" applyFont="1" applyBorder="1" applyAlignment="1" applyProtection="1">
      <alignment horizontal="left" vertical="top" wrapText="1"/>
      <protection locked="0"/>
    </xf>
    <xf numFmtId="0" fontId="7" fillId="0" borderId="214" xfId="5" applyFont="1" applyBorder="1" applyAlignment="1" applyProtection="1">
      <alignment horizontal="left" vertical="top" wrapText="1"/>
      <protection locked="0"/>
    </xf>
    <xf numFmtId="0" fontId="7" fillId="0" borderId="212" xfId="5" applyFont="1" applyBorder="1" applyAlignment="1" applyProtection="1">
      <alignment horizontal="left" vertical="center" wrapText="1"/>
      <protection locked="0"/>
    </xf>
    <xf numFmtId="0" fontId="7" fillId="0" borderId="213" xfId="5" applyFont="1" applyBorder="1" applyAlignment="1" applyProtection="1">
      <alignment horizontal="left" vertical="center" wrapText="1"/>
      <protection locked="0"/>
    </xf>
    <xf numFmtId="0" fontId="7" fillId="0" borderId="214" xfId="5" applyFont="1" applyBorder="1" applyAlignment="1" applyProtection="1">
      <alignment horizontal="left" vertical="center" wrapText="1"/>
      <protection locked="0"/>
    </xf>
    <xf numFmtId="0" fontId="7" fillId="0" borderId="96" xfId="5" applyFont="1" applyBorder="1" applyAlignment="1" applyProtection="1">
      <alignment horizontal="left" vertical="center" wrapText="1"/>
      <protection locked="0"/>
    </xf>
    <xf numFmtId="0" fontId="7" fillId="0" borderId="114" xfId="5" applyFont="1" applyBorder="1" applyAlignment="1" applyProtection="1">
      <alignment horizontal="left" vertical="center" wrapText="1"/>
      <protection locked="0"/>
    </xf>
    <xf numFmtId="0" fontId="7" fillId="0" borderId="95" xfId="5" applyFont="1" applyBorder="1" applyAlignment="1" applyProtection="1">
      <alignment horizontal="left" vertical="center" wrapText="1"/>
      <protection locked="0"/>
    </xf>
    <xf numFmtId="0" fontId="7" fillId="0" borderId="94" xfId="5" applyFont="1" applyBorder="1" applyAlignment="1" applyProtection="1">
      <alignment horizontal="left" vertical="center" wrapText="1"/>
      <protection locked="0"/>
    </xf>
    <xf numFmtId="0" fontId="7" fillId="0" borderId="119" xfId="5" applyFont="1" applyBorder="1" applyAlignment="1" applyProtection="1">
      <alignment horizontal="left" vertical="center" wrapText="1"/>
      <protection locked="0"/>
    </xf>
    <xf numFmtId="0" fontId="7" fillId="0" borderId="93" xfId="5" applyFont="1" applyBorder="1" applyAlignment="1" applyProtection="1">
      <alignment horizontal="left" vertical="center" wrapText="1"/>
      <protection locked="0"/>
    </xf>
    <xf numFmtId="0" fontId="8" fillId="3" borderId="143" xfId="5" applyFont="1" applyFill="1" applyBorder="1" applyAlignment="1">
      <alignment horizontal="center" vertical="center" wrapText="1"/>
    </xf>
    <xf numFmtId="0" fontId="8" fillId="3" borderId="147" xfId="5" applyFont="1" applyFill="1" applyBorder="1" applyAlignment="1">
      <alignment horizontal="center" vertical="center" wrapText="1"/>
    </xf>
    <xf numFmtId="0" fontId="8" fillId="3" borderId="142" xfId="5" applyFont="1" applyFill="1" applyBorder="1" applyAlignment="1">
      <alignment horizontal="center" vertical="center" wrapText="1"/>
    </xf>
    <xf numFmtId="0" fontId="7" fillId="0" borderId="101" xfId="5" applyFont="1" applyBorder="1" applyAlignment="1" applyProtection="1">
      <alignment horizontal="left" vertical="center" wrapText="1"/>
      <protection locked="0"/>
    </xf>
    <xf numFmtId="0" fontId="7" fillId="0" borderId="117" xfId="5" applyFont="1" applyBorder="1" applyAlignment="1" applyProtection="1">
      <alignment horizontal="left" vertical="center" wrapText="1"/>
      <protection locked="0"/>
    </xf>
    <xf numFmtId="0" fontId="7" fillId="0" borderId="100" xfId="5" applyFont="1" applyBorder="1" applyAlignment="1" applyProtection="1">
      <alignment horizontal="left" vertical="center" wrapText="1"/>
      <protection locked="0"/>
    </xf>
    <xf numFmtId="0" fontId="7" fillId="0" borderId="103" xfId="5" applyFont="1" applyBorder="1" applyAlignment="1" applyProtection="1">
      <alignment horizontal="left" vertical="center" wrapText="1"/>
      <protection locked="0"/>
    </xf>
    <xf numFmtId="0" fontId="12" fillId="0" borderId="103" xfId="5" applyBorder="1" applyAlignment="1" applyProtection="1">
      <alignment horizontal="left" vertical="center" wrapText="1"/>
      <protection locked="0"/>
    </xf>
    <xf numFmtId="0" fontId="12" fillId="0" borderId="120" xfId="5" applyBorder="1" applyAlignment="1" applyProtection="1">
      <alignment horizontal="left" vertical="center" wrapText="1"/>
      <protection locked="0"/>
    </xf>
    <xf numFmtId="0" fontId="12" fillId="0" borderId="102" xfId="5" applyBorder="1" applyAlignment="1" applyProtection="1">
      <alignment horizontal="left" vertical="center" wrapText="1"/>
      <protection locked="0"/>
    </xf>
    <xf numFmtId="0" fontId="11" fillId="3" borderId="219" xfId="0" applyFont="1" applyFill="1" applyBorder="1" applyAlignment="1">
      <alignment horizontal="center" vertical="center" wrapText="1"/>
    </xf>
    <xf numFmtId="0" fontId="11" fillId="3" borderId="45" xfId="0" applyFont="1" applyFill="1" applyBorder="1" applyAlignment="1">
      <alignment horizontal="center" vertical="center" wrapText="1"/>
    </xf>
    <xf numFmtId="0" fontId="7" fillId="3" borderId="220" xfId="5" applyFont="1" applyFill="1" applyBorder="1" applyAlignment="1">
      <alignment horizontal="center" vertical="center" wrapText="1"/>
    </xf>
    <xf numFmtId="0" fontId="7" fillId="3" borderId="218" xfId="5" applyFont="1" applyFill="1" applyBorder="1" applyAlignment="1">
      <alignment horizontal="center" vertical="center" wrapText="1"/>
    </xf>
    <xf numFmtId="0" fontId="7" fillId="3" borderId="221" xfId="5" applyFont="1" applyFill="1" applyBorder="1" applyAlignment="1">
      <alignment horizontal="center" vertical="center" wrapText="1"/>
    </xf>
    <xf numFmtId="0" fontId="7" fillId="3" borderId="7" xfId="5" applyFont="1" applyFill="1" applyBorder="1" applyAlignment="1">
      <alignment horizontal="center" vertical="center" wrapText="1"/>
    </xf>
    <xf numFmtId="0" fontId="7" fillId="3" borderId="10" xfId="5" applyFont="1" applyFill="1" applyBorder="1" applyAlignment="1">
      <alignment horizontal="center" vertical="center" wrapText="1"/>
    </xf>
    <xf numFmtId="0" fontId="7" fillId="3" borderId="11" xfId="5" applyFont="1" applyFill="1" applyBorder="1" applyAlignment="1">
      <alignment horizontal="center" vertical="center" wrapText="1"/>
    </xf>
    <xf numFmtId="0" fontId="7" fillId="3" borderId="226" xfId="5" applyFont="1" applyFill="1" applyBorder="1" applyAlignment="1" applyProtection="1">
      <alignment horizontal="left" vertical="center" wrapText="1"/>
      <protection locked="0"/>
    </xf>
    <xf numFmtId="0" fontId="7" fillId="3" borderId="227" xfId="5" applyFont="1" applyFill="1" applyBorder="1" applyAlignment="1" applyProtection="1">
      <alignment horizontal="left" vertical="center" wrapText="1"/>
      <protection locked="0"/>
    </xf>
    <xf numFmtId="0" fontId="7" fillId="3" borderId="228" xfId="5" applyFont="1" applyFill="1" applyBorder="1" applyAlignment="1" applyProtection="1">
      <alignment horizontal="left" vertical="center" wrapText="1"/>
      <protection locked="0"/>
    </xf>
    <xf numFmtId="0" fontId="39" fillId="3" borderId="141" xfId="5" applyFont="1" applyFill="1" applyBorder="1" applyAlignment="1">
      <alignment horizontal="center" vertical="center" wrapText="1"/>
    </xf>
    <xf numFmtId="0" fontId="7" fillId="11" borderId="158" xfId="5" applyFont="1" applyFill="1" applyBorder="1" applyAlignment="1" applyProtection="1">
      <alignment horizontal="left" vertical="center" wrapText="1"/>
      <protection locked="0"/>
    </xf>
    <xf numFmtId="0" fontId="7" fillId="11" borderId="157" xfId="5" applyFont="1" applyFill="1" applyBorder="1" applyAlignment="1" applyProtection="1">
      <alignment horizontal="left" vertical="center" wrapText="1"/>
      <protection locked="0"/>
    </xf>
    <xf numFmtId="0" fontId="7" fillId="11" borderId="156" xfId="5" applyFont="1" applyFill="1" applyBorder="1" applyAlignment="1" applyProtection="1">
      <alignment horizontal="left" vertical="center" wrapText="1"/>
      <protection locked="0"/>
    </xf>
    <xf numFmtId="0" fontId="7" fillId="3" borderId="125" xfId="5" applyFont="1" applyFill="1" applyBorder="1" applyAlignment="1">
      <alignment horizontal="left" vertical="center" wrapText="1"/>
    </xf>
    <xf numFmtId="0" fontId="7" fillId="3" borderId="126" xfId="5" applyFont="1" applyFill="1" applyBorder="1" applyAlignment="1">
      <alignment horizontal="left" vertical="center" wrapText="1"/>
    </xf>
    <xf numFmtId="0" fontId="7" fillId="3" borderId="127" xfId="5" applyFont="1" applyFill="1" applyBorder="1" applyAlignment="1">
      <alignment horizontal="left" vertical="center" wrapText="1"/>
    </xf>
    <xf numFmtId="0" fontId="8" fillId="3" borderId="146" xfId="5" applyFont="1" applyFill="1" applyBorder="1" applyAlignment="1">
      <alignment horizontal="center" vertical="center" wrapText="1"/>
    </xf>
    <xf numFmtId="0" fontId="8" fillId="3" borderId="152" xfId="5" applyFont="1" applyFill="1" applyBorder="1" applyAlignment="1">
      <alignment horizontal="center" vertical="center" wrapText="1"/>
    </xf>
    <xf numFmtId="0" fontId="8" fillId="3" borderId="151" xfId="5" applyFont="1" applyFill="1" applyBorder="1" applyAlignment="1">
      <alignment horizontal="center" vertical="center" wrapText="1"/>
    </xf>
    <xf numFmtId="0" fontId="7" fillId="0" borderId="115" xfId="5" applyFont="1" applyBorder="1" applyAlignment="1" applyProtection="1">
      <alignment horizontal="left" vertical="center" wrapText="1"/>
      <protection locked="0"/>
    </xf>
    <xf numFmtId="0" fontId="7" fillId="0" borderId="116" xfId="5" applyFont="1" applyBorder="1" applyAlignment="1" applyProtection="1">
      <alignment horizontal="left" vertical="center" wrapText="1"/>
      <protection locked="0"/>
    </xf>
    <xf numFmtId="0" fontId="7" fillId="3" borderId="129" xfId="5" applyFont="1" applyFill="1" applyBorder="1" applyAlignment="1">
      <alignment horizontal="center" vertical="center" wrapText="1"/>
    </xf>
    <xf numFmtId="0" fontId="7" fillId="3" borderId="126" xfId="5" applyFont="1" applyFill="1" applyBorder="1" applyAlignment="1">
      <alignment horizontal="center" vertical="center" wrapText="1"/>
    </xf>
    <xf numFmtId="0" fontId="7" fillId="3" borderId="130" xfId="5" applyFont="1" applyFill="1" applyBorder="1" applyAlignment="1">
      <alignment horizontal="center" vertical="center" wrapText="1"/>
    </xf>
    <xf numFmtId="0" fontId="7" fillId="3" borderId="158" xfId="5" applyFont="1" applyFill="1" applyBorder="1" applyAlignment="1">
      <alignment horizontal="left" vertical="center" wrapText="1"/>
    </xf>
    <xf numFmtId="0" fontId="7" fillId="3" borderId="157" xfId="5" applyFont="1" applyFill="1" applyBorder="1" applyAlignment="1">
      <alignment horizontal="left" vertical="center" wrapText="1"/>
    </xf>
    <xf numFmtId="0" fontId="7" fillId="3" borderId="156" xfId="5" applyFont="1" applyFill="1" applyBorder="1" applyAlignment="1">
      <alignment horizontal="left" vertical="center" wrapText="1"/>
    </xf>
    <xf numFmtId="0" fontId="7" fillId="0" borderId="146" xfId="5" applyFont="1" applyBorder="1" applyAlignment="1" applyProtection="1">
      <alignment horizontal="left" vertical="center" wrapText="1"/>
      <protection locked="0"/>
    </xf>
    <xf numFmtId="0" fontId="7" fillId="0" borderId="151" xfId="5" applyFont="1" applyBorder="1" applyAlignment="1" applyProtection="1">
      <alignment horizontal="left" vertical="center" wrapText="1"/>
      <protection locked="0"/>
    </xf>
    <xf numFmtId="0" fontId="7" fillId="0" borderId="155" xfId="5" applyFont="1" applyBorder="1" applyAlignment="1" applyProtection="1">
      <alignment horizontal="left" vertical="center" wrapText="1"/>
      <protection locked="0"/>
    </xf>
    <xf numFmtId="0" fontId="7" fillId="0" borderId="149" xfId="5" applyFont="1" applyBorder="1" applyAlignment="1" applyProtection="1">
      <alignment horizontal="left" vertical="center" wrapText="1"/>
      <protection locked="0"/>
    </xf>
    <xf numFmtId="0" fontId="7" fillId="0" borderId="154" xfId="5" applyFont="1" applyBorder="1" applyAlignment="1" applyProtection="1">
      <alignment horizontal="left" vertical="center" wrapText="1"/>
      <protection locked="0"/>
    </xf>
    <xf numFmtId="0" fontId="39" fillId="3" borderId="92" xfId="5" applyFont="1" applyFill="1" applyBorder="1" applyAlignment="1">
      <alignment horizontal="center" vertical="center" wrapText="1"/>
    </xf>
    <xf numFmtId="0" fontId="39" fillId="3" borderId="86" xfId="5" applyFont="1" applyFill="1" applyBorder="1" applyAlignment="1">
      <alignment horizontal="center" vertical="center" wrapText="1"/>
    </xf>
    <xf numFmtId="0" fontId="39" fillId="3" borderId="90" xfId="5" applyFont="1" applyFill="1" applyBorder="1" applyAlignment="1">
      <alignment horizontal="center" vertical="center" wrapText="1"/>
    </xf>
    <xf numFmtId="0" fontId="10" fillId="0" borderId="0" xfId="5" applyFont="1" applyAlignment="1">
      <alignment horizontal="center" vertical="center" wrapText="1"/>
    </xf>
    <xf numFmtId="0" fontId="7" fillId="0" borderId="106" xfId="5" applyFont="1" applyBorder="1" applyAlignment="1" applyProtection="1">
      <alignment horizontal="left" vertical="center" wrapText="1"/>
      <protection locked="0"/>
    </xf>
    <xf numFmtId="0" fontId="7" fillId="0" borderId="105" xfId="5" applyFont="1" applyBorder="1" applyAlignment="1" applyProtection="1">
      <alignment horizontal="left" vertical="center" wrapText="1"/>
      <protection locked="0"/>
    </xf>
    <xf numFmtId="0" fontId="7" fillId="0" borderId="113" xfId="5" applyFont="1" applyBorder="1" applyAlignment="1" applyProtection="1">
      <alignment horizontal="left" vertical="center" wrapText="1"/>
      <protection locked="0"/>
    </xf>
    <xf numFmtId="0" fontId="7" fillId="0" borderId="91" xfId="5" applyFont="1" applyBorder="1" applyAlignment="1" applyProtection="1">
      <alignment horizontal="left" vertical="top" wrapText="1"/>
      <protection locked="0"/>
    </xf>
    <xf numFmtId="0" fontId="7" fillId="0" borderId="73" xfId="5" applyFont="1" applyBorder="1" applyAlignment="1" applyProtection="1">
      <alignment horizontal="left" vertical="top" wrapText="1"/>
      <protection locked="0"/>
    </xf>
    <xf numFmtId="0" fontId="7" fillId="0" borderId="81" xfId="5" applyFont="1" applyBorder="1" applyAlignment="1" applyProtection="1">
      <alignment horizontal="left" vertical="top" wrapText="1"/>
      <protection locked="0"/>
    </xf>
    <xf numFmtId="0" fontId="7" fillId="0" borderId="89" xfId="5" applyFont="1" applyBorder="1" applyAlignment="1" applyProtection="1">
      <alignment horizontal="left" vertical="top" wrapText="1"/>
      <protection locked="0"/>
    </xf>
    <xf numFmtId="0" fontId="7" fillId="0" borderId="88" xfId="5" applyFont="1" applyBorder="1" applyAlignment="1" applyProtection="1">
      <alignment horizontal="left" vertical="top" wrapText="1"/>
      <protection locked="0"/>
    </xf>
    <xf numFmtId="0" fontId="7" fillId="0" borderId="87" xfId="5" applyFont="1" applyBorder="1" applyAlignment="1" applyProtection="1">
      <alignment horizontal="left" vertical="top" wrapText="1"/>
      <protection locked="0"/>
    </xf>
    <xf numFmtId="0" fontId="39" fillId="3" borderId="205" xfId="5" applyFont="1" applyFill="1" applyBorder="1" applyAlignment="1">
      <alignment horizontal="center" vertical="center" wrapText="1"/>
    </xf>
    <xf numFmtId="0" fontId="39" fillId="3" borderId="84" xfId="5" applyFont="1" applyFill="1" applyBorder="1" applyAlignment="1">
      <alignment horizontal="center" vertical="center" wrapText="1"/>
    </xf>
    <xf numFmtId="0" fontId="7" fillId="3" borderId="89" xfId="5" applyFont="1" applyFill="1" applyBorder="1" applyAlignment="1">
      <alignment horizontal="left" vertical="center" wrapText="1"/>
    </xf>
    <xf numFmtId="0" fontId="7" fillId="3" borderId="88" xfId="5" applyFont="1" applyFill="1" applyBorder="1" applyAlignment="1">
      <alignment horizontal="left" vertical="center" wrapText="1"/>
    </xf>
    <xf numFmtId="0" fontId="7" fillId="3" borderId="87" xfId="5" applyFont="1" applyFill="1" applyBorder="1" applyAlignment="1">
      <alignment horizontal="left" vertical="center" wrapText="1"/>
    </xf>
    <xf numFmtId="0" fontId="21" fillId="0" borderId="0" xfId="0" applyFont="1" applyAlignment="1">
      <alignment horizontal="left" vertical="top" wrapText="1"/>
    </xf>
    <xf numFmtId="0" fontId="39" fillId="3" borderId="143" xfId="5" applyFont="1" applyFill="1" applyBorder="1" applyAlignment="1">
      <alignment horizontal="center" vertical="center" wrapText="1"/>
    </xf>
    <xf numFmtId="0" fontId="39" fillId="3" borderId="147" xfId="5" applyFont="1" applyFill="1" applyBorder="1" applyAlignment="1">
      <alignment horizontal="center" vertical="center" wrapText="1"/>
    </xf>
    <xf numFmtId="0" fontId="39" fillId="3" borderId="142" xfId="5" applyFont="1" applyFill="1" applyBorder="1" applyAlignment="1">
      <alignment horizontal="center" vertical="center" wrapText="1"/>
    </xf>
    <xf numFmtId="0" fontId="39" fillId="3" borderId="141" xfId="5" applyFont="1" applyFill="1" applyBorder="1" applyAlignment="1">
      <alignment horizontal="left" vertical="center" wrapText="1"/>
    </xf>
    <xf numFmtId="0" fontId="39" fillId="3" borderId="207" xfId="5" applyFont="1" applyFill="1" applyBorder="1" applyAlignment="1">
      <alignment horizontal="left" vertical="center" wrapText="1"/>
    </xf>
    <xf numFmtId="0" fontId="39" fillId="3" borderId="80" xfId="5" applyFont="1" applyFill="1" applyBorder="1" applyAlignment="1">
      <alignment horizontal="left" vertical="center" wrapText="1"/>
    </xf>
    <xf numFmtId="0" fontId="39" fillId="3" borderId="99" xfId="5" applyFont="1" applyFill="1" applyBorder="1" applyAlignment="1">
      <alignment horizontal="left" vertical="center" wrapText="1"/>
    </xf>
    <xf numFmtId="0" fontId="8" fillId="0" borderId="0" xfId="5" applyFont="1" applyAlignment="1">
      <alignment horizontal="left" vertical="center" wrapText="1"/>
    </xf>
    <xf numFmtId="0" fontId="39" fillId="3" borderId="198" xfId="5" applyFont="1" applyFill="1" applyBorder="1" applyAlignment="1">
      <alignment horizontal="center" vertical="center" wrapText="1"/>
    </xf>
    <xf numFmtId="0" fontId="39" fillId="3" borderId="45" xfId="5" applyFont="1" applyFill="1" applyBorder="1" applyAlignment="1">
      <alignment horizontal="center" vertical="center" wrapText="1"/>
    </xf>
    <xf numFmtId="0" fontId="7" fillId="3" borderId="197" xfId="5" applyFont="1" applyFill="1" applyBorder="1" applyAlignment="1">
      <alignment horizontal="left" vertical="center" wrapText="1"/>
    </xf>
    <xf numFmtId="0" fontId="7" fillId="3" borderId="200" xfId="5" applyFont="1" applyFill="1" applyBorder="1" applyAlignment="1">
      <alignment horizontal="left" vertical="center" wrapText="1"/>
    </xf>
    <xf numFmtId="0" fontId="7" fillId="3" borderId="201" xfId="5" applyFont="1" applyFill="1" applyBorder="1" applyAlignment="1">
      <alignment horizontal="left" vertical="center" wrapText="1"/>
    </xf>
    <xf numFmtId="0" fontId="7" fillId="3" borderId="7" xfId="5" applyFont="1" applyFill="1" applyBorder="1" applyAlignment="1">
      <alignment horizontal="left" vertical="center" wrapText="1"/>
    </xf>
    <xf numFmtId="0" fontId="7" fillId="3" borderId="10" xfId="5" applyFont="1" applyFill="1" applyBorder="1" applyAlignment="1">
      <alignment horizontal="left" vertical="center" wrapText="1"/>
    </xf>
    <xf numFmtId="0" fontId="7" fillId="3" borderId="11" xfId="5" applyFont="1" applyFill="1" applyBorder="1" applyAlignment="1">
      <alignment horizontal="left" vertical="center" wrapText="1"/>
    </xf>
    <xf numFmtId="38" fontId="85" fillId="9" borderId="189" xfId="10" applyFont="1" applyFill="1" applyBorder="1" applyAlignment="1" applyProtection="1">
      <alignment horizontal="center" vertical="center" wrapText="1"/>
    </xf>
    <xf numFmtId="38" fontId="86" fillId="10" borderId="188" xfId="10" applyFont="1" applyFill="1" applyBorder="1" applyAlignment="1" applyProtection="1">
      <alignment horizontal="left" vertical="center" wrapText="1"/>
      <protection locked="0"/>
    </xf>
    <xf numFmtId="38" fontId="86" fillId="10" borderId="189" xfId="10" applyFont="1" applyFill="1" applyBorder="1" applyAlignment="1" applyProtection="1">
      <alignment horizontal="left" vertical="center" wrapText="1"/>
      <protection locked="0"/>
    </xf>
    <xf numFmtId="38" fontId="85" fillId="9" borderId="195" xfId="10" applyFont="1" applyFill="1" applyBorder="1" applyAlignment="1" applyProtection="1">
      <alignment horizontal="center" vertical="center"/>
    </xf>
    <xf numFmtId="0" fontId="89" fillId="10" borderId="194" xfId="11" applyNumberFormat="1" applyFont="1" applyFill="1" applyBorder="1" applyAlignment="1" applyProtection="1">
      <alignment horizontal="left" vertical="center" wrapText="1"/>
      <protection locked="0"/>
    </xf>
    <xf numFmtId="0" fontId="86" fillId="10" borderId="195" xfId="10" applyNumberFormat="1" applyFont="1" applyFill="1" applyBorder="1" applyAlignment="1" applyProtection="1">
      <alignment horizontal="left" vertical="center" wrapText="1"/>
      <protection locked="0"/>
    </xf>
    <xf numFmtId="0" fontId="85" fillId="9" borderId="189" xfId="10" applyNumberFormat="1" applyFont="1" applyFill="1" applyBorder="1" applyAlignment="1" applyProtection="1">
      <alignment horizontal="center" vertical="center" wrapText="1"/>
    </xf>
    <xf numFmtId="38" fontId="85" fillId="9" borderId="189" xfId="10" applyFont="1" applyFill="1" applyBorder="1" applyAlignment="1" applyProtection="1">
      <alignment horizontal="center" vertical="center"/>
    </xf>
    <xf numFmtId="38" fontId="85" fillId="9" borderId="186" xfId="10" applyFont="1" applyFill="1" applyBorder="1" applyAlignment="1" applyProtection="1">
      <alignment horizontal="center" vertical="center"/>
    </xf>
    <xf numFmtId="38" fontId="86" fillId="10" borderId="194" xfId="10" applyFont="1" applyFill="1" applyBorder="1" applyAlignment="1" applyProtection="1">
      <alignment horizontal="left" vertical="center" wrapText="1"/>
      <protection locked="0"/>
    </xf>
    <xf numFmtId="38" fontId="86" fillId="10" borderId="195" xfId="10" applyFont="1" applyFill="1" applyBorder="1" applyAlignment="1" applyProtection="1">
      <alignment horizontal="left" vertical="center" wrapText="1"/>
      <protection locked="0"/>
    </xf>
    <xf numFmtId="38" fontId="85" fillId="9" borderId="186" xfId="10" applyFont="1" applyFill="1" applyBorder="1" applyAlignment="1" applyProtection="1">
      <alignment horizontal="center" vertical="center" shrinkToFit="1"/>
    </xf>
    <xf numFmtId="38" fontId="85" fillId="9" borderId="187" xfId="10" applyFont="1" applyFill="1" applyBorder="1" applyAlignment="1" applyProtection="1">
      <alignment horizontal="center" vertical="center" shrinkToFit="1"/>
    </xf>
    <xf numFmtId="38" fontId="86" fillId="10" borderId="187" xfId="10" applyFont="1" applyFill="1" applyBorder="1" applyAlignment="1" applyProtection="1">
      <alignment horizontal="center" vertical="center" shrinkToFit="1"/>
      <protection locked="0"/>
    </xf>
    <xf numFmtId="38" fontId="85" fillId="9" borderId="187" xfId="10" applyFont="1" applyFill="1" applyBorder="1" applyAlignment="1" applyProtection="1">
      <alignment horizontal="center" vertical="center"/>
    </xf>
    <xf numFmtId="38" fontId="85" fillId="9" borderId="192" xfId="10" applyFont="1" applyFill="1" applyBorder="1" applyAlignment="1" applyProtection="1">
      <alignment horizontal="center" vertical="center" wrapText="1"/>
    </xf>
    <xf numFmtId="38" fontId="86" fillId="10" borderId="193" xfId="10" applyFont="1" applyFill="1" applyBorder="1" applyAlignment="1" applyProtection="1">
      <alignment horizontal="left" vertical="center" indent="1" shrinkToFit="1"/>
      <protection locked="0"/>
    </xf>
    <xf numFmtId="38" fontId="86" fillId="10" borderId="192" xfId="10" applyFont="1" applyFill="1" applyBorder="1" applyAlignment="1" applyProtection="1">
      <alignment horizontal="left" vertical="center" indent="1" shrinkToFit="1"/>
      <protection locked="0"/>
    </xf>
    <xf numFmtId="38" fontId="86" fillId="10" borderId="189" xfId="10" applyFont="1" applyFill="1" applyBorder="1" applyAlignment="1" applyProtection="1">
      <alignment horizontal="left" vertical="center"/>
    </xf>
    <xf numFmtId="38" fontId="86" fillId="10" borderId="186" xfId="10" applyFont="1" applyFill="1" applyBorder="1" applyAlignment="1" applyProtection="1">
      <alignment horizontal="left" vertical="center"/>
    </xf>
    <xf numFmtId="38" fontId="86" fillId="10" borderId="187" xfId="10" applyFont="1" applyFill="1" applyBorder="1" applyAlignment="1" applyProtection="1">
      <alignment horizontal="left" vertical="center" indent="1"/>
      <protection locked="0"/>
    </xf>
    <xf numFmtId="38" fontId="86" fillId="10" borderId="188" xfId="10" applyFont="1" applyFill="1" applyBorder="1" applyAlignment="1" applyProtection="1">
      <alignment horizontal="left" vertical="center" indent="1"/>
      <protection locked="0"/>
    </xf>
    <xf numFmtId="38" fontId="86" fillId="10" borderId="187" xfId="10" applyFont="1" applyFill="1" applyBorder="1" applyAlignment="1" applyProtection="1">
      <alignment horizontal="left" vertical="center" indent="1" shrinkToFit="1"/>
      <protection locked="0"/>
    </xf>
    <xf numFmtId="38" fontId="79" fillId="0" borderId="0" xfId="10" applyFont="1" applyFill="1" applyBorder="1" applyAlignment="1" applyProtection="1">
      <alignment horizontal="center" wrapText="1"/>
    </xf>
    <xf numFmtId="38" fontId="79" fillId="0" borderId="0" xfId="10" applyFont="1" applyFill="1" applyBorder="1" applyAlignment="1" applyProtection="1">
      <alignment horizontal="center"/>
    </xf>
    <xf numFmtId="38" fontId="81" fillId="0" borderId="180" xfId="10" applyFont="1" applyBorder="1" applyAlignment="1" applyProtection="1">
      <alignment horizontal="left" vertical="center"/>
    </xf>
    <xf numFmtId="38" fontId="83" fillId="0" borderId="181" xfId="10" applyFont="1" applyBorder="1" applyAlignment="1" applyProtection="1">
      <alignment horizontal="left" vertical="center" shrinkToFit="1"/>
    </xf>
    <xf numFmtId="38" fontId="85" fillId="9" borderId="183" xfId="10" applyFont="1" applyFill="1" applyBorder="1" applyAlignment="1" applyProtection="1">
      <alignment horizontal="center" vertical="center"/>
    </xf>
    <xf numFmtId="38" fontId="85" fillId="9" borderId="184" xfId="10" applyFont="1" applyFill="1" applyBorder="1" applyAlignment="1" applyProtection="1">
      <alignment horizontal="center" vertical="center"/>
    </xf>
    <xf numFmtId="38" fontId="86" fillId="10" borderId="184" xfId="10" applyFont="1" applyFill="1" applyBorder="1" applyAlignment="1" applyProtection="1">
      <alignment horizontal="left" vertical="center" indent="1"/>
      <protection locked="0"/>
    </xf>
    <xf numFmtId="38" fontId="86" fillId="10" borderId="185" xfId="10" applyFont="1" applyFill="1" applyBorder="1" applyAlignment="1" applyProtection="1">
      <alignment horizontal="left" vertical="center" indent="1"/>
      <protection locked="0"/>
    </xf>
    <xf numFmtId="38" fontId="86" fillId="10" borderId="188" xfId="10" applyFont="1" applyFill="1" applyBorder="1" applyAlignment="1" applyProtection="1">
      <alignment horizontal="left" vertical="center" indent="1" shrinkToFit="1"/>
      <protection locked="0"/>
    </xf>
  </cellXfs>
  <cellStyles count="17">
    <cellStyle name="タイトル" xfId="7" builtinId="15"/>
    <cellStyle name="ハイパーリンク" xfId="2" builtinId="8"/>
    <cellStyle name="ハイパーリンク 2" xfId="11" xr:uid="{FBE90231-F33B-4899-830A-EF9A8D329803}"/>
    <cellStyle name="桁区切り" xfId="1" builtinId="6"/>
    <cellStyle name="桁区切り 2" xfId="4" xr:uid="{00000000-0005-0000-0000-000002000000}"/>
    <cellStyle name="桁区切り 3" xfId="10" xr:uid="{B8E6AA9C-CA2E-4DA6-98F8-463A79AAD6C1}"/>
    <cellStyle name="桁区切り 3 2" xfId="15" xr:uid="{04B5A88E-DB93-4870-BC82-5EA831E90F1B}"/>
    <cellStyle name="標準" xfId="0" builtinId="0"/>
    <cellStyle name="標準 2" xfId="3" xr:uid="{00000000-0005-0000-0000-000004000000}"/>
    <cellStyle name="標準 2 2" xfId="6" xr:uid="{00000000-0005-0000-0000-000005000000}"/>
    <cellStyle name="標準 2 3" xfId="9" xr:uid="{8FC62942-7C8E-4450-A937-5DDF40127CAA}"/>
    <cellStyle name="標準 2 4" xfId="13" xr:uid="{F227A70C-09DE-4E86-AF6E-EC0C5C25D96A}"/>
    <cellStyle name="標準 3" xfId="5" xr:uid="{00000000-0005-0000-0000-000006000000}"/>
    <cellStyle name="標準 4" xfId="8" xr:uid="{BF9F4E81-76DF-4166-A0A3-3AE0163F1B3C}"/>
    <cellStyle name="標準 4 2" xfId="12" xr:uid="{29A70655-2D21-434E-89F3-85041D6B8E4D}"/>
    <cellStyle name="標準 4 2 2" xfId="16" xr:uid="{37517F97-DA6C-4439-98B5-F1FE49B6D295}"/>
    <cellStyle name="標準 4 3" xfId="14" xr:uid="{9DC4A571-D11B-494F-8733-3B2EC5F01EEA}"/>
  </cellStyles>
  <dxfs count="343">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color theme="0" tint="-0.14996795556505021"/>
      </font>
    </dxf>
    <dxf>
      <font>
        <color rgb="FF9C0006"/>
      </font>
      <fill>
        <patternFill>
          <bgColor rgb="FFFFC7CE"/>
        </patternFill>
      </fill>
    </dxf>
    <dxf>
      <font>
        <b/>
        <i val="0"/>
      </font>
    </dxf>
    <dxf>
      <font>
        <b/>
        <i val="0"/>
      </font>
    </dxf>
    <dxf>
      <font>
        <color theme="1"/>
      </font>
      <numFmt numFmtId="0" formatCode="General"/>
      <fill>
        <patternFill>
          <bgColor theme="0" tint="-0.24994659260841701"/>
        </patternFill>
      </fill>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color theme="0" tint="-0.14996795556505021"/>
      </font>
    </dxf>
    <dxf>
      <font>
        <color rgb="FF9C0006"/>
      </font>
      <fill>
        <patternFill>
          <bgColor rgb="FFFFC7CE"/>
        </patternFill>
      </fill>
    </dxf>
    <dxf>
      <font>
        <b/>
        <i val="0"/>
      </font>
    </dxf>
    <dxf>
      <font>
        <b/>
        <i val="0"/>
      </font>
    </dxf>
    <dxf>
      <font>
        <color theme="1"/>
      </font>
      <numFmt numFmtId="0" formatCode="General"/>
      <fill>
        <patternFill>
          <bgColor theme="0" tint="-0.24994659260841701"/>
        </patternFill>
      </fill>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color theme="0" tint="-0.14996795556505021"/>
      </font>
    </dxf>
    <dxf>
      <font>
        <color rgb="FF9C0006"/>
      </font>
      <fill>
        <patternFill>
          <bgColor rgb="FFFFC7CE"/>
        </patternFill>
      </fill>
    </dxf>
    <dxf>
      <font>
        <b/>
        <i val="0"/>
      </font>
    </dxf>
    <dxf>
      <font>
        <b/>
        <i val="0"/>
      </font>
    </dxf>
    <dxf>
      <font>
        <color theme="1"/>
      </font>
      <numFmt numFmtId="0" formatCode="General"/>
      <fill>
        <patternFill>
          <bgColor theme="0" tint="-0.24994659260841701"/>
        </patternFill>
      </fill>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color theme="0" tint="-0.14996795556505021"/>
      </font>
    </dxf>
    <dxf>
      <font>
        <color rgb="FF9C0006"/>
      </font>
      <fill>
        <patternFill>
          <bgColor rgb="FFFFC7CE"/>
        </patternFill>
      </fill>
    </dxf>
    <dxf>
      <font>
        <b/>
        <i val="0"/>
      </font>
    </dxf>
    <dxf>
      <font>
        <b/>
        <i val="0"/>
      </font>
    </dxf>
    <dxf>
      <font>
        <color theme="1"/>
      </font>
      <numFmt numFmtId="0" formatCode="General"/>
      <fill>
        <patternFill>
          <bgColor theme="0" tint="-0.24994659260841701"/>
        </patternFill>
      </fill>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color theme="0" tint="-0.14996795556505021"/>
      </font>
    </dxf>
    <dxf>
      <font>
        <color rgb="FF9C0006"/>
      </font>
      <fill>
        <patternFill>
          <bgColor rgb="FFFFC7CE"/>
        </patternFill>
      </fill>
    </dxf>
    <dxf>
      <font>
        <b/>
        <i val="0"/>
      </font>
    </dxf>
    <dxf>
      <font>
        <b/>
        <i val="0"/>
      </font>
    </dxf>
    <dxf>
      <font>
        <color theme="1"/>
      </font>
      <numFmt numFmtId="0" formatCode="General"/>
      <fill>
        <patternFill>
          <bgColor theme="0" tint="-0.24994659260841701"/>
        </patternFill>
      </fill>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color theme="0" tint="-0.14996795556505021"/>
      </font>
    </dxf>
    <dxf>
      <font>
        <color rgb="FF9C0006"/>
      </font>
      <fill>
        <patternFill>
          <bgColor rgb="FFFFC7CE"/>
        </patternFill>
      </fill>
    </dxf>
    <dxf>
      <font>
        <b/>
        <i val="0"/>
      </font>
    </dxf>
    <dxf>
      <font>
        <b/>
        <i val="0"/>
      </font>
    </dxf>
    <dxf>
      <font>
        <color theme="1"/>
      </font>
      <numFmt numFmtId="0" formatCode="General"/>
      <fill>
        <patternFill>
          <bgColor theme="0" tint="-0.24994659260841701"/>
        </patternFill>
      </fill>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color theme="0" tint="-0.14996795556505021"/>
      </font>
    </dxf>
    <dxf>
      <font>
        <color rgb="FF9C0006"/>
      </font>
      <fill>
        <patternFill>
          <bgColor rgb="FFFFC7CE"/>
        </patternFill>
      </fill>
    </dxf>
    <dxf>
      <font>
        <b/>
        <i val="0"/>
      </font>
    </dxf>
    <dxf>
      <font>
        <b/>
        <i val="0"/>
      </font>
    </dxf>
    <dxf>
      <font>
        <color theme="1"/>
      </font>
      <numFmt numFmtId="0" formatCode="General"/>
      <fill>
        <patternFill>
          <bgColor theme="0" tint="-0.24994659260841701"/>
        </patternFill>
      </fill>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color theme="0" tint="-0.14996795556505021"/>
      </font>
    </dxf>
    <dxf>
      <font>
        <color rgb="FF9C0006"/>
      </font>
      <fill>
        <patternFill>
          <bgColor rgb="FFFFC7CE"/>
        </patternFill>
      </fill>
    </dxf>
    <dxf>
      <font>
        <b/>
        <i val="0"/>
      </font>
    </dxf>
    <dxf>
      <font>
        <b/>
        <i val="0"/>
      </font>
    </dxf>
    <dxf>
      <font>
        <color theme="1"/>
      </font>
      <numFmt numFmtId="0" formatCode="General"/>
      <fill>
        <patternFill>
          <bgColor theme="0" tint="-0.24994659260841701"/>
        </patternFill>
      </fill>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color theme="0" tint="-0.14996795556505021"/>
      </font>
    </dxf>
    <dxf>
      <font>
        <color rgb="FF9C0006"/>
      </font>
      <fill>
        <patternFill>
          <bgColor rgb="FFFFC7CE"/>
        </patternFill>
      </fill>
    </dxf>
    <dxf>
      <font>
        <b/>
        <i val="0"/>
      </font>
    </dxf>
    <dxf>
      <font>
        <b/>
        <i val="0"/>
      </font>
    </dxf>
    <dxf>
      <font>
        <color theme="1"/>
      </font>
      <numFmt numFmtId="0" formatCode="General"/>
      <fill>
        <patternFill>
          <bgColor theme="0" tint="-0.24994659260841701"/>
        </patternFill>
      </fill>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color theme="0" tint="-0.14996795556505021"/>
      </font>
    </dxf>
    <dxf>
      <font>
        <color rgb="FF9C0006"/>
      </font>
      <fill>
        <patternFill>
          <bgColor rgb="FFFFC7CE"/>
        </patternFill>
      </fill>
    </dxf>
    <dxf>
      <font>
        <b/>
        <i val="0"/>
      </font>
    </dxf>
    <dxf>
      <font>
        <b/>
        <i val="0"/>
      </font>
    </dxf>
    <dxf>
      <font>
        <color theme="1"/>
      </font>
      <numFmt numFmtId="0" formatCode="General"/>
      <fill>
        <patternFill>
          <bgColor theme="0" tint="-0.24994659260841701"/>
        </patternFill>
      </fill>
    </dxf>
    <dxf>
      <font>
        <color theme="0" tint="-0.14996795556505021"/>
      </font>
    </dxf>
    <dxf>
      <alignment horizontal="general" vertical="center" textRotation="0" wrapText="1" indent="0" justifyLastLine="0" shrinkToFit="0" readingOrder="0"/>
    </dxf>
    <dxf>
      <alignment horizontal="general" vertical="center" textRotation="0" wrapText="1" indent="0" justifyLastLine="0" shrinkToFit="0" readingOrder="0"/>
    </dxf>
  </dxfs>
  <tableStyles count="0" defaultTableStyle="TableStyleMedium9" defaultPivotStyle="PivotStyleLight16"/>
  <colors>
    <mruColors>
      <color rgb="FFD9D9D9"/>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styles" Target="styles.xml"/><Relationship Id="rId50" Type="http://schemas.openxmlformats.org/officeDocument/2006/relationships/customXml" Target="../customXml/item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sharedStrings" Target="sharedStrings.xml"/><Relationship Id="rId8" Type="http://schemas.openxmlformats.org/officeDocument/2006/relationships/worksheet" Target="worksheets/sheet8.xml"/><Relationship Id="rId51" Type="http://schemas.openxmlformats.org/officeDocument/2006/relationships/customXml" Target="../customXml/item2.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theme" Target="theme/theme1.xml"/><Relationship Id="rId20" Type="http://schemas.openxmlformats.org/officeDocument/2006/relationships/worksheet" Target="worksheets/sheet20.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16565</xdr:colOff>
      <xdr:row>0</xdr:row>
      <xdr:rowOff>0</xdr:rowOff>
    </xdr:from>
    <xdr:to>
      <xdr:col>1</xdr:col>
      <xdr:colOff>672548</xdr:colOff>
      <xdr:row>1</xdr:row>
      <xdr:rowOff>56027</xdr:rowOff>
    </xdr:to>
    <xdr:pic>
      <xdr:nvPicPr>
        <xdr:cNvPr id="2" name="図 1">
          <a:extLst>
            <a:ext uri="{FF2B5EF4-FFF2-40B4-BE49-F238E27FC236}">
              <a16:creationId xmlns:a16="http://schemas.microsoft.com/office/drawing/2014/main" id="{05338913-6FF5-4FCE-9122-43FDC93AAF7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565" y="0"/>
          <a:ext cx="1341783" cy="3322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0</xdr:col>
      <xdr:colOff>16565</xdr:colOff>
      <xdr:row>29</xdr:row>
      <xdr:rowOff>0</xdr:rowOff>
    </xdr:from>
    <xdr:ext cx="1341783" cy="332252"/>
    <xdr:pic>
      <xdr:nvPicPr>
        <xdr:cNvPr id="3" name="図 2">
          <a:extLst>
            <a:ext uri="{FF2B5EF4-FFF2-40B4-BE49-F238E27FC236}">
              <a16:creationId xmlns:a16="http://schemas.microsoft.com/office/drawing/2014/main" id="{9266FF70-C01C-4660-867A-0EE3A8ABFB7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565" y="9496425"/>
          <a:ext cx="1341783" cy="3322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16565</xdr:colOff>
      <xdr:row>58</xdr:row>
      <xdr:rowOff>0</xdr:rowOff>
    </xdr:from>
    <xdr:ext cx="1341783" cy="332252"/>
    <xdr:pic>
      <xdr:nvPicPr>
        <xdr:cNvPr id="4" name="図 3">
          <a:extLst>
            <a:ext uri="{FF2B5EF4-FFF2-40B4-BE49-F238E27FC236}">
              <a16:creationId xmlns:a16="http://schemas.microsoft.com/office/drawing/2014/main" id="{C33714C6-A609-40B0-A8D8-A17C0164595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565" y="18992850"/>
          <a:ext cx="1341783" cy="3322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16565</xdr:colOff>
      <xdr:row>87</xdr:row>
      <xdr:rowOff>0</xdr:rowOff>
    </xdr:from>
    <xdr:ext cx="1341783" cy="332252"/>
    <xdr:pic>
      <xdr:nvPicPr>
        <xdr:cNvPr id="5" name="図 4">
          <a:extLst>
            <a:ext uri="{FF2B5EF4-FFF2-40B4-BE49-F238E27FC236}">
              <a16:creationId xmlns:a16="http://schemas.microsoft.com/office/drawing/2014/main" id="{F6DC3BFD-DF18-49F8-A699-101B4BFE6CB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565" y="28489275"/>
          <a:ext cx="1341783" cy="3322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16565</xdr:colOff>
      <xdr:row>116</xdr:row>
      <xdr:rowOff>0</xdr:rowOff>
    </xdr:from>
    <xdr:ext cx="1341783" cy="332252"/>
    <xdr:pic>
      <xdr:nvPicPr>
        <xdr:cNvPr id="6" name="図 5">
          <a:extLst>
            <a:ext uri="{FF2B5EF4-FFF2-40B4-BE49-F238E27FC236}">
              <a16:creationId xmlns:a16="http://schemas.microsoft.com/office/drawing/2014/main" id="{D9F51BAC-0E04-4CCA-9D30-9B530B11C88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565" y="37985700"/>
          <a:ext cx="1341783" cy="3322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metijapan-my.sharepoint.com/Users/TKEA3376/Downloads/230712_&#12522;&#12473;&#12461;&#12523;&#30003;&#35531;&#26360;&#35352;&#36617;&#20363;%20-%20IPA&#26696;&#36861;&#2115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リスト"/>
      <sheetName val="目次"/>
      <sheetName val="申請書・総括票（第四次産業革命スキル習得講座）"/>
      <sheetName val="申請書・総括票（専門実践教育訓練給付金）"/>
      <sheetName val="施設別教育訓練講座票"/>
      <sheetName val="個票-1001"/>
      <sheetName val="訓練経費内訳票-1001"/>
      <sheetName val="講座運営管理状況_講師等経歴書-1001"/>
      <sheetName val="【使わない】スキル項目チェックシートｰ1002"/>
      <sheetName val="個票-1002"/>
      <sheetName val="個票-1002 (ipa案)"/>
      <sheetName val="【参照用】ロール対応表ｰ1002"/>
      <sheetName val="訓練経費内訳票-1002"/>
      <sheetName val="講座運営管理状況_講師等経歴書-1002"/>
      <sheetName val="04講座運営管理状況-1001"/>
    </sheetNames>
    <sheetDataSet>
      <sheetData sheetId="0">
        <row r="1">
          <cell r="X1" t="str">
            <v>ビジネス変革</v>
          </cell>
          <cell r="Y1"/>
          <cell r="Z1"/>
          <cell r="AA1" t="str">
            <v>データ活用</v>
          </cell>
          <cell r="AB1"/>
          <cell r="AC1"/>
          <cell r="AD1" t="str">
            <v>テクノロジー</v>
          </cell>
          <cell r="AE1"/>
          <cell r="AF1" t="str">
            <v>セキュリティ</v>
          </cell>
          <cell r="AG1"/>
        </row>
      </sheetData>
      <sheetData sheetId="1"/>
      <sheetData sheetId="2">
        <row r="2">
          <cell r="L2"/>
        </row>
      </sheetData>
      <sheetData sheetId="3"/>
      <sheetData sheetId="4"/>
      <sheetData sheetId="5"/>
      <sheetData sheetId="6"/>
      <sheetData sheetId="7"/>
      <sheetData sheetId="8"/>
      <sheetData sheetId="9"/>
      <sheetData sheetId="10"/>
      <sheetData sheetId="11"/>
      <sheetData sheetId="12"/>
      <sheetData sheetId="13"/>
      <sheetData sheetId="14"/>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テーブル1" displayName="テーブル1" ref="S1:S7" totalsRowShown="0">
  <autoFilter ref="S1:S7" xr:uid="{00000000-0009-0000-0100-000001000000}"/>
  <tableColumns count="1">
    <tableColumn id="1" xr3:uid="{00000000-0010-0000-0000-000001000000}" name="_1.クラウド関連の知識・技術"/>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0000000-000C-0000-FFFF-FFFF09000000}" name="テーブル10" displayName="テーブル10" ref="AB1:AB11" totalsRowShown="0">
  <autoFilter ref="AB1:AB11" xr:uid="{00000000-0009-0000-0100-00000A000000}"/>
  <tableColumns count="1">
    <tableColumn id="1" xr3:uid="{00000000-0010-0000-0900-000001000000}" name="_10.生産システム分野関連の知識・技術"/>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テーブル2" displayName="テーブル2" ref="T1:T11" totalsRowShown="0">
  <autoFilter ref="T1:T11" xr:uid="{00000000-0009-0000-0100-000002000000}"/>
  <tableColumns count="1">
    <tableColumn id="1" xr3:uid="{00000000-0010-0000-0100-000001000000}" name="_2.IoT関連の知識・技術"/>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テーブル3" displayName="テーブル3" ref="U1:U4" totalsRowShown="0">
  <autoFilter ref="U1:U4" xr:uid="{00000000-0009-0000-0100-000003000000}"/>
  <tableColumns count="1">
    <tableColumn id="1" xr3:uid="{00000000-0010-0000-0200-000001000000}" name="_3.AI関連の知識・技術"/>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テーブル4" displayName="テーブル4" ref="V1:V7" totalsRowShown="0">
  <autoFilter ref="V1:V7" xr:uid="{00000000-0009-0000-0100-000004000000}"/>
  <tableColumns count="1">
    <tableColumn id="1" xr3:uid="{00000000-0010-0000-0300-000001000000}" name="_4.データサイエンス関連の知識・技術"/>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4000000}" name="テーブル5" displayName="テーブル5" ref="W1:W6" totalsRowShown="0">
  <autoFilter ref="W1:W6" xr:uid="{00000000-0009-0000-0100-000005000000}"/>
  <tableColumns count="1">
    <tableColumn id="1" xr3:uid="{00000000-0010-0000-0400-000001000000}" name="_5.デジタルビジネス創出に関連する知識・技術"/>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5000000}" name="テーブル6" displayName="テーブル6" ref="X1:X3" totalsRowShown="0">
  <autoFilter ref="X1:X3" xr:uid="{00000000-0009-0000-0100-000006000000}"/>
  <tableColumns count="1">
    <tableColumn id="1" xr3:uid="{00000000-0010-0000-0500-000001000000}" name="_6.ネットワークに関する知識・技術"/>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6000000}" name="テーブル7" displayName="テーブル7" ref="Y1:Y4" totalsRowShown="0" dataDxfId="342">
  <autoFilter ref="Y1:Y4" xr:uid="{00000000-0009-0000-0100-000007000000}"/>
  <tableColumns count="1">
    <tableColumn id="1" xr3:uid="{00000000-0010-0000-0600-000001000000}" name="_7.セキュリティに関連する知識・技術" dataDxfId="341"/>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7000000}" name="テーブル8" displayName="テーブル8" ref="Z1:Z13" totalsRowShown="0">
  <autoFilter ref="Z1:Z13" xr:uid="{00000000-0009-0000-0100-000008000000}"/>
  <tableColumns count="1">
    <tableColumn id="1" xr3:uid="{00000000-0010-0000-0700-000001000000}" name="_8.自動車モデルベース開発関連の知識・技術"/>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8000000}" name="テーブル9" displayName="テーブル9" ref="AA1:AA19" totalsRowShown="0">
  <autoFilter ref="AA1:AA19" xr:uid="{00000000-0009-0000-0100-000009000000}"/>
  <tableColumns count="1">
    <tableColumn id="1" xr3:uid="{00000000-0010-0000-0800-000001000000}" name="_9.自動運転関連の知識・技術"/>
  </tableColumns>
  <tableStyleInfo name="TableStyleMedium2" showFirstColumn="0" showLastColumn="0" showRowStripes="1" showColumnStripes="0"/>
</table>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entury Schoolbook">
      <a:majorFont>
        <a:latin typeface="Century Schoolbook" panose="02040604050505020304"/>
        <a:ea typeface=""/>
        <a:cs typeface=""/>
        <a:font script="Jpan" typeface="ＭＳ Ｐ明朝"/>
        <a:font script="Hang" typeface="휴먼매직체"/>
        <a:font script="Hans" typeface="华文楷体"/>
        <a:font script="Hant" typeface="新細明體"/>
        <a:font script="Arab" typeface="Times New Roman"/>
        <a:font script="Hebr" typeface="Times New Roman"/>
        <a:font script="Thai" typeface="KodchiangUPC"/>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entury Schoolbook" panose="02040604050505020304"/>
        <a:ea typeface=""/>
        <a:cs typeface=""/>
        <a:font script="Jpan" typeface="ＭＳ Ｐ明朝"/>
        <a:font script="Hang" typeface="휴먼매직체"/>
        <a:font script="Hans" typeface="宋体"/>
        <a:font script="Hant" typeface="新細明體"/>
        <a:font script="Arab" typeface="Times New Roman"/>
        <a:font script="Hebr" typeface="Times New Roman"/>
        <a:font script="Thai" typeface="KodchiangUPC"/>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vertOverflow="clip" horzOverflow="clip" rtlCol="0" anchor="t"/>
      <a:lstStyle>
        <a:defPPr algn="l">
          <a:defRPr kumimoji="1" sz="1000">
            <a:latin typeface="ＭＳ ゴシック" panose="020B0609070205080204" pitchFamily="49" charset="-128"/>
            <a:ea typeface="ＭＳ ゴシック" panose="020B0609070205080204" pitchFamily="49" charset="-128"/>
          </a:defRPr>
        </a:defPPr>
      </a:lstStyle>
      <a:style>
        <a:lnRef idx="2">
          <a:schemeClr val="accent1">
            <a:shade val="50000"/>
          </a:schemeClr>
        </a:lnRef>
        <a:fillRef idx="1">
          <a:schemeClr val="accent1"/>
        </a:fillRef>
        <a:effectRef idx="0">
          <a:schemeClr val="accent1"/>
        </a:effectRef>
        <a:fontRef idx="minor">
          <a:schemeClr val="lt1"/>
        </a:fontRef>
      </a:style>
    </a:spDef>
    <a:txDef>
      <a:spPr>
        <a:noFill/>
      </a:spPr>
      <a:bodyPr vertOverflow="clip" horzOverflow="clip" wrap="square" rtlCol="0" anchor="t">
        <a:spAutoFit/>
      </a:bodyPr>
      <a:lstStyle>
        <a:defPPr algn="l">
          <a:defRPr kumimoji="1" sz="1100"/>
        </a:defPPr>
      </a:lstStyle>
      <a:style>
        <a:lnRef idx="0">
          <a:scrgbClr r="0" g="0" b="0"/>
        </a:lnRef>
        <a:fillRef idx="0">
          <a:scrgbClr r="0" g="0" b="0"/>
        </a:fillRef>
        <a:effectRef idx="0">
          <a:scrgbClr r="0" g="0" b="0"/>
        </a:effectRef>
        <a:fontRef idx="minor">
          <a:schemeClr val="tx1"/>
        </a:fontRef>
      </a:style>
    </a:txDef>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table" Target="../tables/table7.xml"/><Relationship Id="rId3" Type="http://schemas.openxmlformats.org/officeDocument/2006/relationships/table" Target="../tables/table2.xml"/><Relationship Id="rId7" Type="http://schemas.openxmlformats.org/officeDocument/2006/relationships/table" Target="../tables/table6.xml"/><Relationship Id="rId2" Type="http://schemas.openxmlformats.org/officeDocument/2006/relationships/table" Target="../tables/table1.xml"/><Relationship Id="rId1" Type="http://schemas.openxmlformats.org/officeDocument/2006/relationships/printerSettings" Target="../printerSettings/printerSettings1.bin"/><Relationship Id="rId6" Type="http://schemas.openxmlformats.org/officeDocument/2006/relationships/table" Target="../tables/table5.xml"/><Relationship Id="rId11" Type="http://schemas.openxmlformats.org/officeDocument/2006/relationships/table" Target="../tables/table10.xml"/><Relationship Id="rId5" Type="http://schemas.openxmlformats.org/officeDocument/2006/relationships/table" Target="../tables/table4.xml"/><Relationship Id="rId10" Type="http://schemas.openxmlformats.org/officeDocument/2006/relationships/table" Target="../tables/table9.xml"/><Relationship Id="rId4" Type="http://schemas.openxmlformats.org/officeDocument/2006/relationships/table" Target="../tables/table3.xml"/><Relationship Id="rId9" Type="http://schemas.openxmlformats.org/officeDocument/2006/relationships/table" Target="../tables/table8.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8" Type="http://schemas.openxmlformats.org/officeDocument/2006/relationships/hyperlink" Target="https://www.ipa.go.jp/jinzai/skill-standard/dss/ps6vr700000083ki-att/000106872.pdf" TargetMode="External"/><Relationship Id="rId13" Type="http://schemas.openxmlformats.org/officeDocument/2006/relationships/hyperlink" Target="https://www.ipa.go.jp/jinzai/skill-standard/dss/ps6vr700000083ki-att/000106872.pdf" TargetMode="External"/><Relationship Id="rId18" Type="http://schemas.openxmlformats.org/officeDocument/2006/relationships/hyperlink" Target="https://www.ipa.go.jp/jinzai/skill-standard/dss/ps6vr700000083ki-att/000106872.pdf" TargetMode="External"/><Relationship Id="rId26" Type="http://schemas.openxmlformats.org/officeDocument/2006/relationships/printerSettings" Target="../printerSettings/printerSettings13.bin"/><Relationship Id="rId3" Type="http://schemas.openxmlformats.org/officeDocument/2006/relationships/hyperlink" Target="https://www.ipa.go.jp/jinzai/skill-standard/dss/ps6vr700000083ki-att/000106872.pdf" TargetMode="External"/><Relationship Id="rId21" Type="http://schemas.openxmlformats.org/officeDocument/2006/relationships/hyperlink" Target="https://www.ipa.go.jp/jinzai/skill-standard/dss/ps6vr700000083ki-att/000106872.pdf" TargetMode="External"/><Relationship Id="rId7" Type="http://schemas.openxmlformats.org/officeDocument/2006/relationships/hyperlink" Target="https://www.ipa.go.jp/jinzai/skill-standard/dss/ps6vr700000083ki-att/000106872.pdf" TargetMode="External"/><Relationship Id="rId12" Type="http://schemas.openxmlformats.org/officeDocument/2006/relationships/hyperlink" Target="https://www.ipa.go.jp/jinzai/skill-standard/dss/ps6vr700000083ki-att/000106872.pdf" TargetMode="External"/><Relationship Id="rId17" Type="http://schemas.openxmlformats.org/officeDocument/2006/relationships/hyperlink" Target="https://www.ipa.go.jp/jinzai/skill-standard/dss/ps6vr700000083ki-att/000106872.pdf" TargetMode="External"/><Relationship Id="rId25" Type="http://schemas.openxmlformats.org/officeDocument/2006/relationships/hyperlink" Target="https://www.ipa.go.jp/jinzai/skill-standard/dss/ps6vr700000083ki-att/000106872.pdf" TargetMode="External"/><Relationship Id="rId2" Type="http://schemas.openxmlformats.org/officeDocument/2006/relationships/hyperlink" Target="https://www.ipa.go.jp/jinzai/skill-standard/dss/ps6vr700000083ki-att/000106872.pdf" TargetMode="External"/><Relationship Id="rId16" Type="http://schemas.openxmlformats.org/officeDocument/2006/relationships/hyperlink" Target="https://www.ipa.go.jp/jinzai/skill-standard/dss/ps6vr700000083ki-att/000106872.pdf" TargetMode="External"/><Relationship Id="rId20" Type="http://schemas.openxmlformats.org/officeDocument/2006/relationships/hyperlink" Target="https://www.ipa.go.jp/jinzai/skill-standard/dss/ps6vr700000083ki-att/000106872.pdf" TargetMode="External"/><Relationship Id="rId1" Type="http://schemas.openxmlformats.org/officeDocument/2006/relationships/hyperlink" Target="https://www.ipa.go.jp/jinzai/skill-standard/dss/ps6vr700000083ki-att/000106872.pdf" TargetMode="External"/><Relationship Id="rId6" Type="http://schemas.openxmlformats.org/officeDocument/2006/relationships/hyperlink" Target="https://www.ipa.go.jp/jinzai/skill-standard/dss/ps6vr700000083ki-att/000106872.pdf" TargetMode="External"/><Relationship Id="rId11" Type="http://schemas.openxmlformats.org/officeDocument/2006/relationships/hyperlink" Target="https://www.ipa.go.jp/jinzai/skill-standard/dss/ps6vr700000083ki-att/000106872.pdf" TargetMode="External"/><Relationship Id="rId24" Type="http://schemas.openxmlformats.org/officeDocument/2006/relationships/hyperlink" Target="https://www.ipa.go.jp/jinzai/skill-standard/dss/ps6vr700000083ki-att/000106872.pdf" TargetMode="External"/><Relationship Id="rId5" Type="http://schemas.openxmlformats.org/officeDocument/2006/relationships/hyperlink" Target="https://www.ipa.go.jp/jinzai/skill-standard/dss/ps6vr700000083ki-att/000106872.pdf" TargetMode="External"/><Relationship Id="rId15" Type="http://schemas.openxmlformats.org/officeDocument/2006/relationships/hyperlink" Target="https://www.ipa.go.jp/jinzai/skill-standard/dss/ps6vr700000083ki-att/000106872.pdf" TargetMode="External"/><Relationship Id="rId23" Type="http://schemas.openxmlformats.org/officeDocument/2006/relationships/hyperlink" Target="https://www.ipa.go.jp/jinzai/skill-standard/dss/ps6vr700000083ki-att/000106872.pdf" TargetMode="External"/><Relationship Id="rId10" Type="http://schemas.openxmlformats.org/officeDocument/2006/relationships/hyperlink" Target="https://www.ipa.go.jp/jinzai/skill-standard/dss/ps6vr700000083ki-att/000106872.pdf" TargetMode="External"/><Relationship Id="rId19" Type="http://schemas.openxmlformats.org/officeDocument/2006/relationships/hyperlink" Target="https://www.ipa.go.jp/jinzai/skill-standard/dss/ps6vr700000083ki-att/000106872.pdf" TargetMode="External"/><Relationship Id="rId4" Type="http://schemas.openxmlformats.org/officeDocument/2006/relationships/hyperlink" Target="https://www.ipa.go.jp/jinzai/skill-standard/dss/ps6vr700000083ki-att/000106872.pdf" TargetMode="External"/><Relationship Id="rId9" Type="http://schemas.openxmlformats.org/officeDocument/2006/relationships/hyperlink" Target="https://www.ipa.go.jp/jinzai/skill-standard/dss/ps6vr700000083ki-att/000106872.pdf" TargetMode="External"/><Relationship Id="rId14" Type="http://schemas.openxmlformats.org/officeDocument/2006/relationships/hyperlink" Target="https://www.ipa.go.jp/jinzai/skill-standard/dss/ps6vr700000083ki-att/000106872.pdf" TargetMode="External"/><Relationship Id="rId22" Type="http://schemas.openxmlformats.org/officeDocument/2006/relationships/hyperlink" Target="https://www.ipa.go.jp/jinzai/skill-standard/dss/ps6vr700000083ki-att/000106872.pdf" TargetMode="Externa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8" Type="http://schemas.openxmlformats.org/officeDocument/2006/relationships/hyperlink" Target="https://www.ipa.go.jp/jinzai/skill-standard/dss/ps6vr700000083ki-att/000106872.pdf" TargetMode="External"/><Relationship Id="rId13" Type="http://schemas.openxmlformats.org/officeDocument/2006/relationships/hyperlink" Target="https://www.ipa.go.jp/jinzai/skill-standard/dss/ps6vr700000083ki-att/000106872.pdf" TargetMode="External"/><Relationship Id="rId18" Type="http://schemas.openxmlformats.org/officeDocument/2006/relationships/hyperlink" Target="https://www.ipa.go.jp/jinzai/skill-standard/dss/ps6vr700000083ki-att/000106872.pdf" TargetMode="External"/><Relationship Id="rId26" Type="http://schemas.openxmlformats.org/officeDocument/2006/relationships/printerSettings" Target="../printerSettings/printerSettings17.bin"/><Relationship Id="rId3" Type="http://schemas.openxmlformats.org/officeDocument/2006/relationships/hyperlink" Target="https://www.ipa.go.jp/jinzai/skill-standard/dss/ps6vr700000083ki-att/000106872.pdf" TargetMode="External"/><Relationship Id="rId21" Type="http://schemas.openxmlformats.org/officeDocument/2006/relationships/hyperlink" Target="https://www.ipa.go.jp/jinzai/skill-standard/dss/ps6vr700000083ki-att/000106872.pdf" TargetMode="External"/><Relationship Id="rId7" Type="http://schemas.openxmlformats.org/officeDocument/2006/relationships/hyperlink" Target="https://www.ipa.go.jp/jinzai/skill-standard/dss/ps6vr700000083ki-att/000106872.pdf" TargetMode="External"/><Relationship Id="rId12" Type="http://schemas.openxmlformats.org/officeDocument/2006/relationships/hyperlink" Target="https://www.ipa.go.jp/jinzai/skill-standard/dss/ps6vr700000083ki-att/000106872.pdf" TargetMode="External"/><Relationship Id="rId17" Type="http://schemas.openxmlformats.org/officeDocument/2006/relationships/hyperlink" Target="https://www.ipa.go.jp/jinzai/skill-standard/dss/ps6vr700000083ki-att/000106872.pdf" TargetMode="External"/><Relationship Id="rId25" Type="http://schemas.openxmlformats.org/officeDocument/2006/relationships/hyperlink" Target="https://www.ipa.go.jp/jinzai/skill-standard/dss/ps6vr700000083ki-att/000106872.pdf" TargetMode="External"/><Relationship Id="rId2" Type="http://schemas.openxmlformats.org/officeDocument/2006/relationships/hyperlink" Target="https://www.ipa.go.jp/jinzai/skill-standard/dss/ps6vr700000083ki-att/000106872.pdf" TargetMode="External"/><Relationship Id="rId16" Type="http://schemas.openxmlformats.org/officeDocument/2006/relationships/hyperlink" Target="https://www.ipa.go.jp/jinzai/skill-standard/dss/ps6vr700000083ki-att/000106872.pdf" TargetMode="External"/><Relationship Id="rId20" Type="http://schemas.openxmlformats.org/officeDocument/2006/relationships/hyperlink" Target="https://www.ipa.go.jp/jinzai/skill-standard/dss/ps6vr700000083ki-att/000106872.pdf" TargetMode="External"/><Relationship Id="rId1" Type="http://schemas.openxmlformats.org/officeDocument/2006/relationships/hyperlink" Target="https://www.ipa.go.jp/jinzai/skill-standard/dss/ps6vr700000083ki-att/000106872.pdf" TargetMode="External"/><Relationship Id="rId6" Type="http://schemas.openxmlformats.org/officeDocument/2006/relationships/hyperlink" Target="https://www.ipa.go.jp/jinzai/skill-standard/dss/ps6vr700000083ki-att/000106872.pdf" TargetMode="External"/><Relationship Id="rId11" Type="http://schemas.openxmlformats.org/officeDocument/2006/relationships/hyperlink" Target="https://www.ipa.go.jp/jinzai/skill-standard/dss/ps6vr700000083ki-att/000106872.pdf" TargetMode="External"/><Relationship Id="rId24" Type="http://schemas.openxmlformats.org/officeDocument/2006/relationships/hyperlink" Target="https://www.ipa.go.jp/jinzai/skill-standard/dss/ps6vr700000083ki-att/000106872.pdf" TargetMode="External"/><Relationship Id="rId5" Type="http://schemas.openxmlformats.org/officeDocument/2006/relationships/hyperlink" Target="https://www.ipa.go.jp/jinzai/skill-standard/dss/ps6vr700000083ki-att/000106872.pdf" TargetMode="External"/><Relationship Id="rId15" Type="http://schemas.openxmlformats.org/officeDocument/2006/relationships/hyperlink" Target="https://www.ipa.go.jp/jinzai/skill-standard/dss/ps6vr700000083ki-att/000106872.pdf" TargetMode="External"/><Relationship Id="rId23" Type="http://schemas.openxmlformats.org/officeDocument/2006/relationships/hyperlink" Target="https://www.ipa.go.jp/jinzai/skill-standard/dss/ps6vr700000083ki-att/000106872.pdf" TargetMode="External"/><Relationship Id="rId10" Type="http://schemas.openxmlformats.org/officeDocument/2006/relationships/hyperlink" Target="https://www.ipa.go.jp/jinzai/skill-standard/dss/ps6vr700000083ki-att/000106872.pdf" TargetMode="External"/><Relationship Id="rId19" Type="http://schemas.openxmlformats.org/officeDocument/2006/relationships/hyperlink" Target="https://www.ipa.go.jp/jinzai/skill-standard/dss/ps6vr700000083ki-att/000106872.pdf" TargetMode="External"/><Relationship Id="rId4" Type="http://schemas.openxmlformats.org/officeDocument/2006/relationships/hyperlink" Target="https://www.ipa.go.jp/jinzai/skill-standard/dss/ps6vr700000083ki-att/000106872.pdf" TargetMode="External"/><Relationship Id="rId9" Type="http://schemas.openxmlformats.org/officeDocument/2006/relationships/hyperlink" Target="https://www.ipa.go.jp/jinzai/skill-standard/dss/ps6vr700000083ki-att/000106872.pdf" TargetMode="External"/><Relationship Id="rId14" Type="http://schemas.openxmlformats.org/officeDocument/2006/relationships/hyperlink" Target="https://www.ipa.go.jp/jinzai/skill-standard/dss/ps6vr700000083ki-att/000106872.pdf" TargetMode="External"/><Relationship Id="rId22" Type="http://schemas.openxmlformats.org/officeDocument/2006/relationships/hyperlink" Target="https://www.ipa.go.jp/jinzai/skill-standard/dss/ps6vr700000083ki-att/000106872.pdf" TargetMode="External"/></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8" Type="http://schemas.openxmlformats.org/officeDocument/2006/relationships/hyperlink" Target="https://www.ipa.go.jp/jinzai/skill-standard/dss/ps6vr700000083ki-att/000106872.pdf" TargetMode="External"/><Relationship Id="rId13" Type="http://schemas.openxmlformats.org/officeDocument/2006/relationships/hyperlink" Target="https://www.ipa.go.jp/jinzai/skill-standard/dss/ps6vr700000083ki-att/000106872.pdf" TargetMode="External"/><Relationship Id="rId18" Type="http://schemas.openxmlformats.org/officeDocument/2006/relationships/hyperlink" Target="https://www.ipa.go.jp/jinzai/skill-standard/dss/ps6vr700000083ki-att/000106872.pdf" TargetMode="External"/><Relationship Id="rId26" Type="http://schemas.openxmlformats.org/officeDocument/2006/relationships/printerSettings" Target="../printerSettings/printerSettings21.bin"/><Relationship Id="rId3" Type="http://schemas.openxmlformats.org/officeDocument/2006/relationships/hyperlink" Target="https://www.ipa.go.jp/jinzai/skill-standard/dss/ps6vr700000083ki-att/000106872.pdf" TargetMode="External"/><Relationship Id="rId21" Type="http://schemas.openxmlformats.org/officeDocument/2006/relationships/hyperlink" Target="https://www.ipa.go.jp/jinzai/skill-standard/dss/ps6vr700000083ki-att/000106872.pdf" TargetMode="External"/><Relationship Id="rId7" Type="http://schemas.openxmlformats.org/officeDocument/2006/relationships/hyperlink" Target="https://www.ipa.go.jp/jinzai/skill-standard/dss/ps6vr700000083ki-att/000106872.pdf" TargetMode="External"/><Relationship Id="rId12" Type="http://schemas.openxmlformats.org/officeDocument/2006/relationships/hyperlink" Target="https://www.ipa.go.jp/jinzai/skill-standard/dss/ps6vr700000083ki-att/000106872.pdf" TargetMode="External"/><Relationship Id="rId17" Type="http://schemas.openxmlformats.org/officeDocument/2006/relationships/hyperlink" Target="https://www.ipa.go.jp/jinzai/skill-standard/dss/ps6vr700000083ki-att/000106872.pdf" TargetMode="External"/><Relationship Id="rId25" Type="http://schemas.openxmlformats.org/officeDocument/2006/relationships/hyperlink" Target="https://www.ipa.go.jp/jinzai/skill-standard/dss/ps6vr700000083ki-att/000106872.pdf" TargetMode="External"/><Relationship Id="rId2" Type="http://schemas.openxmlformats.org/officeDocument/2006/relationships/hyperlink" Target="https://www.ipa.go.jp/jinzai/skill-standard/dss/ps6vr700000083ki-att/000106872.pdf" TargetMode="External"/><Relationship Id="rId16" Type="http://schemas.openxmlformats.org/officeDocument/2006/relationships/hyperlink" Target="https://www.ipa.go.jp/jinzai/skill-standard/dss/ps6vr700000083ki-att/000106872.pdf" TargetMode="External"/><Relationship Id="rId20" Type="http://schemas.openxmlformats.org/officeDocument/2006/relationships/hyperlink" Target="https://www.ipa.go.jp/jinzai/skill-standard/dss/ps6vr700000083ki-att/000106872.pdf" TargetMode="External"/><Relationship Id="rId1" Type="http://schemas.openxmlformats.org/officeDocument/2006/relationships/hyperlink" Target="https://www.ipa.go.jp/jinzai/skill-standard/dss/ps6vr700000083ki-att/000106872.pdf" TargetMode="External"/><Relationship Id="rId6" Type="http://schemas.openxmlformats.org/officeDocument/2006/relationships/hyperlink" Target="https://www.ipa.go.jp/jinzai/skill-standard/dss/ps6vr700000083ki-att/000106872.pdf" TargetMode="External"/><Relationship Id="rId11" Type="http://schemas.openxmlformats.org/officeDocument/2006/relationships/hyperlink" Target="https://www.ipa.go.jp/jinzai/skill-standard/dss/ps6vr700000083ki-att/000106872.pdf" TargetMode="External"/><Relationship Id="rId24" Type="http://schemas.openxmlformats.org/officeDocument/2006/relationships/hyperlink" Target="https://www.ipa.go.jp/jinzai/skill-standard/dss/ps6vr700000083ki-att/000106872.pdf" TargetMode="External"/><Relationship Id="rId5" Type="http://schemas.openxmlformats.org/officeDocument/2006/relationships/hyperlink" Target="https://www.ipa.go.jp/jinzai/skill-standard/dss/ps6vr700000083ki-att/000106872.pdf" TargetMode="External"/><Relationship Id="rId15" Type="http://schemas.openxmlformats.org/officeDocument/2006/relationships/hyperlink" Target="https://www.ipa.go.jp/jinzai/skill-standard/dss/ps6vr700000083ki-att/000106872.pdf" TargetMode="External"/><Relationship Id="rId23" Type="http://schemas.openxmlformats.org/officeDocument/2006/relationships/hyperlink" Target="https://www.ipa.go.jp/jinzai/skill-standard/dss/ps6vr700000083ki-att/000106872.pdf" TargetMode="External"/><Relationship Id="rId10" Type="http://schemas.openxmlformats.org/officeDocument/2006/relationships/hyperlink" Target="https://www.ipa.go.jp/jinzai/skill-standard/dss/ps6vr700000083ki-att/000106872.pdf" TargetMode="External"/><Relationship Id="rId19" Type="http://schemas.openxmlformats.org/officeDocument/2006/relationships/hyperlink" Target="https://www.ipa.go.jp/jinzai/skill-standard/dss/ps6vr700000083ki-att/000106872.pdf" TargetMode="External"/><Relationship Id="rId4" Type="http://schemas.openxmlformats.org/officeDocument/2006/relationships/hyperlink" Target="https://www.ipa.go.jp/jinzai/skill-standard/dss/ps6vr700000083ki-att/000106872.pdf" TargetMode="External"/><Relationship Id="rId9" Type="http://schemas.openxmlformats.org/officeDocument/2006/relationships/hyperlink" Target="https://www.ipa.go.jp/jinzai/skill-standard/dss/ps6vr700000083ki-att/000106872.pdf" TargetMode="External"/><Relationship Id="rId14" Type="http://schemas.openxmlformats.org/officeDocument/2006/relationships/hyperlink" Target="https://www.ipa.go.jp/jinzai/skill-standard/dss/ps6vr700000083ki-att/000106872.pdf" TargetMode="External"/><Relationship Id="rId22" Type="http://schemas.openxmlformats.org/officeDocument/2006/relationships/hyperlink" Target="https://www.ipa.go.jp/jinzai/skill-standard/dss/ps6vr700000083ki-att/000106872.pdf" TargetMode="External"/></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8" Type="http://schemas.openxmlformats.org/officeDocument/2006/relationships/hyperlink" Target="https://www.ipa.go.jp/jinzai/skill-standard/dss/ps6vr700000083ki-att/000106872.pdf" TargetMode="External"/><Relationship Id="rId13" Type="http://schemas.openxmlformats.org/officeDocument/2006/relationships/hyperlink" Target="https://www.ipa.go.jp/jinzai/skill-standard/dss/ps6vr700000083ki-att/000106872.pdf" TargetMode="External"/><Relationship Id="rId18" Type="http://schemas.openxmlformats.org/officeDocument/2006/relationships/hyperlink" Target="https://www.ipa.go.jp/jinzai/skill-standard/dss/ps6vr700000083ki-att/000106872.pdf" TargetMode="External"/><Relationship Id="rId26" Type="http://schemas.openxmlformats.org/officeDocument/2006/relationships/printerSettings" Target="../printerSettings/printerSettings25.bin"/><Relationship Id="rId3" Type="http://schemas.openxmlformats.org/officeDocument/2006/relationships/hyperlink" Target="https://www.ipa.go.jp/jinzai/skill-standard/dss/ps6vr700000083ki-att/000106872.pdf" TargetMode="External"/><Relationship Id="rId21" Type="http://schemas.openxmlformats.org/officeDocument/2006/relationships/hyperlink" Target="https://www.ipa.go.jp/jinzai/skill-standard/dss/ps6vr700000083ki-att/000106872.pdf" TargetMode="External"/><Relationship Id="rId7" Type="http://schemas.openxmlformats.org/officeDocument/2006/relationships/hyperlink" Target="https://www.ipa.go.jp/jinzai/skill-standard/dss/ps6vr700000083ki-att/000106872.pdf" TargetMode="External"/><Relationship Id="rId12" Type="http://schemas.openxmlformats.org/officeDocument/2006/relationships/hyperlink" Target="https://www.ipa.go.jp/jinzai/skill-standard/dss/ps6vr700000083ki-att/000106872.pdf" TargetMode="External"/><Relationship Id="rId17" Type="http://schemas.openxmlformats.org/officeDocument/2006/relationships/hyperlink" Target="https://www.ipa.go.jp/jinzai/skill-standard/dss/ps6vr700000083ki-att/000106872.pdf" TargetMode="External"/><Relationship Id="rId25" Type="http://schemas.openxmlformats.org/officeDocument/2006/relationships/hyperlink" Target="https://www.ipa.go.jp/jinzai/skill-standard/dss/ps6vr700000083ki-att/000106872.pdf" TargetMode="External"/><Relationship Id="rId2" Type="http://schemas.openxmlformats.org/officeDocument/2006/relationships/hyperlink" Target="https://www.ipa.go.jp/jinzai/skill-standard/dss/ps6vr700000083ki-att/000106872.pdf" TargetMode="External"/><Relationship Id="rId16" Type="http://schemas.openxmlformats.org/officeDocument/2006/relationships/hyperlink" Target="https://www.ipa.go.jp/jinzai/skill-standard/dss/ps6vr700000083ki-att/000106872.pdf" TargetMode="External"/><Relationship Id="rId20" Type="http://schemas.openxmlformats.org/officeDocument/2006/relationships/hyperlink" Target="https://www.ipa.go.jp/jinzai/skill-standard/dss/ps6vr700000083ki-att/000106872.pdf" TargetMode="External"/><Relationship Id="rId1" Type="http://schemas.openxmlformats.org/officeDocument/2006/relationships/hyperlink" Target="https://www.ipa.go.jp/jinzai/skill-standard/dss/ps6vr700000083ki-att/000106872.pdf" TargetMode="External"/><Relationship Id="rId6" Type="http://schemas.openxmlformats.org/officeDocument/2006/relationships/hyperlink" Target="https://www.ipa.go.jp/jinzai/skill-standard/dss/ps6vr700000083ki-att/000106872.pdf" TargetMode="External"/><Relationship Id="rId11" Type="http://schemas.openxmlformats.org/officeDocument/2006/relationships/hyperlink" Target="https://www.ipa.go.jp/jinzai/skill-standard/dss/ps6vr700000083ki-att/000106872.pdf" TargetMode="External"/><Relationship Id="rId24" Type="http://schemas.openxmlformats.org/officeDocument/2006/relationships/hyperlink" Target="https://www.ipa.go.jp/jinzai/skill-standard/dss/ps6vr700000083ki-att/000106872.pdf" TargetMode="External"/><Relationship Id="rId5" Type="http://schemas.openxmlformats.org/officeDocument/2006/relationships/hyperlink" Target="https://www.ipa.go.jp/jinzai/skill-standard/dss/ps6vr700000083ki-att/000106872.pdf" TargetMode="External"/><Relationship Id="rId15" Type="http://schemas.openxmlformats.org/officeDocument/2006/relationships/hyperlink" Target="https://www.ipa.go.jp/jinzai/skill-standard/dss/ps6vr700000083ki-att/000106872.pdf" TargetMode="External"/><Relationship Id="rId23" Type="http://schemas.openxmlformats.org/officeDocument/2006/relationships/hyperlink" Target="https://www.ipa.go.jp/jinzai/skill-standard/dss/ps6vr700000083ki-att/000106872.pdf" TargetMode="External"/><Relationship Id="rId10" Type="http://schemas.openxmlformats.org/officeDocument/2006/relationships/hyperlink" Target="https://www.ipa.go.jp/jinzai/skill-standard/dss/ps6vr700000083ki-att/000106872.pdf" TargetMode="External"/><Relationship Id="rId19" Type="http://schemas.openxmlformats.org/officeDocument/2006/relationships/hyperlink" Target="https://www.ipa.go.jp/jinzai/skill-standard/dss/ps6vr700000083ki-att/000106872.pdf" TargetMode="External"/><Relationship Id="rId4" Type="http://schemas.openxmlformats.org/officeDocument/2006/relationships/hyperlink" Target="https://www.ipa.go.jp/jinzai/skill-standard/dss/ps6vr700000083ki-att/000106872.pdf" TargetMode="External"/><Relationship Id="rId9" Type="http://schemas.openxmlformats.org/officeDocument/2006/relationships/hyperlink" Target="https://www.ipa.go.jp/jinzai/skill-standard/dss/ps6vr700000083ki-att/000106872.pdf" TargetMode="External"/><Relationship Id="rId14" Type="http://schemas.openxmlformats.org/officeDocument/2006/relationships/hyperlink" Target="https://www.ipa.go.jp/jinzai/skill-standard/dss/ps6vr700000083ki-att/000106872.pdf" TargetMode="External"/><Relationship Id="rId22" Type="http://schemas.openxmlformats.org/officeDocument/2006/relationships/hyperlink" Target="https://www.ipa.go.jp/jinzai/skill-standard/dss/ps6vr700000083ki-att/000106872.pdf" TargetMode="External"/></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8" Type="http://schemas.openxmlformats.org/officeDocument/2006/relationships/hyperlink" Target="https://www.ipa.go.jp/jinzai/skill-standard/dss/ps6vr700000083ki-att/000106872.pdf" TargetMode="External"/><Relationship Id="rId13" Type="http://schemas.openxmlformats.org/officeDocument/2006/relationships/hyperlink" Target="https://www.ipa.go.jp/jinzai/skill-standard/dss/ps6vr700000083ki-att/000106872.pdf" TargetMode="External"/><Relationship Id="rId18" Type="http://schemas.openxmlformats.org/officeDocument/2006/relationships/hyperlink" Target="https://www.ipa.go.jp/jinzai/skill-standard/dss/ps6vr700000083ki-att/000106872.pdf" TargetMode="External"/><Relationship Id="rId26" Type="http://schemas.openxmlformats.org/officeDocument/2006/relationships/printerSettings" Target="../printerSettings/printerSettings29.bin"/><Relationship Id="rId3" Type="http://schemas.openxmlformats.org/officeDocument/2006/relationships/hyperlink" Target="https://www.ipa.go.jp/jinzai/skill-standard/dss/ps6vr700000083ki-att/000106872.pdf" TargetMode="External"/><Relationship Id="rId21" Type="http://schemas.openxmlformats.org/officeDocument/2006/relationships/hyperlink" Target="https://www.ipa.go.jp/jinzai/skill-standard/dss/ps6vr700000083ki-att/000106872.pdf" TargetMode="External"/><Relationship Id="rId7" Type="http://schemas.openxmlformats.org/officeDocument/2006/relationships/hyperlink" Target="https://www.ipa.go.jp/jinzai/skill-standard/dss/ps6vr700000083ki-att/000106872.pdf" TargetMode="External"/><Relationship Id="rId12" Type="http://schemas.openxmlformats.org/officeDocument/2006/relationships/hyperlink" Target="https://www.ipa.go.jp/jinzai/skill-standard/dss/ps6vr700000083ki-att/000106872.pdf" TargetMode="External"/><Relationship Id="rId17" Type="http://schemas.openxmlformats.org/officeDocument/2006/relationships/hyperlink" Target="https://www.ipa.go.jp/jinzai/skill-standard/dss/ps6vr700000083ki-att/000106872.pdf" TargetMode="External"/><Relationship Id="rId25" Type="http://schemas.openxmlformats.org/officeDocument/2006/relationships/hyperlink" Target="https://www.ipa.go.jp/jinzai/skill-standard/dss/ps6vr700000083ki-att/000106872.pdf" TargetMode="External"/><Relationship Id="rId2" Type="http://schemas.openxmlformats.org/officeDocument/2006/relationships/hyperlink" Target="https://www.ipa.go.jp/jinzai/skill-standard/dss/ps6vr700000083ki-att/000106872.pdf" TargetMode="External"/><Relationship Id="rId16" Type="http://schemas.openxmlformats.org/officeDocument/2006/relationships/hyperlink" Target="https://www.ipa.go.jp/jinzai/skill-standard/dss/ps6vr700000083ki-att/000106872.pdf" TargetMode="External"/><Relationship Id="rId20" Type="http://schemas.openxmlformats.org/officeDocument/2006/relationships/hyperlink" Target="https://www.ipa.go.jp/jinzai/skill-standard/dss/ps6vr700000083ki-att/000106872.pdf" TargetMode="External"/><Relationship Id="rId1" Type="http://schemas.openxmlformats.org/officeDocument/2006/relationships/hyperlink" Target="https://www.ipa.go.jp/jinzai/skill-standard/dss/ps6vr700000083ki-att/000106872.pdf" TargetMode="External"/><Relationship Id="rId6" Type="http://schemas.openxmlformats.org/officeDocument/2006/relationships/hyperlink" Target="https://www.ipa.go.jp/jinzai/skill-standard/dss/ps6vr700000083ki-att/000106872.pdf" TargetMode="External"/><Relationship Id="rId11" Type="http://schemas.openxmlformats.org/officeDocument/2006/relationships/hyperlink" Target="https://www.ipa.go.jp/jinzai/skill-standard/dss/ps6vr700000083ki-att/000106872.pdf" TargetMode="External"/><Relationship Id="rId24" Type="http://schemas.openxmlformats.org/officeDocument/2006/relationships/hyperlink" Target="https://www.ipa.go.jp/jinzai/skill-standard/dss/ps6vr700000083ki-att/000106872.pdf" TargetMode="External"/><Relationship Id="rId5" Type="http://schemas.openxmlformats.org/officeDocument/2006/relationships/hyperlink" Target="https://www.ipa.go.jp/jinzai/skill-standard/dss/ps6vr700000083ki-att/000106872.pdf" TargetMode="External"/><Relationship Id="rId15" Type="http://schemas.openxmlformats.org/officeDocument/2006/relationships/hyperlink" Target="https://www.ipa.go.jp/jinzai/skill-standard/dss/ps6vr700000083ki-att/000106872.pdf" TargetMode="External"/><Relationship Id="rId23" Type="http://schemas.openxmlformats.org/officeDocument/2006/relationships/hyperlink" Target="https://www.ipa.go.jp/jinzai/skill-standard/dss/ps6vr700000083ki-att/000106872.pdf" TargetMode="External"/><Relationship Id="rId10" Type="http://schemas.openxmlformats.org/officeDocument/2006/relationships/hyperlink" Target="https://www.ipa.go.jp/jinzai/skill-standard/dss/ps6vr700000083ki-att/000106872.pdf" TargetMode="External"/><Relationship Id="rId19" Type="http://schemas.openxmlformats.org/officeDocument/2006/relationships/hyperlink" Target="https://www.ipa.go.jp/jinzai/skill-standard/dss/ps6vr700000083ki-att/000106872.pdf" TargetMode="External"/><Relationship Id="rId4" Type="http://schemas.openxmlformats.org/officeDocument/2006/relationships/hyperlink" Target="https://www.ipa.go.jp/jinzai/skill-standard/dss/ps6vr700000083ki-att/000106872.pdf" TargetMode="External"/><Relationship Id="rId9" Type="http://schemas.openxmlformats.org/officeDocument/2006/relationships/hyperlink" Target="https://www.ipa.go.jp/jinzai/skill-standard/dss/ps6vr700000083ki-att/000106872.pdf" TargetMode="External"/><Relationship Id="rId14" Type="http://schemas.openxmlformats.org/officeDocument/2006/relationships/hyperlink" Target="https://www.ipa.go.jp/jinzai/skill-standard/dss/ps6vr700000083ki-att/000106872.pdf" TargetMode="External"/><Relationship Id="rId22" Type="http://schemas.openxmlformats.org/officeDocument/2006/relationships/hyperlink" Target="https://www.ipa.go.jp/jinzai/skill-standard/dss/ps6vr700000083ki-att/000106872.pdf"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8" Type="http://schemas.openxmlformats.org/officeDocument/2006/relationships/hyperlink" Target="https://www.ipa.go.jp/jinzai/skill-standard/dss/ps6vr700000083ki-att/000106872.pdf" TargetMode="External"/><Relationship Id="rId13" Type="http://schemas.openxmlformats.org/officeDocument/2006/relationships/hyperlink" Target="https://www.ipa.go.jp/jinzai/skill-standard/dss/ps6vr700000083ki-att/000106872.pdf" TargetMode="External"/><Relationship Id="rId18" Type="http://schemas.openxmlformats.org/officeDocument/2006/relationships/hyperlink" Target="https://www.ipa.go.jp/jinzai/skill-standard/dss/ps6vr700000083ki-att/000106872.pdf" TargetMode="External"/><Relationship Id="rId26" Type="http://schemas.openxmlformats.org/officeDocument/2006/relationships/printerSettings" Target="../printerSettings/printerSettings33.bin"/><Relationship Id="rId3" Type="http://schemas.openxmlformats.org/officeDocument/2006/relationships/hyperlink" Target="https://www.ipa.go.jp/jinzai/skill-standard/dss/ps6vr700000083ki-att/000106872.pdf" TargetMode="External"/><Relationship Id="rId21" Type="http://schemas.openxmlformats.org/officeDocument/2006/relationships/hyperlink" Target="https://www.ipa.go.jp/jinzai/skill-standard/dss/ps6vr700000083ki-att/000106872.pdf" TargetMode="External"/><Relationship Id="rId7" Type="http://schemas.openxmlformats.org/officeDocument/2006/relationships/hyperlink" Target="https://www.ipa.go.jp/jinzai/skill-standard/dss/ps6vr700000083ki-att/000106872.pdf" TargetMode="External"/><Relationship Id="rId12" Type="http://schemas.openxmlformats.org/officeDocument/2006/relationships/hyperlink" Target="https://www.ipa.go.jp/jinzai/skill-standard/dss/ps6vr700000083ki-att/000106872.pdf" TargetMode="External"/><Relationship Id="rId17" Type="http://schemas.openxmlformats.org/officeDocument/2006/relationships/hyperlink" Target="https://www.ipa.go.jp/jinzai/skill-standard/dss/ps6vr700000083ki-att/000106872.pdf" TargetMode="External"/><Relationship Id="rId25" Type="http://schemas.openxmlformats.org/officeDocument/2006/relationships/hyperlink" Target="https://www.ipa.go.jp/jinzai/skill-standard/dss/ps6vr700000083ki-att/000106872.pdf" TargetMode="External"/><Relationship Id="rId2" Type="http://schemas.openxmlformats.org/officeDocument/2006/relationships/hyperlink" Target="https://www.ipa.go.jp/jinzai/skill-standard/dss/ps6vr700000083ki-att/000106872.pdf" TargetMode="External"/><Relationship Id="rId16" Type="http://schemas.openxmlformats.org/officeDocument/2006/relationships/hyperlink" Target="https://www.ipa.go.jp/jinzai/skill-standard/dss/ps6vr700000083ki-att/000106872.pdf" TargetMode="External"/><Relationship Id="rId20" Type="http://schemas.openxmlformats.org/officeDocument/2006/relationships/hyperlink" Target="https://www.ipa.go.jp/jinzai/skill-standard/dss/ps6vr700000083ki-att/000106872.pdf" TargetMode="External"/><Relationship Id="rId1" Type="http://schemas.openxmlformats.org/officeDocument/2006/relationships/hyperlink" Target="https://www.ipa.go.jp/jinzai/skill-standard/dss/ps6vr700000083ki-att/000106872.pdf" TargetMode="External"/><Relationship Id="rId6" Type="http://schemas.openxmlformats.org/officeDocument/2006/relationships/hyperlink" Target="https://www.ipa.go.jp/jinzai/skill-standard/dss/ps6vr700000083ki-att/000106872.pdf" TargetMode="External"/><Relationship Id="rId11" Type="http://schemas.openxmlformats.org/officeDocument/2006/relationships/hyperlink" Target="https://www.ipa.go.jp/jinzai/skill-standard/dss/ps6vr700000083ki-att/000106872.pdf" TargetMode="External"/><Relationship Id="rId24" Type="http://schemas.openxmlformats.org/officeDocument/2006/relationships/hyperlink" Target="https://www.ipa.go.jp/jinzai/skill-standard/dss/ps6vr700000083ki-att/000106872.pdf" TargetMode="External"/><Relationship Id="rId5" Type="http://schemas.openxmlformats.org/officeDocument/2006/relationships/hyperlink" Target="https://www.ipa.go.jp/jinzai/skill-standard/dss/ps6vr700000083ki-att/000106872.pdf" TargetMode="External"/><Relationship Id="rId15" Type="http://schemas.openxmlformats.org/officeDocument/2006/relationships/hyperlink" Target="https://www.ipa.go.jp/jinzai/skill-standard/dss/ps6vr700000083ki-att/000106872.pdf" TargetMode="External"/><Relationship Id="rId23" Type="http://schemas.openxmlformats.org/officeDocument/2006/relationships/hyperlink" Target="https://www.ipa.go.jp/jinzai/skill-standard/dss/ps6vr700000083ki-att/000106872.pdf" TargetMode="External"/><Relationship Id="rId10" Type="http://schemas.openxmlformats.org/officeDocument/2006/relationships/hyperlink" Target="https://www.ipa.go.jp/jinzai/skill-standard/dss/ps6vr700000083ki-att/000106872.pdf" TargetMode="External"/><Relationship Id="rId19" Type="http://schemas.openxmlformats.org/officeDocument/2006/relationships/hyperlink" Target="https://www.ipa.go.jp/jinzai/skill-standard/dss/ps6vr700000083ki-att/000106872.pdf" TargetMode="External"/><Relationship Id="rId4" Type="http://schemas.openxmlformats.org/officeDocument/2006/relationships/hyperlink" Target="https://www.ipa.go.jp/jinzai/skill-standard/dss/ps6vr700000083ki-att/000106872.pdf" TargetMode="External"/><Relationship Id="rId9" Type="http://schemas.openxmlformats.org/officeDocument/2006/relationships/hyperlink" Target="https://www.ipa.go.jp/jinzai/skill-standard/dss/ps6vr700000083ki-att/000106872.pdf" TargetMode="External"/><Relationship Id="rId14" Type="http://schemas.openxmlformats.org/officeDocument/2006/relationships/hyperlink" Target="https://www.ipa.go.jp/jinzai/skill-standard/dss/ps6vr700000083ki-att/000106872.pdf" TargetMode="External"/><Relationship Id="rId22" Type="http://schemas.openxmlformats.org/officeDocument/2006/relationships/hyperlink" Target="https://www.ipa.go.jp/jinzai/skill-standard/dss/ps6vr700000083ki-att/000106872.pdf" TargetMode="External"/></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8" Type="http://schemas.openxmlformats.org/officeDocument/2006/relationships/hyperlink" Target="https://www.ipa.go.jp/jinzai/skill-standard/dss/ps6vr700000083ki-att/000106872.pdf" TargetMode="External"/><Relationship Id="rId13" Type="http://schemas.openxmlformats.org/officeDocument/2006/relationships/hyperlink" Target="https://www.ipa.go.jp/jinzai/skill-standard/dss/ps6vr700000083ki-att/000106872.pdf" TargetMode="External"/><Relationship Id="rId18" Type="http://schemas.openxmlformats.org/officeDocument/2006/relationships/hyperlink" Target="https://www.ipa.go.jp/jinzai/skill-standard/dss/ps6vr700000083ki-att/000106872.pdf" TargetMode="External"/><Relationship Id="rId26" Type="http://schemas.openxmlformats.org/officeDocument/2006/relationships/printerSettings" Target="../printerSettings/printerSettings37.bin"/><Relationship Id="rId3" Type="http://schemas.openxmlformats.org/officeDocument/2006/relationships/hyperlink" Target="https://www.ipa.go.jp/jinzai/skill-standard/dss/ps6vr700000083ki-att/000106872.pdf" TargetMode="External"/><Relationship Id="rId21" Type="http://schemas.openxmlformats.org/officeDocument/2006/relationships/hyperlink" Target="https://www.ipa.go.jp/jinzai/skill-standard/dss/ps6vr700000083ki-att/000106872.pdf" TargetMode="External"/><Relationship Id="rId7" Type="http://schemas.openxmlformats.org/officeDocument/2006/relationships/hyperlink" Target="https://www.ipa.go.jp/jinzai/skill-standard/dss/ps6vr700000083ki-att/000106872.pdf" TargetMode="External"/><Relationship Id="rId12" Type="http://schemas.openxmlformats.org/officeDocument/2006/relationships/hyperlink" Target="https://www.ipa.go.jp/jinzai/skill-standard/dss/ps6vr700000083ki-att/000106872.pdf" TargetMode="External"/><Relationship Id="rId17" Type="http://schemas.openxmlformats.org/officeDocument/2006/relationships/hyperlink" Target="https://www.ipa.go.jp/jinzai/skill-standard/dss/ps6vr700000083ki-att/000106872.pdf" TargetMode="External"/><Relationship Id="rId25" Type="http://schemas.openxmlformats.org/officeDocument/2006/relationships/hyperlink" Target="https://www.ipa.go.jp/jinzai/skill-standard/dss/ps6vr700000083ki-att/000106872.pdf" TargetMode="External"/><Relationship Id="rId2" Type="http://schemas.openxmlformats.org/officeDocument/2006/relationships/hyperlink" Target="https://www.ipa.go.jp/jinzai/skill-standard/dss/ps6vr700000083ki-att/000106872.pdf" TargetMode="External"/><Relationship Id="rId16" Type="http://schemas.openxmlformats.org/officeDocument/2006/relationships/hyperlink" Target="https://www.ipa.go.jp/jinzai/skill-standard/dss/ps6vr700000083ki-att/000106872.pdf" TargetMode="External"/><Relationship Id="rId20" Type="http://schemas.openxmlformats.org/officeDocument/2006/relationships/hyperlink" Target="https://www.ipa.go.jp/jinzai/skill-standard/dss/ps6vr700000083ki-att/000106872.pdf" TargetMode="External"/><Relationship Id="rId1" Type="http://schemas.openxmlformats.org/officeDocument/2006/relationships/hyperlink" Target="https://www.ipa.go.jp/jinzai/skill-standard/dss/ps6vr700000083ki-att/000106872.pdf" TargetMode="External"/><Relationship Id="rId6" Type="http://schemas.openxmlformats.org/officeDocument/2006/relationships/hyperlink" Target="https://www.ipa.go.jp/jinzai/skill-standard/dss/ps6vr700000083ki-att/000106872.pdf" TargetMode="External"/><Relationship Id="rId11" Type="http://schemas.openxmlformats.org/officeDocument/2006/relationships/hyperlink" Target="https://www.ipa.go.jp/jinzai/skill-standard/dss/ps6vr700000083ki-att/000106872.pdf" TargetMode="External"/><Relationship Id="rId24" Type="http://schemas.openxmlformats.org/officeDocument/2006/relationships/hyperlink" Target="https://www.ipa.go.jp/jinzai/skill-standard/dss/ps6vr700000083ki-att/000106872.pdf" TargetMode="External"/><Relationship Id="rId5" Type="http://schemas.openxmlformats.org/officeDocument/2006/relationships/hyperlink" Target="https://www.ipa.go.jp/jinzai/skill-standard/dss/ps6vr700000083ki-att/000106872.pdf" TargetMode="External"/><Relationship Id="rId15" Type="http://schemas.openxmlformats.org/officeDocument/2006/relationships/hyperlink" Target="https://www.ipa.go.jp/jinzai/skill-standard/dss/ps6vr700000083ki-att/000106872.pdf" TargetMode="External"/><Relationship Id="rId23" Type="http://schemas.openxmlformats.org/officeDocument/2006/relationships/hyperlink" Target="https://www.ipa.go.jp/jinzai/skill-standard/dss/ps6vr700000083ki-att/000106872.pdf" TargetMode="External"/><Relationship Id="rId10" Type="http://schemas.openxmlformats.org/officeDocument/2006/relationships/hyperlink" Target="https://www.ipa.go.jp/jinzai/skill-standard/dss/ps6vr700000083ki-att/000106872.pdf" TargetMode="External"/><Relationship Id="rId19" Type="http://schemas.openxmlformats.org/officeDocument/2006/relationships/hyperlink" Target="https://www.ipa.go.jp/jinzai/skill-standard/dss/ps6vr700000083ki-att/000106872.pdf" TargetMode="External"/><Relationship Id="rId4" Type="http://schemas.openxmlformats.org/officeDocument/2006/relationships/hyperlink" Target="https://www.ipa.go.jp/jinzai/skill-standard/dss/ps6vr700000083ki-att/000106872.pdf" TargetMode="External"/><Relationship Id="rId9" Type="http://schemas.openxmlformats.org/officeDocument/2006/relationships/hyperlink" Target="https://www.ipa.go.jp/jinzai/skill-standard/dss/ps6vr700000083ki-att/000106872.pdf" TargetMode="External"/><Relationship Id="rId14" Type="http://schemas.openxmlformats.org/officeDocument/2006/relationships/hyperlink" Target="https://www.ipa.go.jp/jinzai/skill-standard/dss/ps6vr700000083ki-att/000106872.pdf" TargetMode="External"/><Relationship Id="rId22" Type="http://schemas.openxmlformats.org/officeDocument/2006/relationships/hyperlink" Target="https://www.ipa.go.jp/jinzai/skill-standard/dss/ps6vr700000083ki-att/000106872.pdf" TargetMode="External"/></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8" Type="http://schemas.openxmlformats.org/officeDocument/2006/relationships/hyperlink" Target="https://www.ipa.go.jp/jinzai/skill-standard/dss/ps6vr700000083ki-att/000106872.pdf" TargetMode="External"/><Relationship Id="rId13" Type="http://schemas.openxmlformats.org/officeDocument/2006/relationships/hyperlink" Target="https://www.ipa.go.jp/jinzai/skill-standard/dss/ps6vr700000083ki-att/000106872.pdf" TargetMode="External"/><Relationship Id="rId18" Type="http://schemas.openxmlformats.org/officeDocument/2006/relationships/hyperlink" Target="https://www.ipa.go.jp/jinzai/skill-standard/dss/ps6vr700000083ki-att/000106872.pdf" TargetMode="External"/><Relationship Id="rId26" Type="http://schemas.openxmlformats.org/officeDocument/2006/relationships/printerSettings" Target="../printerSettings/printerSettings41.bin"/><Relationship Id="rId3" Type="http://schemas.openxmlformats.org/officeDocument/2006/relationships/hyperlink" Target="https://www.ipa.go.jp/jinzai/skill-standard/dss/ps6vr700000083ki-att/000106872.pdf" TargetMode="External"/><Relationship Id="rId21" Type="http://schemas.openxmlformats.org/officeDocument/2006/relationships/hyperlink" Target="https://www.ipa.go.jp/jinzai/skill-standard/dss/ps6vr700000083ki-att/000106872.pdf" TargetMode="External"/><Relationship Id="rId7" Type="http://schemas.openxmlformats.org/officeDocument/2006/relationships/hyperlink" Target="https://www.ipa.go.jp/jinzai/skill-standard/dss/ps6vr700000083ki-att/000106872.pdf" TargetMode="External"/><Relationship Id="rId12" Type="http://schemas.openxmlformats.org/officeDocument/2006/relationships/hyperlink" Target="https://www.ipa.go.jp/jinzai/skill-standard/dss/ps6vr700000083ki-att/000106872.pdf" TargetMode="External"/><Relationship Id="rId17" Type="http://schemas.openxmlformats.org/officeDocument/2006/relationships/hyperlink" Target="https://www.ipa.go.jp/jinzai/skill-standard/dss/ps6vr700000083ki-att/000106872.pdf" TargetMode="External"/><Relationship Id="rId25" Type="http://schemas.openxmlformats.org/officeDocument/2006/relationships/hyperlink" Target="https://www.ipa.go.jp/jinzai/skill-standard/dss/ps6vr700000083ki-att/000106872.pdf" TargetMode="External"/><Relationship Id="rId2" Type="http://schemas.openxmlformats.org/officeDocument/2006/relationships/hyperlink" Target="https://www.ipa.go.jp/jinzai/skill-standard/dss/ps6vr700000083ki-att/000106872.pdf" TargetMode="External"/><Relationship Id="rId16" Type="http://schemas.openxmlformats.org/officeDocument/2006/relationships/hyperlink" Target="https://www.ipa.go.jp/jinzai/skill-standard/dss/ps6vr700000083ki-att/000106872.pdf" TargetMode="External"/><Relationship Id="rId20" Type="http://schemas.openxmlformats.org/officeDocument/2006/relationships/hyperlink" Target="https://www.ipa.go.jp/jinzai/skill-standard/dss/ps6vr700000083ki-att/000106872.pdf" TargetMode="External"/><Relationship Id="rId1" Type="http://schemas.openxmlformats.org/officeDocument/2006/relationships/hyperlink" Target="https://www.ipa.go.jp/jinzai/skill-standard/dss/ps6vr700000083ki-att/000106872.pdf" TargetMode="External"/><Relationship Id="rId6" Type="http://schemas.openxmlformats.org/officeDocument/2006/relationships/hyperlink" Target="https://www.ipa.go.jp/jinzai/skill-standard/dss/ps6vr700000083ki-att/000106872.pdf" TargetMode="External"/><Relationship Id="rId11" Type="http://schemas.openxmlformats.org/officeDocument/2006/relationships/hyperlink" Target="https://www.ipa.go.jp/jinzai/skill-standard/dss/ps6vr700000083ki-att/000106872.pdf" TargetMode="External"/><Relationship Id="rId24" Type="http://schemas.openxmlformats.org/officeDocument/2006/relationships/hyperlink" Target="https://www.ipa.go.jp/jinzai/skill-standard/dss/ps6vr700000083ki-att/000106872.pdf" TargetMode="External"/><Relationship Id="rId5" Type="http://schemas.openxmlformats.org/officeDocument/2006/relationships/hyperlink" Target="https://www.ipa.go.jp/jinzai/skill-standard/dss/ps6vr700000083ki-att/000106872.pdf" TargetMode="External"/><Relationship Id="rId15" Type="http://schemas.openxmlformats.org/officeDocument/2006/relationships/hyperlink" Target="https://www.ipa.go.jp/jinzai/skill-standard/dss/ps6vr700000083ki-att/000106872.pdf" TargetMode="External"/><Relationship Id="rId23" Type="http://schemas.openxmlformats.org/officeDocument/2006/relationships/hyperlink" Target="https://www.ipa.go.jp/jinzai/skill-standard/dss/ps6vr700000083ki-att/000106872.pdf" TargetMode="External"/><Relationship Id="rId10" Type="http://schemas.openxmlformats.org/officeDocument/2006/relationships/hyperlink" Target="https://www.ipa.go.jp/jinzai/skill-standard/dss/ps6vr700000083ki-att/000106872.pdf" TargetMode="External"/><Relationship Id="rId19" Type="http://schemas.openxmlformats.org/officeDocument/2006/relationships/hyperlink" Target="https://www.ipa.go.jp/jinzai/skill-standard/dss/ps6vr700000083ki-att/000106872.pdf" TargetMode="External"/><Relationship Id="rId4" Type="http://schemas.openxmlformats.org/officeDocument/2006/relationships/hyperlink" Target="https://www.ipa.go.jp/jinzai/skill-standard/dss/ps6vr700000083ki-att/000106872.pdf" TargetMode="External"/><Relationship Id="rId9" Type="http://schemas.openxmlformats.org/officeDocument/2006/relationships/hyperlink" Target="https://www.ipa.go.jp/jinzai/skill-standard/dss/ps6vr700000083ki-att/000106872.pdf" TargetMode="External"/><Relationship Id="rId14" Type="http://schemas.openxmlformats.org/officeDocument/2006/relationships/hyperlink" Target="https://www.ipa.go.jp/jinzai/skill-standard/dss/ps6vr700000083ki-att/000106872.pdf" TargetMode="External"/><Relationship Id="rId22" Type="http://schemas.openxmlformats.org/officeDocument/2006/relationships/hyperlink" Target="https://www.ipa.go.jp/jinzai/skill-standard/dss/ps6vr700000083ki-att/000106872.pdf" TargetMode="External"/></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4.bin"/></Relationships>
</file>

<file path=xl/worksheets/_rels/sheet5.xml.rels><?xml version="1.0" encoding="UTF-8" standalone="yes"?>
<Relationships xmlns="http://schemas.openxmlformats.org/package/2006/relationships"><Relationship Id="rId8" Type="http://schemas.openxmlformats.org/officeDocument/2006/relationships/hyperlink" Target="https://www.ipa.go.jp/jinzai/skill-standard/dss/ps6vr700000083ki-att/000106872.pdf" TargetMode="External"/><Relationship Id="rId13" Type="http://schemas.openxmlformats.org/officeDocument/2006/relationships/hyperlink" Target="https://www.ipa.go.jp/jinzai/skill-standard/dss/ps6vr700000083ki-att/000106872.pdf" TargetMode="External"/><Relationship Id="rId18" Type="http://schemas.openxmlformats.org/officeDocument/2006/relationships/hyperlink" Target="https://www.ipa.go.jp/jinzai/skill-standard/dss/ps6vr700000083ki-att/000106872.pdf" TargetMode="External"/><Relationship Id="rId26" Type="http://schemas.openxmlformats.org/officeDocument/2006/relationships/printerSettings" Target="../printerSettings/printerSettings5.bin"/><Relationship Id="rId3" Type="http://schemas.openxmlformats.org/officeDocument/2006/relationships/hyperlink" Target="https://www.ipa.go.jp/jinzai/skill-standard/dss/ps6vr700000083ki-att/000106872.pdf" TargetMode="External"/><Relationship Id="rId21" Type="http://schemas.openxmlformats.org/officeDocument/2006/relationships/hyperlink" Target="https://www.ipa.go.jp/jinzai/skill-standard/dss/ps6vr700000083ki-att/000106872.pdf" TargetMode="External"/><Relationship Id="rId7" Type="http://schemas.openxmlformats.org/officeDocument/2006/relationships/hyperlink" Target="https://www.ipa.go.jp/jinzai/skill-standard/dss/ps6vr700000083ki-att/000106872.pdf" TargetMode="External"/><Relationship Id="rId12" Type="http://schemas.openxmlformats.org/officeDocument/2006/relationships/hyperlink" Target="https://www.ipa.go.jp/jinzai/skill-standard/dss/ps6vr700000083ki-att/000106872.pdf" TargetMode="External"/><Relationship Id="rId17" Type="http://schemas.openxmlformats.org/officeDocument/2006/relationships/hyperlink" Target="https://www.ipa.go.jp/jinzai/skill-standard/dss/ps6vr700000083ki-att/000106872.pdf" TargetMode="External"/><Relationship Id="rId25" Type="http://schemas.openxmlformats.org/officeDocument/2006/relationships/hyperlink" Target="https://www.ipa.go.jp/jinzai/skill-standard/dss/ps6vr700000083ki-att/000106872.pdf" TargetMode="External"/><Relationship Id="rId2" Type="http://schemas.openxmlformats.org/officeDocument/2006/relationships/hyperlink" Target="https://www.ipa.go.jp/jinzai/skill-standard/dss/ps6vr700000083ki-att/000106872.pdf" TargetMode="External"/><Relationship Id="rId16" Type="http://schemas.openxmlformats.org/officeDocument/2006/relationships/hyperlink" Target="https://www.ipa.go.jp/jinzai/skill-standard/dss/ps6vr700000083ki-att/000106872.pdf" TargetMode="External"/><Relationship Id="rId20" Type="http://schemas.openxmlformats.org/officeDocument/2006/relationships/hyperlink" Target="https://www.ipa.go.jp/jinzai/skill-standard/dss/ps6vr700000083ki-att/000106872.pdf" TargetMode="External"/><Relationship Id="rId1" Type="http://schemas.openxmlformats.org/officeDocument/2006/relationships/hyperlink" Target="https://www.ipa.go.jp/jinzai/skill-standard/dss/ps6vr700000083ki-att/000106872.pdf" TargetMode="External"/><Relationship Id="rId6" Type="http://schemas.openxmlformats.org/officeDocument/2006/relationships/hyperlink" Target="https://www.ipa.go.jp/jinzai/skill-standard/dss/ps6vr700000083ki-att/000106872.pdf" TargetMode="External"/><Relationship Id="rId11" Type="http://schemas.openxmlformats.org/officeDocument/2006/relationships/hyperlink" Target="https://www.ipa.go.jp/jinzai/skill-standard/dss/ps6vr700000083ki-att/000106872.pdf" TargetMode="External"/><Relationship Id="rId24" Type="http://schemas.openxmlformats.org/officeDocument/2006/relationships/hyperlink" Target="https://www.ipa.go.jp/jinzai/skill-standard/dss/ps6vr700000083ki-att/000106872.pdf" TargetMode="External"/><Relationship Id="rId5" Type="http://schemas.openxmlformats.org/officeDocument/2006/relationships/hyperlink" Target="https://www.ipa.go.jp/jinzai/skill-standard/dss/ps6vr700000083ki-att/000106872.pdf" TargetMode="External"/><Relationship Id="rId15" Type="http://schemas.openxmlformats.org/officeDocument/2006/relationships/hyperlink" Target="https://www.ipa.go.jp/jinzai/skill-standard/dss/ps6vr700000083ki-att/000106872.pdf" TargetMode="External"/><Relationship Id="rId23" Type="http://schemas.openxmlformats.org/officeDocument/2006/relationships/hyperlink" Target="https://www.ipa.go.jp/jinzai/skill-standard/dss/ps6vr700000083ki-att/000106872.pdf" TargetMode="External"/><Relationship Id="rId10" Type="http://schemas.openxmlformats.org/officeDocument/2006/relationships/hyperlink" Target="https://www.ipa.go.jp/jinzai/skill-standard/dss/ps6vr700000083ki-att/000106872.pdf" TargetMode="External"/><Relationship Id="rId19" Type="http://schemas.openxmlformats.org/officeDocument/2006/relationships/hyperlink" Target="https://www.ipa.go.jp/jinzai/skill-standard/dss/ps6vr700000083ki-att/000106872.pdf" TargetMode="External"/><Relationship Id="rId4" Type="http://schemas.openxmlformats.org/officeDocument/2006/relationships/hyperlink" Target="https://www.ipa.go.jp/jinzai/skill-standard/dss/ps6vr700000083ki-att/000106872.pdf" TargetMode="External"/><Relationship Id="rId9" Type="http://schemas.openxmlformats.org/officeDocument/2006/relationships/hyperlink" Target="https://www.ipa.go.jp/jinzai/skill-standard/dss/ps6vr700000083ki-att/000106872.pdf" TargetMode="External"/><Relationship Id="rId14" Type="http://schemas.openxmlformats.org/officeDocument/2006/relationships/hyperlink" Target="https://www.ipa.go.jp/jinzai/skill-standard/dss/ps6vr700000083ki-att/000106872.pdf" TargetMode="External"/><Relationship Id="rId22" Type="http://schemas.openxmlformats.org/officeDocument/2006/relationships/hyperlink" Target="https://www.ipa.go.jp/jinzai/skill-standard/dss/ps6vr700000083ki-att/000106872.pdf"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8" Type="http://schemas.openxmlformats.org/officeDocument/2006/relationships/hyperlink" Target="https://www.ipa.go.jp/jinzai/skill-standard/dss/ps6vr700000083ki-att/000106872.pdf" TargetMode="External"/><Relationship Id="rId13" Type="http://schemas.openxmlformats.org/officeDocument/2006/relationships/hyperlink" Target="https://www.ipa.go.jp/jinzai/skill-standard/dss/ps6vr700000083ki-att/000106872.pdf" TargetMode="External"/><Relationship Id="rId18" Type="http://schemas.openxmlformats.org/officeDocument/2006/relationships/hyperlink" Target="https://www.ipa.go.jp/jinzai/skill-standard/dss/ps6vr700000083ki-att/000106872.pdf" TargetMode="External"/><Relationship Id="rId26" Type="http://schemas.openxmlformats.org/officeDocument/2006/relationships/printerSettings" Target="../printerSettings/printerSettings9.bin"/><Relationship Id="rId3" Type="http://schemas.openxmlformats.org/officeDocument/2006/relationships/hyperlink" Target="https://www.ipa.go.jp/jinzai/skill-standard/dss/ps6vr700000083ki-att/000106872.pdf" TargetMode="External"/><Relationship Id="rId21" Type="http://schemas.openxmlformats.org/officeDocument/2006/relationships/hyperlink" Target="https://www.ipa.go.jp/jinzai/skill-standard/dss/ps6vr700000083ki-att/000106872.pdf" TargetMode="External"/><Relationship Id="rId7" Type="http://schemas.openxmlformats.org/officeDocument/2006/relationships/hyperlink" Target="https://www.ipa.go.jp/jinzai/skill-standard/dss/ps6vr700000083ki-att/000106872.pdf" TargetMode="External"/><Relationship Id="rId12" Type="http://schemas.openxmlformats.org/officeDocument/2006/relationships/hyperlink" Target="https://www.ipa.go.jp/jinzai/skill-standard/dss/ps6vr700000083ki-att/000106872.pdf" TargetMode="External"/><Relationship Id="rId17" Type="http://schemas.openxmlformats.org/officeDocument/2006/relationships/hyperlink" Target="https://www.ipa.go.jp/jinzai/skill-standard/dss/ps6vr700000083ki-att/000106872.pdf" TargetMode="External"/><Relationship Id="rId25" Type="http://schemas.openxmlformats.org/officeDocument/2006/relationships/hyperlink" Target="https://www.ipa.go.jp/jinzai/skill-standard/dss/ps6vr700000083ki-att/000106872.pdf" TargetMode="External"/><Relationship Id="rId2" Type="http://schemas.openxmlformats.org/officeDocument/2006/relationships/hyperlink" Target="https://www.ipa.go.jp/jinzai/skill-standard/dss/ps6vr700000083ki-att/000106872.pdf" TargetMode="External"/><Relationship Id="rId16" Type="http://schemas.openxmlformats.org/officeDocument/2006/relationships/hyperlink" Target="https://www.ipa.go.jp/jinzai/skill-standard/dss/ps6vr700000083ki-att/000106872.pdf" TargetMode="External"/><Relationship Id="rId20" Type="http://schemas.openxmlformats.org/officeDocument/2006/relationships/hyperlink" Target="https://www.ipa.go.jp/jinzai/skill-standard/dss/ps6vr700000083ki-att/000106872.pdf" TargetMode="External"/><Relationship Id="rId1" Type="http://schemas.openxmlformats.org/officeDocument/2006/relationships/hyperlink" Target="https://www.ipa.go.jp/jinzai/skill-standard/dss/ps6vr700000083ki-att/000106872.pdf" TargetMode="External"/><Relationship Id="rId6" Type="http://schemas.openxmlformats.org/officeDocument/2006/relationships/hyperlink" Target="https://www.ipa.go.jp/jinzai/skill-standard/dss/ps6vr700000083ki-att/000106872.pdf" TargetMode="External"/><Relationship Id="rId11" Type="http://schemas.openxmlformats.org/officeDocument/2006/relationships/hyperlink" Target="https://www.ipa.go.jp/jinzai/skill-standard/dss/ps6vr700000083ki-att/000106872.pdf" TargetMode="External"/><Relationship Id="rId24" Type="http://schemas.openxmlformats.org/officeDocument/2006/relationships/hyperlink" Target="https://www.ipa.go.jp/jinzai/skill-standard/dss/ps6vr700000083ki-att/000106872.pdf" TargetMode="External"/><Relationship Id="rId5" Type="http://schemas.openxmlformats.org/officeDocument/2006/relationships/hyperlink" Target="https://www.ipa.go.jp/jinzai/skill-standard/dss/ps6vr700000083ki-att/000106872.pdf" TargetMode="External"/><Relationship Id="rId15" Type="http://schemas.openxmlformats.org/officeDocument/2006/relationships/hyperlink" Target="https://www.ipa.go.jp/jinzai/skill-standard/dss/ps6vr700000083ki-att/000106872.pdf" TargetMode="External"/><Relationship Id="rId23" Type="http://schemas.openxmlformats.org/officeDocument/2006/relationships/hyperlink" Target="https://www.ipa.go.jp/jinzai/skill-standard/dss/ps6vr700000083ki-att/000106872.pdf" TargetMode="External"/><Relationship Id="rId10" Type="http://schemas.openxmlformats.org/officeDocument/2006/relationships/hyperlink" Target="https://www.ipa.go.jp/jinzai/skill-standard/dss/ps6vr700000083ki-att/000106872.pdf" TargetMode="External"/><Relationship Id="rId19" Type="http://schemas.openxmlformats.org/officeDocument/2006/relationships/hyperlink" Target="https://www.ipa.go.jp/jinzai/skill-standard/dss/ps6vr700000083ki-att/000106872.pdf" TargetMode="External"/><Relationship Id="rId4" Type="http://schemas.openxmlformats.org/officeDocument/2006/relationships/hyperlink" Target="https://www.ipa.go.jp/jinzai/skill-standard/dss/ps6vr700000083ki-att/000106872.pdf" TargetMode="External"/><Relationship Id="rId9" Type="http://schemas.openxmlformats.org/officeDocument/2006/relationships/hyperlink" Target="https://www.ipa.go.jp/jinzai/skill-standard/dss/ps6vr700000083ki-att/000106872.pdf" TargetMode="External"/><Relationship Id="rId14" Type="http://schemas.openxmlformats.org/officeDocument/2006/relationships/hyperlink" Target="https://www.ipa.go.jp/jinzai/skill-standard/dss/ps6vr700000083ki-att/000106872.pdf" TargetMode="External"/><Relationship Id="rId22" Type="http://schemas.openxmlformats.org/officeDocument/2006/relationships/hyperlink" Target="https://www.ipa.go.jp/jinzai/skill-standard/dss/ps6vr700000083ki-att/000106872.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FF00"/>
  </sheetPr>
  <dimension ref="B1:AZ44"/>
  <sheetViews>
    <sheetView topLeftCell="AB1" zoomScale="85" zoomScaleNormal="85" workbookViewId="0">
      <selection activeCell="AP3" sqref="AP3"/>
    </sheetView>
  </sheetViews>
  <sheetFormatPr defaultRowHeight="13.5"/>
  <cols>
    <col min="19" max="19" width="53.5" bestFit="1" customWidth="1"/>
    <col min="20" max="20" width="57.875" bestFit="1" customWidth="1"/>
    <col min="21" max="21" width="35.5" bestFit="1" customWidth="1"/>
    <col min="22" max="22" width="33.375" bestFit="1" customWidth="1"/>
    <col min="23" max="23" width="68.375" bestFit="1" customWidth="1"/>
    <col min="24" max="24" width="40.625" bestFit="1" customWidth="1"/>
    <col min="25" max="25" width="38.5" customWidth="1"/>
    <col min="26" max="26" width="41.125" bestFit="1" customWidth="1"/>
    <col min="27" max="27" width="40" bestFit="1" customWidth="1"/>
    <col min="28" max="28" width="35.125" bestFit="1" customWidth="1"/>
    <col min="30" max="30" width="17.875" bestFit="1" customWidth="1"/>
    <col min="31" max="31" width="29.875" bestFit="1" customWidth="1"/>
    <col min="33" max="33" width="23.125" bestFit="1" customWidth="1"/>
    <col min="36" max="36" width="14.5" bestFit="1" customWidth="1"/>
    <col min="37" max="37" width="31.125" bestFit="1" customWidth="1"/>
    <col min="42" max="42" width="17.875" bestFit="1" customWidth="1"/>
    <col min="43" max="43" width="22.625" bestFit="1" customWidth="1"/>
    <col min="44" max="45" width="16.625" bestFit="1" customWidth="1"/>
    <col min="46" max="46" width="22.625" bestFit="1" customWidth="1"/>
    <col min="49" max="49" width="28.25" bestFit="1" customWidth="1"/>
    <col min="50" max="50" width="12.875" bestFit="1" customWidth="1"/>
    <col min="51" max="51" width="39.875" customWidth="1"/>
  </cols>
  <sheetData>
    <row r="1" spans="2:52">
      <c r="B1" t="s">
        <v>0</v>
      </c>
      <c r="F1" t="s">
        <v>1</v>
      </c>
      <c r="I1" t="s">
        <v>2</v>
      </c>
      <c r="K1">
        <v>1001</v>
      </c>
      <c r="M1" t="s">
        <v>3</v>
      </c>
      <c r="O1" t="s">
        <v>4</v>
      </c>
      <c r="S1" t="s">
        <v>5</v>
      </c>
      <c r="T1" t="s">
        <v>6</v>
      </c>
      <c r="U1" t="s">
        <v>7</v>
      </c>
      <c r="V1" t="s">
        <v>8</v>
      </c>
      <c r="W1" t="s">
        <v>9</v>
      </c>
      <c r="X1" t="s">
        <v>10</v>
      </c>
      <c r="Y1" t="s">
        <v>11</v>
      </c>
      <c r="Z1" t="s">
        <v>12</v>
      </c>
      <c r="AA1" t="s">
        <v>13</v>
      </c>
      <c r="AB1" t="s">
        <v>14</v>
      </c>
      <c r="AD1" t="s">
        <v>3</v>
      </c>
      <c r="AE1" t="s">
        <v>15</v>
      </c>
      <c r="AF1" t="s">
        <v>16</v>
      </c>
      <c r="AG1" t="s">
        <v>17</v>
      </c>
      <c r="AH1" t="s">
        <v>18</v>
      </c>
      <c r="AI1" t="s">
        <v>19</v>
      </c>
      <c r="AJ1" t="s">
        <v>20</v>
      </c>
      <c r="AK1" t="s">
        <v>21</v>
      </c>
      <c r="AL1" t="s">
        <v>22</v>
      </c>
      <c r="AO1" t="s">
        <v>23</v>
      </c>
      <c r="AP1" t="s">
        <v>3</v>
      </c>
      <c r="AQ1" t="s">
        <v>24</v>
      </c>
      <c r="AR1" t="s">
        <v>25</v>
      </c>
      <c r="AS1" t="s">
        <v>25</v>
      </c>
      <c r="AT1" t="s">
        <v>26</v>
      </c>
      <c r="AU1" t="s">
        <v>27</v>
      </c>
      <c r="AW1" s="12" t="s">
        <v>28</v>
      </c>
      <c r="AX1" s="11" t="s">
        <v>29</v>
      </c>
      <c r="AY1" s="12" t="s">
        <v>30</v>
      </c>
    </row>
    <row r="2" spans="2:52" ht="24" customHeight="1">
      <c r="B2" t="s">
        <v>31</v>
      </c>
      <c r="F2" t="s">
        <v>32</v>
      </c>
      <c r="H2" t="s">
        <v>33</v>
      </c>
      <c r="I2" t="s">
        <v>34</v>
      </c>
      <c r="K2">
        <v>1002</v>
      </c>
      <c r="M2" t="s">
        <v>35</v>
      </c>
      <c r="O2" t="s">
        <v>36</v>
      </c>
      <c r="S2" t="s">
        <v>37</v>
      </c>
      <c r="T2" t="s">
        <v>38</v>
      </c>
      <c r="U2" t="s">
        <v>39</v>
      </c>
      <c r="V2" t="s">
        <v>40</v>
      </c>
      <c r="W2" t="s">
        <v>41</v>
      </c>
      <c r="X2" t="s">
        <v>40</v>
      </c>
      <c r="Y2" s="4" t="s">
        <v>40</v>
      </c>
      <c r="Z2" t="s">
        <v>42</v>
      </c>
      <c r="AA2" t="s">
        <v>43</v>
      </c>
      <c r="AB2" t="s">
        <v>44</v>
      </c>
      <c r="AD2" t="s">
        <v>35</v>
      </c>
      <c r="AE2" t="s">
        <v>45</v>
      </c>
      <c r="AF2" t="s">
        <v>46</v>
      </c>
      <c r="AG2" t="s">
        <v>47</v>
      </c>
      <c r="AH2" t="s">
        <v>48</v>
      </c>
      <c r="AI2" t="s">
        <v>49</v>
      </c>
      <c r="AJ2" t="s">
        <v>50</v>
      </c>
      <c r="AK2" t="s">
        <v>51</v>
      </c>
      <c r="AL2" t="s">
        <v>52</v>
      </c>
      <c r="AN2" t="s">
        <v>33</v>
      </c>
      <c r="AO2" t="s">
        <v>53</v>
      </c>
      <c r="AP2" t="s">
        <v>54</v>
      </c>
      <c r="AQ2" t="s">
        <v>55</v>
      </c>
      <c r="AR2" t="s">
        <v>56</v>
      </c>
      <c r="AS2" t="s">
        <v>56</v>
      </c>
      <c r="AT2" t="s">
        <v>57</v>
      </c>
      <c r="AU2" t="s">
        <v>58</v>
      </c>
      <c r="AW2" s="131" t="s">
        <v>59</v>
      </c>
      <c r="AX2" s="138" t="s">
        <v>60</v>
      </c>
      <c r="AY2" s="140" t="s">
        <v>61</v>
      </c>
      <c r="AZ2" t="s">
        <v>62</v>
      </c>
    </row>
    <row r="3" spans="2:52" ht="27">
      <c r="B3" t="s">
        <v>63</v>
      </c>
      <c r="F3" t="s">
        <v>64</v>
      </c>
      <c r="I3" t="s">
        <v>65</v>
      </c>
      <c r="K3">
        <v>1003</v>
      </c>
      <c r="M3" t="s">
        <v>66</v>
      </c>
      <c r="S3" t="s">
        <v>67</v>
      </c>
      <c r="T3" t="s">
        <v>68</v>
      </c>
      <c r="U3" t="s">
        <v>69</v>
      </c>
      <c r="V3" t="s">
        <v>70</v>
      </c>
      <c r="W3" t="s">
        <v>71</v>
      </c>
      <c r="X3" s="4" t="s">
        <v>72</v>
      </c>
      <c r="Y3" s="4" t="s">
        <v>73</v>
      </c>
      <c r="Z3" t="s">
        <v>74</v>
      </c>
      <c r="AA3" t="s">
        <v>75</v>
      </c>
      <c r="AB3" t="s">
        <v>76</v>
      </c>
      <c r="AK3" t="s">
        <v>77</v>
      </c>
      <c r="AO3" t="s">
        <v>78</v>
      </c>
      <c r="AP3" t="s">
        <v>79</v>
      </c>
      <c r="AQ3" t="s">
        <v>80</v>
      </c>
      <c r="AR3" t="s">
        <v>81</v>
      </c>
      <c r="AS3" t="s">
        <v>81</v>
      </c>
      <c r="AT3" t="s">
        <v>82</v>
      </c>
      <c r="AU3" t="s">
        <v>83</v>
      </c>
      <c r="AW3" s="19" t="s">
        <v>84</v>
      </c>
      <c r="AX3" s="138" t="s">
        <v>60</v>
      </c>
      <c r="AY3" s="140" t="s">
        <v>61</v>
      </c>
    </row>
    <row r="4" spans="2:52" ht="27">
      <c r="B4" t="s">
        <v>85</v>
      </c>
      <c r="I4" t="s">
        <v>86</v>
      </c>
      <c r="K4">
        <v>1004</v>
      </c>
      <c r="S4" t="s">
        <v>87</v>
      </c>
      <c r="T4" t="s">
        <v>88</v>
      </c>
      <c r="U4" t="s">
        <v>89</v>
      </c>
      <c r="V4" t="s">
        <v>90</v>
      </c>
      <c r="W4" t="s">
        <v>91</v>
      </c>
      <c r="Y4" s="4" t="s">
        <v>92</v>
      </c>
      <c r="Z4" t="s">
        <v>93</v>
      </c>
      <c r="AA4" s="4" t="s">
        <v>94</v>
      </c>
      <c r="AB4" t="s">
        <v>95</v>
      </c>
      <c r="AU4" t="s">
        <v>96</v>
      </c>
      <c r="AW4" s="19" t="s">
        <v>97</v>
      </c>
      <c r="AX4" s="138" t="s">
        <v>60</v>
      </c>
      <c r="AY4" s="140" t="s">
        <v>61</v>
      </c>
    </row>
    <row r="5" spans="2:52">
      <c r="B5" t="s">
        <v>98</v>
      </c>
      <c r="K5">
        <v>1005</v>
      </c>
      <c r="S5" t="s">
        <v>99</v>
      </c>
      <c r="T5" t="s">
        <v>100</v>
      </c>
      <c r="V5" t="s">
        <v>101</v>
      </c>
      <c r="W5" t="s">
        <v>102</v>
      </c>
      <c r="Z5" t="s">
        <v>103</v>
      </c>
      <c r="AA5" t="s">
        <v>104</v>
      </c>
      <c r="AB5" t="s">
        <v>105</v>
      </c>
      <c r="AU5" t="s">
        <v>106</v>
      </c>
      <c r="AW5" s="19" t="s">
        <v>107</v>
      </c>
      <c r="AX5" s="138" t="s">
        <v>60</v>
      </c>
      <c r="AY5" s="140" t="s">
        <v>61</v>
      </c>
    </row>
    <row r="6" spans="2:52">
      <c r="B6" t="s">
        <v>108</v>
      </c>
      <c r="K6">
        <v>1006</v>
      </c>
      <c r="S6" t="s">
        <v>109</v>
      </c>
      <c r="T6" t="s">
        <v>109</v>
      </c>
      <c r="V6" t="s">
        <v>110</v>
      </c>
      <c r="W6" t="s">
        <v>111</v>
      </c>
      <c r="Z6" t="s">
        <v>112</v>
      </c>
      <c r="AA6" t="s">
        <v>113</v>
      </c>
      <c r="AB6" t="s">
        <v>114</v>
      </c>
      <c r="AU6" t="s">
        <v>115</v>
      </c>
      <c r="AW6" s="19" t="s">
        <v>116</v>
      </c>
      <c r="AX6" s="138" t="s">
        <v>60</v>
      </c>
      <c r="AY6" s="140" t="s">
        <v>61</v>
      </c>
    </row>
    <row r="7" spans="2:52">
      <c r="B7" t="s">
        <v>117</v>
      </c>
      <c r="K7">
        <v>1007</v>
      </c>
      <c r="S7" t="s">
        <v>118</v>
      </c>
      <c r="T7" t="s">
        <v>118</v>
      </c>
      <c r="V7" t="s">
        <v>119</v>
      </c>
      <c r="Z7" t="s">
        <v>120</v>
      </c>
      <c r="AA7" t="s">
        <v>121</v>
      </c>
      <c r="AB7" t="s">
        <v>122</v>
      </c>
      <c r="AU7" t="s">
        <v>123</v>
      </c>
      <c r="AW7" s="19" t="s">
        <v>124</v>
      </c>
      <c r="AX7" s="138" t="s">
        <v>60</v>
      </c>
      <c r="AY7" s="140" t="s">
        <v>61</v>
      </c>
    </row>
    <row r="8" spans="2:52" ht="13.5" customHeight="1">
      <c r="K8">
        <v>1008</v>
      </c>
      <c r="T8" t="s">
        <v>125</v>
      </c>
      <c r="Z8" t="s">
        <v>126</v>
      </c>
      <c r="AA8" t="s">
        <v>127</v>
      </c>
      <c r="AB8" t="s">
        <v>128</v>
      </c>
      <c r="AU8" t="s">
        <v>129</v>
      </c>
      <c r="AW8" s="19" t="s">
        <v>130</v>
      </c>
      <c r="AX8" s="138" t="s">
        <v>60</v>
      </c>
      <c r="AY8" s="140" t="s">
        <v>131</v>
      </c>
    </row>
    <row r="9" spans="2:52">
      <c r="K9">
        <v>1009</v>
      </c>
      <c r="T9" t="s">
        <v>132</v>
      </c>
      <c r="Z9" t="s">
        <v>133</v>
      </c>
      <c r="AA9" t="s">
        <v>134</v>
      </c>
      <c r="AB9" t="s">
        <v>135</v>
      </c>
      <c r="AU9" t="s">
        <v>136</v>
      </c>
      <c r="AW9" s="19" t="s">
        <v>137</v>
      </c>
      <c r="AX9" s="138" t="s">
        <v>60</v>
      </c>
      <c r="AY9" s="140" t="s">
        <v>131</v>
      </c>
    </row>
    <row r="10" spans="2:52">
      <c r="K10">
        <v>1010</v>
      </c>
      <c r="T10" t="s">
        <v>138</v>
      </c>
      <c r="Z10" t="s">
        <v>139</v>
      </c>
      <c r="AA10" t="s">
        <v>140</v>
      </c>
      <c r="AB10" t="s">
        <v>141</v>
      </c>
      <c r="AU10" t="s">
        <v>142</v>
      </c>
      <c r="AW10" s="19" t="s">
        <v>143</v>
      </c>
      <c r="AX10" s="138" t="s">
        <v>60</v>
      </c>
      <c r="AY10" s="140" t="s">
        <v>131</v>
      </c>
    </row>
    <row r="11" spans="2:52">
      <c r="K11">
        <v>1011</v>
      </c>
      <c r="T11" t="s">
        <v>144</v>
      </c>
      <c r="Z11" t="s">
        <v>145</v>
      </c>
      <c r="AA11" t="s">
        <v>146</v>
      </c>
      <c r="AB11" t="s">
        <v>147</v>
      </c>
      <c r="AU11" t="s">
        <v>148</v>
      </c>
      <c r="AW11" s="19" t="s">
        <v>149</v>
      </c>
      <c r="AX11" s="138" t="s">
        <v>60</v>
      </c>
      <c r="AY11" s="140" t="s">
        <v>131</v>
      </c>
    </row>
    <row r="12" spans="2:52">
      <c r="K12">
        <v>1012</v>
      </c>
      <c r="Z12" t="s">
        <v>150</v>
      </c>
      <c r="AA12" t="s">
        <v>151</v>
      </c>
      <c r="AU12" t="s">
        <v>152</v>
      </c>
      <c r="AW12" s="19" t="s">
        <v>153</v>
      </c>
      <c r="AX12" s="138" t="s">
        <v>60</v>
      </c>
      <c r="AY12" s="140" t="s">
        <v>131</v>
      </c>
    </row>
    <row r="13" spans="2:52">
      <c r="K13">
        <v>1013</v>
      </c>
      <c r="Z13" t="s">
        <v>154</v>
      </c>
      <c r="AA13" t="s">
        <v>155</v>
      </c>
      <c r="AW13" s="19" t="s">
        <v>156</v>
      </c>
      <c r="AX13" s="138" t="s">
        <v>60</v>
      </c>
      <c r="AY13" s="140" t="s">
        <v>131</v>
      </c>
    </row>
    <row r="14" spans="2:52">
      <c r="K14">
        <v>1014</v>
      </c>
      <c r="AA14" t="s">
        <v>157</v>
      </c>
      <c r="AW14" s="19" t="s">
        <v>158</v>
      </c>
      <c r="AX14" s="138" t="s">
        <v>60</v>
      </c>
      <c r="AY14" s="140" t="s">
        <v>159</v>
      </c>
    </row>
    <row r="15" spans="2:52">
      <c r="K15">
        <v>1015</v>
      </c>
      <c r="AA15" t="s">
        <v>160</v>
      </c>
      <c r="AW15" s="19" t="s">
        <v>161</v>
      </c>
      <c r="AX15" s="138" t="s">
        <v>60</v>
      </c>
      <c r="AY15" s="140" t="s">
        <v>159</v>
      </c>
    </row>
    <row r="16" spans="2:52">
      <c r="K16">
        <v>1016</v>
      </c>
      <c r="AA16" t="s">
        <v>162</v>
      </c>
      <c r="AW16" s="19" t="s">
        <v>163</v>
      </c>
      <c r="AX16" s="138" t="s">
        <v>60</v>
      </c>
      <c r="AY16" s="140" t="s">
        <v>159</v>
      </c>
    </row>
    <row r="17" spans="11:51">
      <c r="K17">
        <v>1017</v>
      </c>
      <c r="AA17" t="s">
        <v>164</v>
      </c>
      <c r="AW17" s="19" t="s">
        <v>165</v>
      </c>
      <c r="AX17" s="138" t="s">
        <v>60</v>
      </c>
      <c r="AY17" s="140" t="s">
        <v>159</v>
      </c>
    </row>
    <row r="18" spans="11:51">
      <c r="K18">
        <v>1018</v>
      </c>
      <c r="AA18" t="s">
        <v>166</v>
      </c>
      <c r="AW18" s="19" t="s">
        <v>167</v>
      </c>
      <c r="AX18" s="138" t="s">
        <v>60</v>
      </c>
      <c r="AY18" s="140" t="s">
        <v>159</v>
      </c>
    </row>
    <row r="19" spans="11:51" ht="13.5" customHeight="1">
      <c r="K19">
        <v>1019</v>
      </c>
      <c r="AA19" t="s">
        <v>168</v>
      </c>
      <c r="AW19" s="19" t="s">
        <v>169</v>
      </c>
      <c r="AX19" s="139" t="s">
        <v>170</v>
      </c>
      <c r="AY19" s="140" t="s">
        <v>171</v>
      </c>
    </row>
    <row r="20" spans="11:51">
      <c r="K20">
        <v>1020</v>
      </c>
      <c r="AW20" s="19" t="s">
        <v>172</v>
      </c>
      <c r="AX20" s="139" t="s">
        <v>170</v>
      </c>
      <c r="AY20" s="140" t="s">
        <v>171</v>
      </c>
    </row>
    <row r="21" spans="11:51">
      <c r="K21">
        <v>2001</v>
      </c>
      <c r="AW21" s="19" t="s">
        <v>173</v>
      </c>
      <c r="AX21" s="139" t="s">
        <v>170</v>
      </c>
      <c r="AY21" s="140" t="s">
        <v>171</v>
      </c>
    </row>
    <row r="22" spans="11:51" ht="13.5" customHeight="1">
      <c r="K22">
        <v>2002</v>
      </c>
      <c r="AW22" s="19" t="s">
        <v>174</v>
      </c>
      <c r="AX22" s="139" t="s">
        <v>170</v>
      </c>
      <c r="AY22" s="140" t="s">
        <v>175</v>
      </c>
    </row>
    <row r="23" spans="11:51">
      <c r="K23">
        <v>2003</v>
      </c>
      <c r="AW23" s="19" t="s">
        <v>176</v>
      </c>
      <c r="AX23" s="139" t="s">
        <v>170</v>
      </c>
      <c r="AY23" s="140" t="s">
        <v>175</v>
      </c>
    </row>
    <row r="24" spans="11:51" ht="13.5" customHeight="1">
      <c r="K24">
        <v>2004</v>
      </c>
      <c r="AW24" s="19" t="s">
        <v>177</v>
      </c>
      <c r="AX24" s="139" t="s">
        <v>170</v>
      </c>
      <c r="AY24" s="140" t="s">
        <v>178</v>
      </c>
    </row>
    <row r="25" spans="11:51">
      <c r="K25">
        <v>2005</v>
      </c>
      <c r="AW25" s="19" t="s">
        <v>179</v>
      </c>
      <c r="AX25" s="139" t="s">
        <v>170</v>
      </c>
      <c r="AY25" s="140" t="s">
        <v>178</v>
      </c>
    </row>
    <row r="26" spans="11:51" ht="13.5" customHeight="1">
      <c r="K26">
        <v>2006</v>
      </c>
      <c r="AW26" s="19" t="s">
        <v>180</v>
      </c>
      <c r="AX26" s="139" t="s">
        <v>181</v>
      </c>
      <c r="AY26" s="140" t="s">
        <v>182</v>
      </c>
    </row>
    <row r="27" spans="11:51">
      <c r="K27">
        <v>2007</v>
      </c>
      <c r="AW27" s="19" t="s">
        <v>183</v>
      </c>
      <c r="AX27" s="139" t="s">
        <v>181</v>
      </c>
      <c r="AY27" s="140" t="s">
        <v>182</v>
      </c>
    </row>
    <row r="28" spans="11:51">
      <c r="K28">
        <v>2008</v>
      </c>
      <c r="AW28" s="19" t="s">
        <v>184</v>
      </c>
      <c r="AX28" s="139" t="s">
        <v>181</v>
      </c>
      <c r="AY28" s="140" t="s">
        <v>182</v>
      </c>
    </row>
    <row r="29" spans="11:51">
      <c r="K29">
        <v>2009</v>
      </c>
      <c r="AW29" s="19" t="s">
        <v>185</v>
      </c>
      <c r="AX29" s="139" t="s">
        <v>181</v>
      </c>
      <c r="AY29" s="140" t="s">
        <v>182</v>
      </c>
    </row>
    <row r="30" spans="11:51">
      <c r="K30">
        <v>2010</v>
      </c>
      <c r="AW30" s="19" t="s">
        <v>186</v>
      </c>
      <c r="AX30" s="139" t="s">
        <v>181</v>
      </c>
      <c r="AY30" s="140" t="s">
        <v>182</v>
      </c>
    </row>
    <row r="31" spans="11:51">
      <c r="K31">
        <v>2011</v>
      </c>
      <c r="AW31" s="19" t="s">
        <v>187</v>
      </c>
      <c r="AX31" s="139" t="s">
        <v>181</v>
      </c>
      <c r="AY31" s="140" t="s">
        <v>182</v>
      </c>
    </row>
    <row r="32" spans="11:51">
      <c r="K32">
        <v>2012</v>
      </c>
      <c r="AW32" s="19" t="s">
        <v>188</v>
      </c>
      <c r="AX32" s="139" t="s">
        <v>181</v>
      </c>
      <c r="AY32" s="140" t="s">
        <v>182</v>
      </c>
    </row>
    <row r="33" spans="11:51">
      <c r="K33">
        <v>2013</v>
      </c>
      <c r="AW33" s="19" t="s">
        <v>189</v>
      </c>
      <c r="AX33" s="139" t="s">
        <v>181</v>
      </c>
      <c r="AY33" s="140" t="s">
        <v>182</v>
      </c>
    </row>
    <row r="34" spans="11:51">
      <c r="K34">
        <v>2014</v>
      </c>
      <c r="AW34" s="19" t="s">
        <v>190</v>
      </c>
      <c r="AX34" s="139" t="s">
        <v>181</v>
      </c>
      <c r="AY34" s="140" t="s">
        <v>182</v>
      </c>
    </row>
    <row r="35" spans="11:51">
      <c r="K35">
        <v>2015</v>
      </c>
      <c r="AW35" s="19" t="s">
        <v>191</v>
      </c>
      <c r="AX35" s="139" t="s">
        <v>181</v>
      </c>
      <c r="AY35" s="140" t="s">
        <v>182</v>
      </c>
    </row>
    <row r="36" spans="11:51" ht="13.5" customHeight="1">
      <c r="K36">
        <v>2016</v>
      </c>
      <c r="AW36" s="19" t="s">
        <v>192</v>
      </c>
      <c r="AX36" s="139" t="s">
        <v>181</v>
      </c>
      <c r="AY36" s="140" t="s">
        <v>193</v>
      </c>
    </row>
    <row r="37" spans="11:51">
      <c r="K37">
        <v>2017</v>
      </c>
      <c r="AW37" s="19" t="s">
        <v>194</v>
      </c>
      <c r="AX37" s="139" t="s">
        <v>181</v>
      </c>
      <c r="AY37" s="140" t="s">
        <v>193</v>
      </c>
    </row>
    <row r="38" spans="11:51">
      <c r="K38">
        <v>2018</v>
      </c>
      <c r="AW38" s="19" t="s">
        <v>195</v>
      </c>
      <c r="AX38" s="139" t="s">
        <v>181</v>
      </c>
      <c r="AY38" s="140" t="s">
        <v>193</v>
      </c>
    </row>
    <row r="39" spans="11:51" ht="13.5" customHeight="1">
      <c r="K39">
        <v>2019</v>
      </c>
      <c r="AW39" s="19" t="s">
        <v>196</v>
      </c>
      <c r="AX39" s="139" t="s">
        <v>197</v>
      </c>
      <c r="AY39" s="140" t="s">
        <v>198</v>
      </c>
    </row>
    <row r="40" spans="11:51">
      <c r="K40">
        <v>2020</v>
      </c>
      <c r="AW40" s="19" t="s">
        <v>199</v>
      </c>
      <c r="AX40" s="139" t="s">
        <v>197</v>
      </c>
      <c r="AY40" s="140" t="s">
        <v>198</v>
      </c>
    </row>
    <row r="41" spans="11:51">
      <c r="AW41" s="19" t="s">
        <v>200</v>
      </c>
      <c r="AX41" s="139" t="s">
        <v>197</v>
      </c>
      <c r="AY41" s="140" t="s">
        <v>198</v>
      </c>
    </row>
    <row r="42" spans="11:51">
      <c r="AW42" s="19" t="s">
        <v>201</v>
      </c>
      <c r="AX42" s="139" t="s">
        <v>197</v>
      </c>
      <c r="AY42" s="140" t="s">
        <v>198</v>
      </c>
    </row>
    <row r="43" spans="11:51">
      <c r="AW43" s="19" t="s">
        <v>202</v>
      </c>
      <c r="AX43" s="139" t="s">
        <v>197</v>
      </c>
      <c r="AY43" s="140" t="s">
        <v>203</v>
      </c>
    </row>
    <row r="44" spans="11:51" ht="14.25" thickBot="1">
      <c r="AW44" s="21" t="s">
        <v>204</v>
      </c>
      <c r="AX44" s="139" t="s">
        <v>197</v>
      </c>
      <c r="AY44" s="140" t="s">
        <v>203</v>
      </c>
    </row>
  </sheetData>
  <phoneticPr fontId="17"/>
  <pageMargins left="0.7" right="0.7" top="0.75" bottom="0.75" header="0.3" footer="0.3"/>
  <pageSetup paperSize="9" orientation="portrait" r:id="rId1"/>
  <tableParts count="10">
    <tablePart r:id="rId2"/>
    <tablePart r:id="rId3"/>
    <tablePart r:id="rId4"/>
    <tablePart r:id="rId5"/>
    <tablePart r:id="rId6"/>
    <tablePart r:id="rId7"/>
    <tablePart r:id="rId8"/>
    <tablePart r:id="rId9"/>
    <tablePart r:id="rId10"/>
    <tablePart r:id="rId11"/>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048DE9-BAE5-4DEA-896B-28A4E3D44C19}">
  <dimension ref="A1:X86"/>
  <sheetViews>
    <sheetView showGridLines="0" view="pageBreakPreview" zoomScale="85" zoomScaleNormal="100" zoomScaleSheetLayoutView="85" workbookViewId="0"/>
  </sheetViews>
  <sheetFormatPr defaultColWidth="9" defaultRowHeight="12"/>
  <cols>
    <col min="1" max="4" width="6.125" style="36" customWidth="1"/>
    <col min="5" max="6" width="8" style="36" customWidth="1"/>
    <col min="7" max="19" width="6.125" style="36" customWidth="1"/>
    <col min="20" max="23" width="6.125" style="1" customWidth="1"/>
    <col min="24" max="24" width="6.125" style="36" customWidth="1"/>
    <col min="25" max="16384" width="9" style="36"/>
  </cols>
  <sheetData>
    <row r="1" spans="1:24" ht="11.25" customHeight="1">
      <c r="A1" s="204"/>
      <c r="B1" s="204"/>
      <c r="C1" s="204"/>
      <c r="D1" s="204"/>
      <c r="E1" s="204"/>
      <c r="F1" s="204"/>
      <c r="G1" s="204"/>
      <c r="H1" s="204"/>
      <c r="I1" s="204"/>
      <c r="J1" s="204"/>
      <c r="K1" s="204"/>
      <c r="L1" s="204"/>
      <c r="M1" s="204"/>
      <c r="N1" s="204"/>
      <c r="O1" s="204"/>
      <c r="P1" s="204"/>
      <c r="Q1" s="204"/>
      <c r="R1" s="204"/>
      <c r="S1" s="204"/>
      <c r="T1" s="27"/>
      <c r="U1" s="204"/>
      <c r="V1" s="204"/>
      <c r="W1" s="204"/>
      <c r="X1" s="204"/>
    </row>
    <row r="2" spans="1:24" ht="18.75" customHeight="1">
      <c r="A2" s="759" t="s">
        <v>318</v>
      </c>
      <c r="B2" s="760"/>
      <c r="C2" s="760"/>
      <c r="D2" s="761"/>
      <c r="E2" s="768">
        <f>個票ｰ1002!C4</f>
        <v>0</v>
      </c>
      <c r="F2" s="769"/>
      <c r="G2" s="769"/>
      <c r="H2" s="769"/>
      <c r="I2" s="769"/>
      <c r="J2" s="769"/>
      <c r="K2" s="769"/>
      <c r="L2" s="769"/>
      <c r="M2" s="769"/>
      <c r="N2" s="769"/>
      <c r="O2" s="769"/>
      <c r="P2" s="769"/>
      <c r="Q2" s="770"/>
      <c r="R2" s="777" t="s">
        <v>469</v>
      </c>
      <c r="S2" s="778"/>
      <c r="T2" s="779"/>
      <c r="U2" s="786">
        <f>個票ｰ1002!P4</f>
        <v>1002</v>
      </c>
      <c r="V2" s="787"/>
      <c r="W2" s="787"/>
      <c r="X2" s="788"/>
    </row>
    <row r="3" spans="1:24" ht="22.5" customHeight="1">
      <c r="A3" s="762"/>
      <c r="B3" s="763"/>
      <c r="C3" s="763"/>
      <c r="D3" s="764"/>
      <c r="E3" s="771"/>
      <c r="F3" s="772"/>
      <c r="G3" s="772"/>
      <c r="H3" s="772"/>
      <c r="I3" s="772"/>
      <c r="J3" s="772"/>
      <c r="K3" s="772"/>
      <c r="L3" s="772"/>
      <c r="M3" s="772"/>
      <c r="N3" s="772"/>
      <c r="O3" s="772"/>
      <c r="P3" s="772"/>
      <c r="Q3" s="773"/>
      <c r="R3" s="780"/>
      <c r="S3" s="781"/>
      <c r="T3" s="782"/>
      <c r="U3" s="789"/>
      <c r="V3" s="790"/>
      <c r="W3" s="790"/>
      <c r="X3" s="791"/>
    </row>
    <row r="4" spans="1:24" ht="18.75" customHeight="1">
      <c r="A4" s="765"/>
      <c r="B4" s="766"/>
      <c r="C4" s="766"/>
      <c r="D4" s="767"/>
      <c r="E4" s="774"/>
      <c r="F4" s="775"/>
      <c r="G4" s="775"/>
      <c r="H4" s="775"/>
      <c r="I4" s="775"/>
      <c r="J4" s="775"/>
      <c r="K4" s="775"/>
      <c r="L4" s="775"/>
      <c r="M4" s="775"/>
      <c r="N4" s="775"/>
      <c r="O4" s="775"/>
      <c r="P4" s="775"/>
      <c r="Q4" s="776"/>
      <c r="R4" s="783"/>
      <c r="S4" s="784"/>
      <c r="T4" s="785"/>
      <c r="U4" s="792"/>
      <c r="V4" s="793"/>
      <c r="W4" s="793"/>
      <c r="X4" s="794"/>
    </row>
    <row r="5" spans="1:24" ht="15" customHeight="1">
      <c r="X5" s="1"/>
    </row>
    <row r="6" spans="1:24" ht="18" customHeight="1">
      <c r="A6" s="43" t="s">
        <v>470</v>
      </c>
      <c r="H6" s="2"/>
      <c r="J6" s="2"/>
      <c r="K6" s="2"/>
      <c r="L6" s="2"/>
      <c r="M6" s="2"/>
      <c r="N6" s="2"/>
      <c r="O6" s="2"/>
      <c r="P6" s="2"/>
      <c r="Q6" s="2"/>
      <c r="R6" s="2"/>
      <c r="S6" s="57"/>
      <c r="T6" s="58"/>
      <c r="U6" s="58"/>
      <c r="V6" s="59"/>
      <c r="W6" s="59"/>
      <c r="X6" s="60"/>
    </row>
    <row r="7" spans="1:24" ht="4.5" customHeight="1">
      <c r="A7" s="43"/>
      <c r="H7" s="2"/>
      <c r="J7" s="2"/>
      <c r="K7" s="2"/>
      <c r="L7" s="2"/>
      <c r="M7" s="2"/>
      <c r="N7" s="2"/>
      <c r="O7" s="2"/>
      <c r="P7" s="2"/>
      <c r="Q7" s="2"/>
      <c r="R7" s="2"/>
      <c r="S7" s="57"/>
      <c r="T7" s="58"/>
      <c r="U7" s="58"/>
      <c r="V7" s="59"/>
      <c r="W7" s="59"/>
      <c r="X7" s="60"/>
    </row>
    <row r="8" spans="1:24" ht="34.35" customHeight="1">
      <c r="A8" s="874"/>
      <c r="B8" s="875"/>
      <c r="C8" s="534" t="s">
        <v>471</v>
      </c>
      <c r="D8" s="885"/>
      <c r="E8" s="885"/>
      <c r="F8" s="886"/>
      <c r="G8" s="876" t="s">
        <v>472</v>
      </c>
      <c r="H8" s="877"/>
      <c r="I8" s="878" t="s">
        <v>473</v>
      </c>
      <c r="J8" s="340"/>
      <c r="K8" s="338" t="s">
        <v>474</v>
      </c>
      <c r="L8" s="879"/>
      <c r="M8" s="878" t="s">
        <v>475</v>
      </c>
      <c r="N8" s="913"/>
      <c r="O8" s="338" t="s">
        <v>476</v>
      </c>
      <c r="P8" s="914"/>
      <c r="Q8" s="915" t="s">
        <v>477</v>
      </c>
      <c r="R8" s="916"/>
      <c r="S8" s="917"/>
      <c r="T8" s="60"/>
      <c r="U8" s="36"/>
      <c r="V8" s="36"/>
      <c r="W8" s="36"/>
    </row>
    <row r="9" spans="1:24" ht="18" customHeight="1">
      <c r="A9" s="713" t="s">
        <v>478</v>
      </c>
      <c r="B9" s="714"/>
      <c r="C9" s="355" t="s">
        <v>479</v>
      </c>
      <c r="D9" s="887"/>
      <c r="E9" s="887"/>
      <c r="F9" s="888"/>
      <c r="G9" s="796"/>
      <c r="H9" s="797"/>
      <c r="I9" s="798"/>
      <c r="J9" s="799"/>
      <c r="K9" s="799"/>
      <c r="L9" s="796"/>
      <c r="M9" s="798"/>
      <c r="N9" s="799"/>
      <c r="O9" s="799"/>
      <c r="P9" s="800"/>
      <c r="Q9" s="801">
        <f>SUM(G9:P9)</f>
        <v>0</v>
      </c>
      <c r="R9" s="801"/>
      <c r="S9" s="801"/>
      <c r="T9" s="60"/>
      <c r="U9" s="36"/>
      <c r="V9" s="36"/>
      <c r="W9" s="36"/>
    </row>
    <row r="10" spans="1:24" ht="18" customHeight="1">
      <c r="A10" s="715"/>
      <c r="B10" s="716"/>
      <c r="C10" s="369" t="s">
        <v>480</v>
      </c>
      <c r="D10" s="889" t="s">
        <v>481</v>
      </c>
      <c r="E10" s="890"/>
      <c r="F10" s="891"/>
      <c r="G10" s="804"/>
      <c r="H10" s="805"/>
      <c r="I10" s="805"/>
      <c r="J10" s="814"/>
      <c r="K10" s="815"/>
      <c r="L10" s="816"/>
      <c r="M10" s="817"/>
      <c r="N10" s="818"/>
      <c r="O10" s="815"/>
      <c r="P10" s="819"/>
      <c r="Q10" s="743">
        <f>SUM(G10:P10)</f>
        <v>0</v>
      </c>
      <c r="R10" s="744"/>
      <c r="S10" s="745"/>
      <c r="T10" s="60"/>
      <c r="U10" s="36"/>
      <c r="V10" s="36"/>
      <c r="W10" s="36"/>
    </row>
    <row r="11" spans="1:24" ht="18" customHeight="1">
      <c r="A11" s="715"/>
      <c r="B11" s="716"/>
      <c r="C11" s="802"/>
      <c r="D11" s="892" t="s">
        <v>482</v>
      </c>
      <c r="E11" s="893"/>
      <c r="F11" s="894"/>
      <c r="G11" s="880">
        <f>M84</f>
        <v>0</v>
      </c>
      <c r="H11" s="881"/>
      <c r="I11" s="882"/>
      <c r="J11" s="883"/>
      <c r="K11" s="721"/>
      <c r="L11" s="726"/>
      <c r="M11" s="722"/>
      <c r="N11" s="726"/>
      <c r="O11" s="721"/>
      <c r="P11" s="722"/>
      <c r="Q11" s="743">
        <f>SUM(G11:P11)</f>
        <v>0</v>
      </c>
      <c r="R11" s="744"/>
      <c r="S11" s="745"/>
      <c r="T11" s="60"/>
      <c r="U11" s="36"/>
      <c r="V11" s="36"/>
      <c r="W11" s="36"/>
    </row>
    <row r="12" spans="1:24" ht="18" customHeight="1">
      <c r="A12" s="715"/>
      <c r="B12" s="716"/>
      <c r="C12" s="802"/>
      <c r="D12" s="895" t="s">
        <v>483</v>
      </c>
      <c r="E12" s="896"/>
      <c r="F12" s="897"/>
      <c r="G12" s="806"/>
      <c r="H12" s="807"/>
      <c r="I12" s="807"/>
      <c r="J12" s="808"/>
      <c r="K12" s="809"/>
      <c r="L12" s="810"/>
      <c r="M12" s="811"/>
      <c r="N12" s="812"/>
      <c r="O12" s="813"/>
      <c r="P12" s="811"/>
      <c r="Q12" s="743">
        <f>SUM(G12:P12)</f>
        <v>0</v>
      </c>
      <c r="R12" s="744"/>
      <c r="S12" s="745"/>
      <c r="T12" s="60"/>
      <c r="U12" s="36"/>
      <c r="V12" s="36"/>
      <c r="W12" s="36"/>
    </row>
    <row r="13" spans="1:24" ht="18" customHeight="1" thickBot="1">
      <c r="A13" s="715"/>
      <c r="B13" s="716"/>
      <c r="C13" s="803"/>
      <c r="D13" s="898" t="s">
        <v>484</v>
      </c>
      <c r="E13" s="899"/>
      <c r="F13" s="900"/>
      <c r="G13" s="755">
        <f>SUM(G10:H12)</f>
        <v>0</v>
      </c>
      <c r="H13" s="756"/>
      <c r="I13" s="756">
        <f>SUM(I10:J12)</f>
        <v>0</v>
      </c>
      <c r="J13" s="757"/>
      <c r="K13" s="755">
        <f>SUM(K10:L12)</f>
        <v>0</v>
      </c>
      <c r="L13" s="758"/>
      <c r="M13" s="756">
        <f>SUM(M10:N12)</f>
        <v>0</v>
      </c>
      <c r="N13" s="757"/>
      <c r="O13" s="755">
        <f>SUM(O10:P12)</f>
        <v>0</v>
      </c>
      <c r="P13" s="758"/>
      <c r="Q13" s="746">
        <f>SUM(Q10:S12)</f>
        <v>0</v>
      </c>
      <c r="R13" s="747"/>
      <c r="S13" s="748"/>
      <c r="T13" s="61"/>
      <c r="U13" s="36"/>
      <c r="V13" s="36"/>
      <c r="W13" s="36"/>
    </row>
    <row r="14" spans="1:24" ht="18" customHeight="1" thickBot="1">
      <c r="A14" s="717"/>
      <c r="B14" s="795"/>
      <c r="C14" s="901" t="s">
        <v>485</v>
      </c>
      <c r="D14" s="902"/>
      <c r="E14" s="902"/>
      <c r="F14" s="903"/>
      <c r="G14" s="749">
        <f>G9+G13</f>
        <v>0</v>
      </c>
      <c r="H14" s="750"/>
      <c r="I14" s="751">
        <f>I9+I13</f>
        <v>0</v>
      </c>
      <c r="J14" s="752"/>
      <c r="K14" s="749">
        <f>K9+K13</f>
        <v>0</v>
      </c>
      <c r="L14" s="750"/>
      <c r="M14" s="751">
        <f>M9+M13</f>
        <v>0</v>
      </c>
      <c r="N14" s="752"/>
      <c r="O14" s="749">
        <f>O9+O13</f>
        <v>0</v>
      </c>
      <c r="P14" s="753"/>
      <c r="Q14" s="749">
        <f>Q9+Q13</f>
        <v>0</v>
      </c>
      <c r="R14" s="753"/>
      <c r="S14" s="754"/>
      <c r="T14" s="61"/>
      <c r="U14" s="36"/>
      <c r="V14" s="36"/>
      <c r="W14" s="36"/>
    </row>
    <row r="15" spans="1:24" ht="18" customHeight="1">
      <c r="A15" s="713" t="s">
        <v>486</v>
      </c>
      <c r="B15" s="714"/>
      <c r="C15" s="904" t="s">
        <v>487</v>
      </c>
      <c r="D15" s="905"/>
      <c r="E15" s="905"/>
      <c r="F15" s="906"/>
      <c r="G15" s="738">
        <f>M85</f>
        <v>0</v>
      </c>
      <c r="H15" s="739"/>
      <c r="I15" s="740"/>
      <c r="J15" s="741"/>
      <c r="K15" s="733"/>
      <c r="L15" s="742"/>
      <c r="M15" s="740"/>
      <c r="N15" s="741"/>
      <c r="O15" s="733"/>
      <c r="P15" s="734"/>
      <c r="Q15" s="735">
        <f>SUM(G15:P15)</f>
        <v>0</v>
      </c>
      <c r="R15" s="736"/>
      <c r="S15" s="737"/>
      <c r="T15" s="60"/>
      <c r="U15" s="36"/>
      <c r="V15" s="36"/>
      <c r="W15" s="36"/>
    </row>
    <row r="16" spans="1:24" ht="18" customHeight="1">
      <c r="A16" s="715"/>
      <c r="B16" s="716"/>
      <c r="C16" s="892" t="s">
        <v>488</v>
      </c>
      <c r="D16" s="893"/>
      <c r="E16" s="893"/>
      <c r="F16" s="894"/>
      <c r="G16" s="721"/>
      <c r="H16" s="726"/>
      <c r="I16" s="719"/>
      <c r="J16" s="720"/>
      <c r="K16" s="721"/>
      <c r="L16" s="726"/>
      <c r="M16" s="719"/>
      <c r="N16" s="720"/>
      <c r="O16" s="721"/>
      <c r="P16" s="722"/>
      <c r="Q16" s="723">
        <f>SUM(G16:P16)</f>
        <v>0</v>
      </c>
      <c r="R16" s="724"/>
      <c r="S16" s="725"/>
      <c r="T16" s="60"/>
      <c r="U16" s="36"/>
      <c r="V16" s="36"/>
      <c r="W16" s="36"/>
    </row>
    <row r="17" spans="1:24" ht="18" customHeight="1">
      <c r="A17" s="715"/>
      <c r="B17" s="716"/>
      <c r="C17" s="907" t="s">
        <v>489</v>
      </c>
      <c r="D17" s="908"/>
      <c r="E17" s="908"/>
      <c r="F17" s="909"/>
      <c r="G17" s="721"/>
      <c r="H17" s="726"/>
      <c r="I17" s="719"/>
      <c r="J17" s="720"/>
      <c r="K17" s="721"/>
      <c r="L17" s="726"/>
      <c r="M17" s="719"/>
      <c r="N17" s="720"/>
      <c r="O17" s="721"/>
      <c r="P17" s="722"/>
      <c r="Q17" s="723">
        <f>SUM(G17:P17)</f>
        <v>0</v>
      </c>
      <c r="R17" s="724"/>
      <c r="S17" s="725"/>
      <c r="T17" s="60"/>
      <c r="U17" s="36"/>
      <c r="V17" s="36"/>
      <c r="W17" s="36"/>
    </row>
    <row r="18" spans="1:24" ht="18" customHeight="1">
      <c r="A18" s="715"/>
      <c r="B18" s="716"/>
      <c r="C18" s="907" t="s">
        <v>490</v>
      </c>
      <c r="D18" s="908"/>
      <c r="E18" s="908"/>
      <c r="F18" s="909"/>
      <c r="G18" s="721"/>
      <c r="H18" s="726"/>
      <c r="I18" s="719"/>
      <c r="J18" s="720"/>
      <c r="K18" s="721"/>
      <c r="L18" s="726"/>
      <c r="M18" s="719"/>
      <c r="N18" s="720"/>
      <c r="O18" s="721"/>
      <c r="P18" s="722"/>
      <c r="Q18" s="730">
        <f>SUM(G18:P18)</f>
        <v>0</v>
      </c>
      <c r="R18" s="731"/>
      <c r="S18" s="732"/>
      <c r="T18" s="60"/>
      <c r="U18" s="36"/>
      <c r="V18" s="36"/>
      <c r="W18" s="36"/>
    </row>
    <row r="19" spans="1:24" ht="18" customHeight="1">
      <c r="A19" s="717"/>
      <c r="B19" s="718"/>
      <c r="C19" s="910" t="s">
        <v>491</v>
      </c>
      <c r="D19" s="911"/>
      <c r="E19" s="911"/>
      <c r="F19" s="912"/>
      <c r="G19" s="710">
        <f>G15+G16+G17+G18</f>
        <v>0</v>
      </c>
      <c r="H19" s="711"/>
      <c r="I19" s="711">
        <f>I15+I16+I17+I18</f>
        <v>0</v>
      </c>
      <c r="J19" s="712"/>
      <c r="K19" s="710">
        <f>K15+K16+K17+K18</f>
        <v>0</v>
      </c>
      <c r="L19" s="711"/>
      <c r="M19" s="711">
        <f>M15+M16+M17+M18</f>
        <v>0</v>
      </c>
      <c r="N19" s="712"/>
      <c r="O19" s="696">
        <f>O15+O16+O17+O18</f>
        <v>0</v>
      </c>
      <c r="P19" s="697"/>
      <c r="Q19" s="696">
        <f>SUM(Q15:S18)</f>
        <v>0</v>
      </c>
      <c r="R19" s="697"/>
      <c r="S19" s="698"/>
      <c r="T19" s="60"/>
      <c r="U19" s="36"/>
      <c r="V19" s="36"/>
      <c r="W19" s="36"/>
    </row>
    <row r="20" spans="1:24" ht="18" customHeight="1">
      <c r="A20" s="699" t="s">
        <v>492</v>
      </c>
      <c r="B20" s="700"/>
      <c r="C20" s="700"/>
      <c r="D20" s="700"/>
      <c r="E20" s="700"/>
      <c r="F20" s="194"/>
      <c r="G20" s="701">
        <f>G14+G19</f>
        <v>0</v>
      </c>
      <c r="H20" s="702"/>
      <c r="I20" s="703">
        <f>I14+I19</f>
        <v>0</v>
      </c>
      <c r="J20" s="704"/>
      <c r="K20" s="705">
        <f>K14+K19</f>
        <v>0</v>
      </c>
      <c r="L20" s="706"/>
      <c r="M20" s="706">
        <f>M14+M19</f>
        <v>0</v>
      </c>
      <c r="N20" s="707"/>
      <c r="O20" s="708">
        <f>O14+O19</f>
        <v>0</v>
      </c>
      <c r="P20" s="703"/>
      <c r="Q20" s="708">
        <f>Q14+Q19</f>
        <v>0</v>
      </c>
      <c r="R20" s="703"/>
      <c r="S20" s="709">
        <f>S14+S15+S16+S19</f>
        <v>0</v>
      </c>
      <c r="T20" s="60"/>
      <c r="U20" s="36"/>
      <c r="V20" s="36"/>
      <c r="W20" s="36"/>
    </row>
    <row r="21" spans="1:24" ht="15" customHeight="1">
      <c r="A21" s="884" t="s">
        <v>493</v>
      </c>
      <c r="B21" s="884"/>
      <c r="C21" s="884"/>
      <c r="D21" s="884"/>
      <c r="E21" s="884"/>
      <c r="F21" s="884"/>
      <c r="G21" s="884"/>
      <c r="H21" s="884"/>
      <c r="I21" s="884"/>
      <c r="J21" s="884"/>
      <c r="K21" s="884"/>
      <c r="L21" s="884"/>
      <c r="M21" s="884"/>
      <c r="N21" s="884"/>
      <c r="O21" s="884"/>
      <c r="P21" s="884"/>
      <c r="Q21" s="884"/>
      <c r="R21" s="884"/>
      <c r="S21" s="884"/>
      <c r="T21" s="884"/>
      <c r="U21" s="884"/>
      <c r="V21" s="884"/>
      <c r="W21" s="884"/>
      <c r="X21" s="884"/>
    </row>
    <row r="22" spans="1:24" ht="15" customHeight="1">
      <c r="A22" s="62" t="s">
        <v>494</v>
      </c>
      <c r="B22" s="211"/>
      <c r="C22" s="211"/>
      <c r="D22" s="211"/>
      <c r="E22" s="211"/>
      <c r="F22" s="211"/>
      <c r="G22" s="211"/>
      <c r="H22" s="211"/>
      <c r="I22" s="211"/>
      <c r="J22" s="211"/>
      <c r="K22" s="211"/>
      <c r="L22" s="211"/>
      <c r="M22" s="211"/>
      <c r="N22" s="211"/>
      <c r="O22" s="211"/>
      <c r="P22" s="211"/>
      <c r="Q22" s="211"/>
      <c r="R22" s="211"/>
      <c r="S22" s="211"/>
      <c r="T22" s="211"/>
      <c r="U22" s="211"/>
      <c r="V22" s="211"/>
      <c r="W22" s="211"/>
      <c r="X22" s="211"/>
    </row>
    <row r="23" spans="1:24" ht="15" customHeight="1">
      <c r="A23" s="852" t="s">
        <v>495</v>
      </c>
      <c r="B23" s="852"/>
      <c r="C23" s="852"/>
      <c r="D23" s="852"/>
      <c r="E23" s="852"/>
      <c r="F23" s="852"/>
      <c r="G23" s="852"/>
      <c r="H23" s="852"/>
      <c r="I23" s="852"/>
      <c r="J23" s="852"/>
      <c r="K23" s="852"/>
      <c r="L23" s="852"/>
      <c r="M23" s="852"/>
      <c r="N23" s="852"/>
      <c r="O23" s="852"/>
      <c r="P23" s="852"/>
      <c r="Q23" s="852"/>
      <c r="R23" s="852"/>
      <c r="S23" s="852"/>
      <c r="T23" s="852"/>
      <c r="U23" s="852"/>
      <c r="V23" s="852"/>
      <c r="W23" s="852"/>
      <c r="X23" s="852"/>
    </row>
    <row r="24" spans="1:24" ht="6" customHeight="1">
      <c r="A24" s="213"/>
      <c r="B24" s="213"/>
      <c r="C24" s="213"/>
      <c r="D24" s="213"/>
      <c r="E24" s="213"/>
      <c r="F24" s="213"/>
      <c r="G24" s="213"/>
      <c r="H24" s="213"/>
      <c r="I24" s="213"/>
      <c r="J24" s="213"/>
      <c r="K24" s="213"/>
      <c r="L24" s="213"/>
      <c r="M24" s="213"/>
      <c r="N24" s="213"/>
      <c r="O24" s="213"/>
      <c r="P24" s="213"/>
      <c r="Q24" s="213"/>
      <c r="R24" s="213"/>
      <c r="S24" s="213"/>
      <c r="T24" s="213"/>
      <c r="U24" s="213"/>
      <c r="V24" s="213"/>
      <c r="W24" s="213"/>
      <c r="X24" s="213"/>
    </row>
    <row r="25" spans="1:24" ht="31.5" customHeight="1">
      <c r="A25" s="853" t="s">
        <v>496</v>
      </c>
      <c r="B25" s="854"/>
      <c r="C25" s="727"/>
      <c r="D25" s="728"/>
      <c r="E25" s="728"/>
      <c r="F25" s="728"/>
      <c r="G25" s="728"/>
      <c r="H25" s="728"/>
      <c r="I25" s="729"/>
      <c r="J25" s="690" t="s">
        <v>497</v>
      </c>
      <c r="K25" s="691"/>
      <c r="L25" s="691"/>
      <c r="M25" s="692"/>
      <c r="N25" s="693"/>
      <c r="O25" s="694"/>
      <c r="P25" s="694"/>
      <c r="Q25" s="694"/>
      <c r="R25" s="694"/>
      <c r="S25" s="694"/>
      <c r="T25" s="694"/>
      <c r="U25" s="694"/>
      <c r="V25" s="694"/>
      <c r="W25" s="694"/>
      <c r="X25" s="695"/>
    </row>
    <row r="26" spans="1:24" ht="7.5" customHeight="1">
      <c r="A26" s="665"/>
      <c r="B26" s="665"/>
      <c r="C26" s="665"/>
      <c r="D26" s="665"/>
      <c r="E26" s="665"/>
      <c r="F26" s="665"/>
      <c r="G26" s="665"/>
      <c r="H26" s="665"/>
      <c r="I26" s="665"/>
      <c r="J26" s="665"/>
      <c r="K26" s="665"/>
      <c r="L26" s="665"/>
      <c r="M26" s="665"/>
      <c r="N26" s="665"/>
      <c r="O26" s="665"/>
      <c r="P26" s="665"/>
      <c r="Q26" s="665"/>
      <c r="R26" s="665"/>
      <c r="S26" s="665"/>
      <c r="T26" s="665"/>
      <c r="U26" s="665"/>
      <c r="V26" s="665"/>
      <c r="W26" s="665"/>
      <c r="X26" s="665"/>
    </row>
    <row r="27" spans="1:24" ht="18.75" customHeight="1">
      <c r="A27" s="349" t="s">
        <v>498</v>
      </c>
      <c r="B27" s="349"/>
      <c r="C27" s="349"/>
      <c r="D27" s="349"/>
      <c r="E27" s="349"/>
      <c r="F27" s="349"/>
      <c r="G27" s="349"/>
      <c r="H27" s="349"/>
      <c r="I27" s="349"/>
      <c r="J27" s="349"/>
      <c r="K27" s="349"/>
      <c r="L27" s="349"/>
      <c r="M27" s="349"/>
      <c r="N27" s="349"/>
      <c r="O27" s="349"/>
      <c r="P27" s="349"/>
      <c r="Q27" s="349"/>
      <c r="R27" s="349"/>
      <c r="S27" s="349"/>
      <c r="T27" s="349"/>
      <c r="U27" s="349"/>
      <c r="V27" s="349"/>
      <c r="W27" s="349"/>
      <c r="X27" s="349"/>
    </row>
    <row r="28" spans="1:24" ht="16.5" customHeight="1">
      <c r="A28" s="63" t="s">
        <v>499</v>
      </c>
    </row>
    <row r="29" spans="1:24" ht="25.5" customHeight="1">
      <c r="A29" s="666" t="s">
        <v>500</v>
      </c>
      <c r="B29" s="667"/>
      <c r="C29" s="667"/>
      <c r="D29" s="667"/>
      <c r="E29" s="668"/>
      <c r="F29" s="424"/>
      <c r="G29" s="425"/>
      <c r="H29" s="425"/>
      <c r="I29" s="425"/>
      <c r="J29" s="425"/>
      <c r="K29" s="425"/>
      <c r="L29" s="425"/>
      <c r="M29" s="425"/>
      <c r="N29" s="425"/>
      <c r="O29" s="425"/>
      <c r="P29" s="425"/>
      <c r="Q29" s="425"/>
      <c r="R29" s="425"/>
      <c r="S29" s="425"/>
      <c r="T29" s="425"/>
      <c r="U29" s="425"/>
      <c r="V29" s="425"/>
      <c r="W29" s="425"/>
      <c r="X29" s="426"/>
    </row>
    <row r="30" spans="1:24" ht="12" customHeight="1"/>
    <row r="31" spans="1:24" ht="16.5" customHeight="1">
      <c r="A31" s="669" t="s">
        <v>501</v>
      </c>
      <c r="B31" s="669"/>
      <c r="C31" s="669"/>
      <c r="D31" s="669"/>
      <c r="E31" s="669"/>
      <c r="F31" s="669"/>
      <c r="G31" s="669"/>
      <c r="H31" s="669"/>
      <c r="I31" s="669"/>
      <c r="J31" s="669"/>
      <c r="K31" s="669"/>
      <c r="L31" s="669"/>
      <c r="M31" s="669"/>
      <c r="N31" s="669"/>
      <c r="O31" s="669"/>
      <c r="P31" s="669"/>
      <c r="Q31" s="669"/>
      <c r="R31" s="669"/>
      <c r="S31" s="669"/>
      <c r="T31" s="669"/>
      <c r="U31" s="669"/>
      <c r="V31" s="669"/>
      <c r="W31" s="669"/>
      <c r="X31" s="669"/>
    </row>
    <row r="32" spans="1:24" ht="16.5" customHeight="1">
      <c r="A32" s="670" t="s">
        <v>502</v>
      </c>
      <c r="B32" s="671"/>
      <c r="C32" s="671"/>
      <c r="D32" s="671"/>
      <c r="E32" s="672"/>
      <c r="F32" s="670" t="s">
        <v>503</v>
      </c>
      <c r="G32" s="671"/>
      <c r="H32" s="671"/>
      <c r="I32" s="671"/>
      <c r="J32" s="671"/>
      <c r="K32" s="671"/>
      <c r="L32" s="671"/>
      <c r="M32" s="671"/>
      <c r="N32" s="671"/>
      <c r="O32" s="671"/>
      <c r="P32" s="671"/>
      <c r="Q32" s="671"/>
      <c r="R32" s="685"/>
      <c r="S32" s="679"/>
      <c r="T32" s="680"/>
      <c r="U32" s="212" t="s">
        <v>504</v>
      </c>
      <c r="V32" s="683" t="str">
        <f>IFERROR(ROUND(S32/$Q$13*100,1),"")</f>
        <v/>
      </c>
      <c r="W32" s="684"/>
      <c r="X32" s="164" t="s">
        <v>505</v>
      </c>
    </row>
    <row r="33" spans="1:24" ht="16.5" customHeight="1">
      <c r="A33" s="673"/>
      <c r="B33" s="674"/>
      <c r="C33" s="674"/>
      <c r="D33" s="674"/>
      <c r="E33" s="675"/>
      <c r="F33" s="686" t="s">
        <v>506</v>
      </c>
      <c r="G33" s="687"/>
      <c r="H33" s="687"/>
      <c r="I33" s="687"/>
      <c r="J33" s="687"/>
      <c r="K33" s="687"/>
      <c r="L33" s="687"/>
      <c r="M33" s="687"/>
      <c r="N33" s="687"/>
      <c r="O33" s="687"/>
      <c r="P33" s="687"/>
      <c r="Q33" s="687"/>
      <c r="R33" s="688"/>
      <c r="S33" s="681">
        <f>G11</f>
        <v>0</v>
      </c>
      <c r="T33" s="682"/>
      <c r="U33" s="212" t="s">
        <v>504</v>
      </c>
      <c r="V33" s="683" t="str">
        <f>IFERROR(ROUND(S33/$Q$13*100,1),"")</f>
        <v/>
      </c>
      <c r="W33" s="684"/>
      <c r="X33" s="195" t="s">
        <v>505</v>
      </c>
    </row>
    <row r="34" spans="1:24" ht="16.5" customHeight="1">
      <c r="A34" s="673"/>
      <c r="B34" s="674"/>
      <c r="C34" s="674"/>
      <c r="D34" s="674"/>
      <c r="E34" s="675"/>
      <c r="F34" s="686" t="s">
        <v>507</v>
      </c>
      <c r="G34" s="687"/>
      <c r="H34" s="687"/>
      <c r="I34" s="687"/>
      <c r="J34" s="687"/>
      <c r="K34" s="687"/>
      <c r="L34" s="687"/>
      <c r="M34" s="687"/>
      <c r="N34" s="687"/>
      <c r="O34" s="687"/>
      <c r="P34" s="687"/>
      <c r="Q34" s="687"/>
      <c r="R34" s="688"/>
      <c r="S34" s="679"/>
      <c r="T34" s="680"/>
      <c r="U34" s="212" t="s">
        <v>504</v>
      </c>
      <c r="V34" s="683" t="str">
        <f>IFERROR(ROUND(S34/$Q$13*100,1),"")</f>
        <v/>
      </c>
      <c r="W34" s="684"/>
      <c r="X34" s="164" t="s">
        <v>505</v>
      </c>
    </row>
    <row r="35" spans="1:24" ht="16.5" customHeight="1">
      <c r="A35" s="676"/>
      <c r="B35" s="677"/>
      <c r="C35" s="677"/>
      <c r="D35" s="677"/>
      <c r="E35" s="678"/>
      <c r="F35" s="676" t="s">
        <v>508</v>
      </c>
      <c r="G35" s="677"/>
      <c r="H35" s="677"/>
      <c r="I35" s="677"/>
      <c r="J35" s="677"/>
      <c r="K35" s="677"/>
      <c r="L35" s="677"/>
      <c r="M35" s="677"/>
      <c r="N35" s="677"/>
      <c r="O35" s="677"/>
      <c r="P35" s="677"/>
      <c r="Q35" s="677"/>
      <c r="R35" s="689"/>
      <c r="S35" s="681">
        <f>Q13-(S32+S33+S34)</f>
        <v>0</v>
      </c>
      <c r="T35" s="682"/>
      <c r="U35" s="212" t="s">
        <v>504</v>
      </c>
      <c r="V35" s="683" t="str">
        <f>IFERROR(ROUND(S35/$Q$13*100,1),"")</f>
        <v/>
      </c>
      <c r="W35" s="684"/>
      <c r="X35" s="64" t="s">
        <v>505</v>
      </c>
    </row>
    <row r="36" spans="1:24" ht="9" customHeight="1"/>
    <row r="37" spans="1:24" ht="9" customHeight="1">
      <c r="A37" s="860" t="s">
        <v>590</v>
      </c>
      <c r="B37" s="861"/>
      <c r="C37" s="861"/>
      <c r="D37" s="861"/>
      <c r="E37" s="861"/>
      <c r="F37" s="861"/>
      <c r="G37" s="861"/>
      <c r="H37" s="861"/>
      <c r="I37" s="861"/>
      <c r="J37" s="861"/>
      <c r="K37" s="861"/>
      <c r="L37" s="861"/>
      <c r="M37" s="861"/>
      <c r="N37" s="861"/>
      <c r="O37" s="861"/>
      <c r="P37" s="861"/>
      <c r="Q37" s="861"/>
      <c r="R37" s="861"/>
      <c r="S37" s="861"/>
      <c r="T37" s="861"/>
      <c r="U37" s="861"/>
    </row>
    <row r="38" spans="1:24" ht="27.75" customHeight="1">
      <c r="A38" s="861"/>
      <c r="B38" s="861"/>
      <c r="C38" s="861"/>
      <c r="D38" s="861"/>
      <c r="E38" s="861"/>
      <c r="F38" s="861"/>
      <c r="G38" s="861"/>
      <c r="H38" s="861"/>
      <c r="I38" s="861"/>
      <c r="J38" s="861"/>
      <c r="K38" s="861"/>
      <c r="L38" s="861"/>
      <c r="M38" s="861"/>
      <c r="N38" s="861"/>
      <c r="O38" s="861"/>
      <c r="P38" s="861"/>
      <c r="Q38" s="861"/>
      <c r="R38" s="861"/>
      <c r="S38" s="861"/>
      <c r="T38" s="861"/>
      <c r="U38" s="861"/>
    </row>
    <row r="39" spans="1:24" ht="9" customHeight="1">
      <c r="A39" s="352" t="s">
        <v>509</v>
      </c>
      <c r="B39" s="352"/>
      <c r="C39" s="352"/>
      <c r="D39" s="352"/>
      <c r="E39" s="352"/>
      <c r="F39" s="352"/>
    </row>
    <row r="40" spans="1:24" ht="9" customHeight="1">
      <c r="A40" s="352"/>
      <c r="B40" s="352"/>
      <c r="C40" s="352"/>
      <c r="D40" s="352"/>
      <c r="E40" s="352"/>
      <c r="F40" s="352"/>
    </row>
    <row r="41" spans="1:24" ht="9" customHeight="1">
      <c r="A41" s="862" t="s">
        <v>510</v>
      </c>
      <c r="B41" s="863"/>
      <c r="C41" s="863"/>
      <c r="D41" s="864"/>
      <c r="E41" s="307"/>
      <c r="F41" s="308"/>
      <c r="G41" s="308"/>
      <c r="H41" s="308"/>
      <c r="I41" s="308"/>
      <c r="J41" s="376" t="s">
        <v>511</v>
      </c>
      <c r="K41" s="376"/>
      <c r="L41" s="376"/>
      <c r="M41" s="321"/>
      <c r="N41" s="322"/>
      <c r="O41" s="322"/>
      <c r="P41" s="322"/>
      <c r="Q41" s="322"/>
      <c r="R41" s="322"/>
      <c r="S41" s="322"/>
      <c r="T41" s="322"/>
      <c r="U41" s="323"/>
    </row>
    <row r="42" spans="1:24" ht="9" customHeight="1">
      <c r="A42" s="865"/>
      <c r="B42" s="866"/>
      <c r="C42" s="866"/>
      <c r="D42" s="867"/>
      <c r="E42" s="872"/>
      <c r="F42" s="873"/>
      <c r="G42" s="873"/>
      <c r="H42" s="873"/>
      <c r="I42" s="873"/>
      <c r="J42" s="376"/>
      <c r="K42" s="376"/>
      <c r="L42" s="376"/>
      <c r="M42" s="851"/>
      <c r="N42" s="344"/>
      <c r="O42" s="344"/>
      <c r="P42" s="344"/>
      <c r="Q42" s="344"/>
      <c r="R42" s="344"/>
      <c r="S42" s="344"/>
      <c r="T42" s="344"/>
      <c r="U42" s="345"/>
    </row>
    <row r="43" spans="1:24" ht="9" customHeight="1">
      <c r="A43" s="868"/>
      <c r="B43" s="869"/>
      <c r="C43" s="869"/>
      <c r="D43" s="870"/>
      <c r="E43" s="310"/>
      <c r="F43" s="311"/>
      <c r="G43" s="311"/>
      <c r="H43" s="311"/>
      <c r="I43" s="311"/>
      <c r="J43" s="376"/>
      <c r="K43" s="376"/>
      <c r="L43" s="376"/>
      <c r="M43" s="324"/>
      <c r="N43" s="325"/>
      <c r="O43" s="325"/>
      <c r="P43" s="325"/>
      <c r="Q43" s="325"/>
      <c r="R43" s="325"/>
      <c r="S43" s="325"/>
      <c r="T43" s="325"/>
      <c r="U43" s="326"/>
    </row>
    <row r="44" spans="1:24" ht="9" customHeight="1">
      <c r="A44" s="862" t="s">
        <v>512</v>
      </c>
      <c r="B44" s="863"/>
      <c r="C44" s="863"/>
      <c r="D44" s="864"/>
      <c r="E44" s="321"/>
      <c r="F44" s="322"/>
      <c r="G44" s="322"/>
      <c r="H44" s="322"/>
      <c r="I44" s="322"/>
      <c r="J44" s="322"/>
      <c r="K44" s="322"/>
      <c r="L44" s="322"/>
      <c r="M44" s="322"/>
      <c r="N44" s="322"/>
      <c r="O44" s="322"/>
      <c r="P44" s="322"/>
      <c r="Q44" s="322"/>
      <c r="R44" s="322"/>
      <c r="S44" s="322"/>
      <c r="T44" s="322"/>
      <c r="U44" s="323"/>
    </row>
    <row r="45" spans="1:24" ht="9" customHeight="1">
      <c r="A45" s="865"/>
      <c r="B45" s="866"/>
      <c r="C45" s="866"/>
      <c r="D45" s="867"/>
      <c r="E45" s="851"/>
      <c r="F45" s="344"/>
      <c r="G45" s="344"/>
      <c r="H45" s="344"/>
      <c r="I45" s="344"/>
      <c r="J45" s="344"/>
      <c r="K45" s="344"/>
      <c r="L45" s="344"/>
      <c r="M45" s="344"/>
      <c r="N45" s="344"/>
      <c r="O45" s="344"/>
      <c r="P45" s="344"/>
      <c r="Q45" s="344"/>
      <c r="R45" s="344"/>
      <c r="S45" s="344"/>
      <c r="T45" s="344"/>
      <c r="U45" s="345"/>
    </row>
    <row r="46" spans="1:24" ht="9" customHeight="1">
      <c r="A46" s="868"/>
      <c r="B46" s="869"/>
      <c r="C46" s="869"/>
      <c r="D46" s="870"/>
      <c r="E46" s="324"/>
      <c r="F46" s="325"/>
      <c r="G46" s="325"/>
      <c r="H46" s="325"/>
      <c r="I46" s="325"/>
      <c r="J46" s="325"/>
      <c r="K46" s="325"/>
      <c r="L46" s="325"/>
      <c r="M46" s="325"/>
      <c r="N46" s="325"/>
      <c r="O46" s="325"/>
      <c r="P46" s="325"/>
      <c r="Q46" s="325"/>
      <c r="R46" s="325"/>
      <c r="S46" s="325"/>
      <c r="T46" s="325"/>
      <c r="U46" s="326"/>
    </row>
    <row r="47" spans="1:24" ht="9" customHeight="1">
      <c r="A47" s="871" t="s">
        <v>513</v>
      </c>
      <c r="B47" s="871"/>
      <c r="C47" s="871"/>
      <c r="D47" s="871"/>
      <c r="E47" s="321"/>
      <c r="F47" s="322"/>
      <c r="G47" s="322"/>
      <c r="H47" s="322"/>
      <c r="I47" s="322"/>
      <c r="J47" s="322"/>
      <c r="K47" s="322"/>
      <c r="L47" s="322"/>
      <c r="M47" s="322"/>
      <c r="N47" s="322"/>
      <c r="O47" s="322"/>
      <c r="P47" s="322"/>
      <c r="Q47" s="322"/>
      <c r="R47" s="322"/>
      <c r="S47" s="322"/>
      <c r="T47" s="322"/>
      <c r="U47" s="323"/>
    </row>
    <row r="48" spans="1:24" ht="9" customHeight="1">
      <c r="A48" s="871"/>
      <c r="B48" s="871"/>
      <c r="C48" s="871"/>
      <c r="D48" s="871"/>
      <c r="E48" s="851"/>
      <c r="F48" s="344"/>
      <c r="G48" s="344"/>
      <c r="H48" s="344"/>
      <c r="I48" s="344"/>
      <c r="J48" s="344"/>
      <c r="K48" s="344"/>
      <c r="L48" s="344"/>
      <c r="M48" s="344"/>
      <c r="N48" s="344"/>
      <c r="O48" s="344"/>
      <c r="P48" s="344"/>
      <c r="Q48" s="344"/>
      <c r="R48" s="344"/>
      <c r="S48" s="344"/>
      <c r="T48" s="344"/>
      <c r="U48" s="345"/>
    </row>
    <row r="49" spans="1:21" ht="9" customHeight="1">
      <c r="A49" s="871"/>
      <c r="B49" s="871"/>
      <c r="C49" s="871"/>
      <c r="D49" s="871"/>
      <c r="E49" s="324"/>
      <c r="F49" s="325"/>
      <c r="G49" s="325"/>
      <c r="H49" s="325"/>
      <c r="I49" s="325"/>
      <c r="J49" s="325"/>
      <c r="K49" s="325"/>
      <c r="L49" s="325"/>
      <c r="M49" s="325"/>
      <c r="N49" s="325"/>
      <c r="O49" s="325"/>
      <c r="P49" s="325"/>
      <c r="Q49" s="325"/>
      <c r="R49" s="325"/>
      <c r="S49" s="325"/>
      <c r="T49" s="325"/>
      <c r="U49" s="326"/>
    </row>
    <row r="50" spans="1:21" ht="9" customHeight="1">
      <c r="A50" s="209"/>
      <c r="B50" s="209"/>
      <c r="C50" s="209"/>
      <c r="D50" s="209"/>
      <c r="E50" s="53"/>
      <c r="F50" s="53"/>
      <c r="G50" s="53"/>
      <c r="H50" s="53"/>
      <c r="I50" s="53"/>
      <c r="J50" s="53"/>
      <c r="K50" s="53"/>
      <c r="L50" s="53"/>
      <c r="M50" s="53"/>
      <c r="N50" s="53"/>
      <c r="O50" s="53"/>
      <c r="P50" s="53"/>
      <c r="Q50" s="53"/>
      <c r="R50" s="53"/>
    </row>
    <row r="51" spans="1:21" ht="9" customHeight="1">
      <c r="A51" s="352" t="s">
        <v>514</v>
      </c>
      <c r="B51" s="352"/>
      <c r="C51" s="352"/>
      <c r="D51" s="352"/>
      <c r="E51" s="352"/>
      <c r="F51" s="352"/>
      <c r="G51" s="352"/>
      <c r="H51" s="352"/>
      <c r="I51" s="352"/>
    </row>
    <row r="52" spans="1:21" ht="9" customHeight="1">
      <c r="A52" s="352"/>
      <c r="B52" s="352"/>
      <c r="C52" s="352"/>
      <c r="D52" s="352"/>
      <c r="E52" s="352"/>
      <c r="F52" s="352"/>
      <c r="G52" s="352"/>
      <c r="H52" s="352"/>
      <c r="I52" s="352"/>
    </row>
    <row r="53" spans="1:21" ht="9" customHeight="1">
      <c r="A53" s="377" t="s">
        <v>515</v>
      </c>
      <c r="B53" s="377"/>
      <c r="C53" s="377"/>
      <c r="D53" s="377"/>
      <c r="E53" s="321"/>
      <c r="F53" s="322"/>
      <c r="G53" s="322"/>
      <c r="H53" s="322"/>
      <c r="I53" s="322"/>
      <c r="J53" s="322"/>
      <c r="K53" s="322"/>
      <c r="L53" s="322"/>
      <c r="M53" s="322"/>
      <c r="N53" s="322"/>
      <c r="O53" s="322"/>
      <c r="P53" s="322"/>
      <c r="Q53" s="322"/>
      <c r="R53" s="322"/>
      <c r="S53" s="322"/>
      <c r="T53" s="322"/>
      <c r="U53" s="323"/>
    </row>
    <row r="54" spans="1:21" ht="9" customHeight="1">
      <c r="A54" s="377"/>
      <c r="B54" s="377"/>
      <c r="C54" s="377"/>
      <c r="D54" s="377"/>
      <c r="E54" s="851"/>
      <c r="F54" s="344"/>
      <c r="G54" s="344"/>
      <c r="H54" s="344"/>
      <c r="I54" s="344"/>
      <c r="J54" s="344"/>
      <c r="K54" s="344"/>
      <c r="L54" s="344"/>
      <c r="M54" s="344"/>
      <c r="N54" s="344"/>
      <c r="O54" s="344"/>
      <c r="P54" s="344"/>
      <c r="Q54" s="344"/>
      <c r="R54" s="344"/>
      <c r="S54" s="344"/>
      <c r="T54" s="344"/>
      <c r="U54" s="345"/>
    </row>
    <row r="55" spans="1:21" ht="9" customHeight="1">
      <c r="A55" s="377"/>
      <c r="B55" s="377"/>
      <c r="C55" s="377"/>
      <c r="D55" s="377"/>
      <c r="E55" s="324"/>
      <c r="F55" s="325"/>
      <c r="G55" s="325"/>
      <c r="H55" s="325"/>
      <c r="I55" s="325"/>
      <c r="J55" s="325"/>
      <c r="K55" s="325"/>
      <c r="L55" s="325"/>
      <c r="M55" s="325"/>
      <c r="N55" s="325"/>
      <c r="O55" s="325"/>
      <c r="P55" s="325"/>
      <c r="Q55" s="325"/>
      <c r="R55" s="325"/>
      <c r="S55" s="325"/>
      <c r="T55" s="325"/>
      <c r="U55" s="326"/>
    </row>
    <row r="56" spans="1:21" ht="9" customHeight="1">
      <c r="A56" s="377" t="s">
        <v>516</v>
      </c>
      <c r="B56" s="377"/>
      <c r="C56" s="377"/>
      <c r="D56" s="377"/>
      <c r="E56" s="321"/>
      <c r="F56" s="322"/>
      <c r="G56" s="322"/>
      <c r="H56" s="322"/>
      <c r="I56" s="322"/>
      <c r="J56" s="322"/>
      <c r="K56" s="322"/>
      <c r="L56" s="322"/>
      <c r="M56" s="322"/>
      <c r="N56" s="322"/>
      <c r="O56" s="322"/>
      <c r="P56" s="322"/>
      <c r="Q56" s="322"/>
      <c r="R56" s="322"/>
      <c r="S56" s="322"/>
      <c r="T56" s="322"/>
      <c r="U56" s="323"/>
    </row>
    <row r="57" spans="1:21" ht="9" customHeight="1">
      <c r="A57" s="377"/>
      <c r="B57" s="377"/>
      <c r="C57" s="377"/>
      <c r="D57" s="377"/>
      <c r="E57" s="851"/>
      <c r="F57" s="344"/>
      <c r="G57" s="344"/>
      <c r="H57" s="344"/>
      <c r="I57" s="344"/>
      <c r="J57" s="344"/>
      <c r="K57" s="344"/>
      <c r="L57" s="344"/>
      <c r="M57" s="344"/>
      <c r="N57" s="344"/>
      <c r="O57" s="344"/>
      <c r="P57" s="344"/>
      <c r="Q57" s="344"/>
      <c r="R57" s="344"/>
      <c r="S57" s="344"/>
      <c r="T57" s="344"/>
      <c r="U57" s="345"/>
    </row>
    <row r="58" spans="1:21" ht="9" customHeight="1">
      <c r="A58" s="377"/>
      <c r="B58" s="377"/>
      <c r="C58" s="377"/>
      <c r="D58" s="377"/>
      <c r="E58" s="324"/>
      <c r="F58" s="325"/>
      <c r="G58" s="325"/>
      <c r="H58" s="325"/>
      <c r="I58" s="325"/>
      <c r="J58" s="325"/>
      <c r="K58" s="325"/>
      <c r="L58" s="325"/>
      <c r="M58" s="325"/>
      <c r="N58" s="325"/>
      <c r="O58" s="325"/>
      <c r="P58" s="325"/>
      <c r="Q58" s="325"/>
      <c r="R58" s="325"/>
      <c r="S58" s="325"/>
      <c r="T58" s="325"/>
      <c r="U58" s="326"/>
    </row>
    <row r="59" spans="1:21" ht="9" customHeight="1"/>
    <row r="60" spans="1:21" s="3" customFormat="1" ht="21" customHeight="1">
      <c r="A60" s="30" t="s">
        <v>517</v>
      </c>
      <c r="N60" s="26"/>
    </row>
    <row r="61" spans="1:21" s="3" customFormat="1" ht="21" customHeight="1">
      <c r="A61" s="30" t="s">
        <v>518</v>
      </c>
      <c r="N61" s="26"/>
    </row>
    <row r="62" spans="1:21" s="3" customFormat="1" ht="22.5" customHeight="1">
      <c r="A62" s="645" t="s">
        <v>519</v>
      </c>
      <c r="B62" s="646"/>
      <c r="C62" s="647" t="s">
        <v>520</v>
      </c>
      <c r="D62" s="648"/>
      <c r="E62" s="648"/>
      <c r="F62" s="648"/>
      <c r="G62" s="649"/>
      <c r="H62" s="647" t="s">
        <v>521</v>
      </c>
      <c r="I62" s="648"/>
      <c r="J62" s="648"/>
      <c r="K62" s="648"/>
      <c r="L62" s="649"/>
      <c r="M62" s="646" t="s">
        <v>522</v>
      </c>
      <c r="N62" s="646"/>
      <c r="O62" s="650"/>
    </row>
    <row r="63" spans="1:21" s="3" customFormat="1" ht="27" customHeight="1">
      <c r="A63" s="656">
        <v>1</v>
      </c>
      <c r="B63" s="657"/>
      <c r="C63" s="651"/>
      <c r="D63" s="652"/>
      <c r="E63" s="652"/>
      <c r="F63" s="652"/>
      <c r="G63" s="653"/>
      <c r="H63" s="651"/>
      <c r="I63" s="652"/>
      <c r="J63" s="652"/>
      <c r="K63" s="652"/>
      <c r="L63" s="653"/>
      <c r="M63" s="654"/>
      <c r="N63" s="655"/>
      <c r="O63" s="165" t="s">
        <v>504</v>
      </c>
    </row>
    <row r="64" spans="1:21" s="3" customFormat="1" ht="27" customHeight="1">
      <c r="A64" s="663">
        <v>2</v>
      </c>
      <c r="B64" s="664"/>
      <c r="C64" s="658"/>
      <c r="D64" s="659"/>
      <c r="E64" s="659"/>
      <c r="F64" s="659"/>
      <c r="G64" s="660"/>
      <c r="H64" s="658"/>
      <c r="I64" s="659"/>
      <c r="J64" s="659"/>
      <c r="K64" s="659"/>
      <c r="L64" s="660"/>
      <c r="M64" s="661"/>
      <c r="N64" s="662"/>
      <c r="O64" s="66" t="s">
        <v>504</v>
      </c>
    </row>
    <row r="65" spans="1:16" s="3" customFormat="1" ht="27" customHeight="1">
      <c r="A65" s="820">
        <v>3</v>
      </c>
      <c r="B65" s="821"/>
      <c r="C65" s="658"/>
      <c r="D65" s="659"/>
      <c r="E65" s="659"/>
      <c r="F65" s="659"/>
      <c r="G65" s="660"/>
      <c r="H65" s="658"/>
      <c r="I65" s="659"/>
      <c r="J65" s="659"/>
      <c r="K65" s="659"/>
      <c r="L65" s="660"/>
      <c r="M65" s="661"/>
      <c r="N65" s="662"/>
      <c r="O65" s="66" t="s">
        <v>504</v>
      </c>
    </row>
    <row r="66" spans="1:16" s="3" customFormat="1" ht="27" customHeight="1">
      <c r="A66" s="820">
        <v>4</v>
      </c>
      <c r="B66" s="821"/>
      <c r="C66" s="658"/>
      <c r="D66" s="659"/>
      <c r="E66" s="659"/>
      <c r="F66" s="659"/>
      <c r="G66" s="660"/>
      <c r="H66" s="658"/>
      <c r="I66" s="659"/>
      <c r="J66" s="659"/>
      <c r="K66" s="659"/>
      <c r="L66" s="660"/>
      <c r="M66" s="661"/>
      <c r="N66" s="662"/>
      <c r="O66" s="66" t="s">
        <v>504</v>
      </c>
    </row>
    <row r="67" spans="1:16" s="3" customFormat="1" ht="27" customHeight="1">
      <c r="A67" s="820">
        <v>5</v>
      </c>
      <c r="B67" s="821"/>
      <c r="C67" s="658"/>
      <c r="D67" s="659"/>
      <c r="E67" s="659"/>
      <c r="F67" s="659"/>
      <c r="G67" s="660"/>
      <c r="H67" s="658"/>
      <c r="I67" s="659"/>
      <c r="J67" s="659"/>
      <c r="K67" s="659"/>
      <c r="L67" s="660"/>
      <c r="M67" s="661"/>
      <c r="N67" s="662"/>
      <c r="O67" s="66" t="s">
        <v>504</v>
      </c>
    </row>
    <row r="68" spans="1:16" s="3" customFormat="1" ht="27" customHeight="1">
      <c r="A68" s="820">
        <v>6</v>
      </c>
      <c r="B68" s="821"/>
      <c r="C68" s="658"/>
      <c r="D68" s="659"/>
      <c r="E68" s="659"/>
      <c r="F68" s="659"/>
      <c r="G68" s="660"/>
      <c r="H68" s="658"/>
      <c r="I68" s="659"/>
      <c r="J68" s="659"/>
      <c r="K68" s="659"/>
      <c r="L68" s="660"/>
      <c r="M68" s="661"/>
      <c r="N68" s="662"/>
      <c r="O68" s="66" t="s">
        <v>504</v>
      </c>
    </row>
    <row r="69" spans="1:16" s="3" customFormat="1" ht="27" customHeight="1">
      <c r="A69" s="820">
        <v>7</v>
      </c>
      <c r="B69" s="821"/>
      <c r="C69" s="658"/>
      <c r="D69" s="659"/>
      <c r="E69" s="659"/>
      <c r="F69" s="659"/>
      <c r="G69" s="660"/>
      <c r="H69" s="658"/>
      <c r="I69" s="659"/>
      <c r="J69" s="659"/>
      <c r="K69" s="659"/>
      <c r="L69" s="660"/>
      <c r="M69" s="661"/>
      <c r="N69" s="662"/>
      <c r="O69" s="66" t="s">
        <v>504</v>
      </c>
    </row>
    <row r="70" spans="1:16" s="3" customFormat="1" ht="27" customHeight="1">
      <c r="A70" s="820">
        <v>8</v>
      </c>
      <c r="B70" s="821"/>
      <c r="C70" s="658"/>
      <c r="D70" s="659"/>
      <c r="E70" s="659"/>
      <c r="F70" s="659"/>
      <c r="G70" s="660"/>
      <c r="H70" s="658"/>
      <c r="I70" s="659"/>
      <c r="J70" s="659"/>
      <c r="K70" s="659"/>
      <c r="L70" s="660"/>
      <c r="M70" s="661"/>
      <c r="N70" s="662"/>
      <c r="O70" s="66" t="s">
        <v>504</v>
      </c>
    </row>
    <row r="71" spans="1:16" s="3" customFormat="1" ht="27" customHeight="1">
      <c r="A71" s="820">
        <v>9</v>
      </c>
      <c r="B71" s="821"/>
      <c r="C71" s="658"/>
      <c r="D71" s="659"/>
      <c r="E71" s="659"/>
      <c r="F71" s="659"/>
      <c r="G71" s="660"/>
      <c r="H71" s="658"/>
      <c r="I71" s="659"/>
      <c r="J71" s="659"/>
      <c r="K71" s="659"/>
      <c r="L71" s="660"/>
      <c r="M71" s="661"/>
      <c r="N71" s="662"/>
      <c r="O71" s="66" t="s">
        <v>504</v>
      </c>
    </row>
    <row r="72" spans="1:16" s="3" customFormat="1" ht="27" customHeight="1">
      <c r="A72" s="822">
        <v>10</v>
      </c>
      <c r="B72" s="823"/>
      <c r="C72" s="824"/>
      <c r="D72" s="825"/>
      <c r="E72" s="825"/>
      <c r="F72" s="825"/>
      <c r="G72" s="826"/>
      <c r="H72" s="827"/>
      <c r="I72" s="828"/>
      <c r="J72" s="828"/>
      <c r="K72" s="828"/>
      <c r="L72" s="829"/>
      <c r="M72" s="830"/>
      <c r="N72" s="831"/>
      <c r="O72" s="32" t="s">
        <v>504</v>
      </c>
    </row>
    <row r="73" spans="1:16" s="3" customFormat="1" ht="27" customHeight="1">
      <c r="A73" s="832" t="s">
        <v>523</v>
      </c>
      <c r="B73" s="833"/>
      <c r="C73" s="834" t="s">
        <v>520</v>
      </c>
      <c r="D73" s="835"/>
      <c r="E73" s="835"/>
      <c r="F73" s="835"/>
      <c r="G73" s="836"/>
      <c r="H73" s="837" t="s">
        <v>521</v>
      </c>
      <c r="I73" s="838"/>
      <c r="J73" s="838"/>
      <c r="K73" s="838"/>
      <c r="L73" s="833"/>
      <c r="M73" s="837" t="s">
        <v>522</v>
      </c>
      <c r="N73" s="838"/>
      <c r="O73" s="839"/>
      <c r="P73" s="67"/>
    </row>
    <row r="74" spans="1:16" s="3" customFormat="1" ht="27" customHeight="1">
      <c r="A74" s="855">
        <v>1</v>
      </c>
      <c r="B74" s="856"/>
      <c r="C74" s="658"/>
      <c r="D74" s="659"/>
      <c r="E74" s="659"/>
      <c r="F74" s="659"/>
      <c r="G74" s="660"/>
      <c r="H74" s="658"/>
      <c r="I74" s="659"/>
      <c r="J74" s="659"/>
      <c r="K74" s="659"/>
      <c r="L74" s="660"/>
      <c r="M74" s="857"/>
      <c r="N74" s="858"/>
      <c r="O74" s="68" t="s">
        <v>504</v>
      </c>
    </row>
    <row r="75" spans="1:16" s="3" customFormat="1" ht="27" customHeight="1">
      <c r="A75" s="843">
        <v>2</v>
      </c>
      <c r="B75" s="844"/>
      <c r="C75" s="658"/>
      <c r="D75" s="659"/>
      <c r="E75" s="659"/>
      <c r="F75" s="659"/>
      <c r="G75" s="660"/>
      <c r="H75" s="658"/>
      <c r="I75" s="659"/>
      <c r="J75" s="659"/>
      <c r="K75" s="659"/>
      <c r="L75" s="660"/>
      <c r="M75" s="661"/>
      <c r="N75" s="662"/>
      <c r="O75" s="66" t="s">
        <v>504</v>
      </c>
    </row>
    <row r="76" spans="1:16" s="3" customFormat="1" ht="27" customHeight="1">
      <c r="A76" s="859">
        <v>3</v>
      </c>
      <c r="B76" s="664"/>
      <c r="C76" s="658"/>
      <c r="D76" s="659"/>
      <c r="E76" s="659"/>
      <c r="F76" s="659"/>
      <c r="G76" s="660"/>
      <c r="H76" s="658"/>
      <c r="I76" s="659"/>
      <c r="J76" s="659"/>
      <c r="K76" s="659"/>
      <c r="L76" s="660"/>
      <c r="M76" s="661"/>
      <c r="N76" s="662"/>
      <c r="O76" s="66" t="s">
        <v>504</v>
      </c>
    </row>
    <row r="77" spans="1:16" s="3" customFormat="1" ht="27" customHeight="1">
      <c r="A77" s="663">
        <v>4</v>
      </c>
      <c r="B77" s="664"/>
      <c r="C77" s="658"/>
      <c r="D77" s="659"/>
      <c r="E77" s="659"/>
      <c r="F77" s="659"/>
      <c r="G77" s="660"/>
      <c r="H77" s="658"/>
      <c r="I77" s="659"/>
      <c r="J77" s="659"/>
      <c r="K77" s="659"/>
      <c r="L77" s="660"/>
      <c r="M77" s="661"/>
      <c r="N77" s="662"/>
      <c r="O77" s="66" t="s">
        <v>504</v>
      </c>
    </row>
    <row r="78" spans="1:16" s="3" customFormat="1" ht="27" customHeight="1">
      <c r="A78" s="663">
        <v>5</v>
      </c>
      <c r="B78" s="664"/>
      <c r="C78" s="658"/>
      <c r="D78" s="659"/>
      <c r="E78" s="659"/>
      <c r="F78" s="659"/>
      <c r="G78" s="660"/>
      <c r="H78" s="658"/>
      <c r="I78" s="659"/>
      <c r="J78" s="659"/>
      <c r="K78" s="659"/>
      <c r="L78" s="660"/>
      <c r="M78" s="661"/>
      <c r="N78" s="662"/>
      <c r="O78" s="66" t="s">
        <v>504</v>
      </c>
    </row>
    <row r="79" spans="1:16" s="3" customFormat="1" ht="27" customHeight="1">
      <c r="A79" s="663">
        <v>6</v>
      </c>
      <c r="B79" s="664"/>
      <c r="C79" s="658"/>
      <c r="D79" s="659"/>
      <c r="E79" s="659"/>
      <c r="F79" s="659"/>
      <c r="G79" s="660"/>
      <c r="H79" s="658"/>
      <c r="I79" s="659"/>
      <c r="J79" s="659"/>
      <c r="K79" s="659"/>
      <c r="L79" s="660"/>
      <c r="M79" s="661"/>
      <c r="N79" s="662"/>
      <c r="O79" s="66" t="s">
        <v>504</v>
      </c>
    </row>
    <row r="80" spans="1:16" s="3" customFormat="1" ht="27" customHeight="1">
      <c r="A80" s="663">
        <v>7</v>
      </c>
      <c r="B80" s="664"/>
      <c r="C80" s="658"/>
      <c r="D80" s="659"/>
      <c r="E80" s="659"/>
      <c r="F80" s="659"/>
      <c r="G80" s="660"/>
      <c r="H80" s="658"/>
      <c r="I80" s="659"/>
      <c r="J80" s="659"/>
      <c r="K80" s="659"/>
      <c r="L80" s="660"/>
      <c r="M80" s="661"/>
      <c r="N80" s="662"/>
      <c r="O80" s="66" t="s">
        <v>504</v>
      </c>
    </row>
    <row r="81" spans="1:15" s="3" customFormat="1" ht="27" customHeight="1">
      <c r="A81" s="820">
        <v>8</v>
      </c>
      <c r="B81" s="821"/>
      <c r="C81" s="658"/>
      <c r="D81" s="659"/>
      <c r="E81" s="659"/>
      <c r="F81" s="659"/>
      <c r="G81" s="660"/>
      <c r="H81" s="658"/>
      <c r="I81" s="659"/>
      <c r="J81" s="659"/>
      <c r="K81" s="659"/>
      <c r="L81" s="660"/>
      <c r="M81" s="661"/>
      <c r="N81" s="662"/>
      <c r="O81" s="66" t="s">
        <v>504</v>
      </c>
    </row>
    <row r="82" spans="1:15" s="3" customFormat="1" ht="27" customHeight="1">
      <c r="A82" s="843">
        <v>9</v>
      </c>
      <c r="B82" s="844"/>
      <c r="C82" s="658"/>
      <c r="D82" s="659"/>
      <c r="E82" s="659"/>
      <c r="F82" s="659"/>
      <c r="G82" s="660"/>
      <c r="H82" s="658"/>
      <c r="I82" s="659"/>
      <c r="J82" s="659"/>
      <c r="K82" s="659"/>
      <c r="L82" s="660"/>
      <c r="M82" s="661"/>
      <c r="N82" s="662"/>
      <c r="O82" s="66" t="s">
        <v>504</v>
      </c>
    </row>
    <row r="83" spans="1:15" s="3" customFormat="1" ht="27" customHeight="1">
      <c r="A83" s="822">
        <v>10</v>
      </c>
      <c r="B83" s="823"/>
      <c r="C83" s="824"/>
      <c r="D83" s="825"/>
      <c r="E83" s="825"/>
      <c r="F83" s="825"/>
      <c r="G83" s="826"/>
      <c r="H83" s="824"/>
      <c r="I83" s="825"/>
      <c r="J83" s="825"/>
      <c r="K83" s="825"/>
      <c r="L83" s="826"/>
      <c r="M83" s="845"/>
      <c r="N83" s="846"/>
      <c r="O83" s="69" t="s">
        <v>504</v>
      </c>
    </row>
    <row r="84" spans="1:15" s="3" customFormat="1" ht="30" customHeight="1">
      <c r="A84" s="847" t="s">
        <v>524</v>
      </c>
      <c r="B84" s="508"/>
      <c r="C84" s="508"/>
      <c r="D84" s="508"/>
      <c r="E84" s="508"/>
      <c r="F84" s="508"/>
      <c r="G84" s="508"/>
      <c r="H84" s="508"/>
      <c r="I84" s="508"/>
      <c r="J84" s="508"/>
      <c r="K84" s="508"/>
      <c r="L84" s="848"/>
      <c r="M84" s="849">
        <f>SUM(M63:N72)</f>
        <v>0</v>
      </c>
      <c r="N84" s="850"/>
      <c r="O84" s="166" t="s">
        <v>504</v>
      </c>
    </row>
    <row r="85" spans="1:15" s="3" customFormat="1" ht="30" customHeight="1">
      <c r="A85" s="382" t="s">
        <v>525</v>
      </c>
      <c r="B85" s="383"/>
      <c r="C85" s="383"/>
      <c r="D85" s="383"/>
      <c r="E85" s="383"/>
      <c r="F85" s="383"/>
      <c r="G85" s="383"/>
      <c r="H85" s="383"/>
      <c r="I85" s="383"/>
      <c r="J85" s="383"/>
      <c r="K85" s="383"/>
      <c r="L85" s="840"/>
      <c r="M85" s="841">
        <f>SUM(M74:N83)</f>
        <v>0</v>
      </c>
      <c r="N85" s="842"/>
      <c r="O85" s="70" t="s">
        <v>504</v>
      </c>
    </row>
    <row r="86" spans="1:15" s="3" customFormat="1" ht="21" customHeight="1">
      <c r="A86" s="31" t="s">
        <v>526</v>
      </c>
      <c r="N86" s="26"/>
    </row>
  </sheetData>
  <sheetProtection insertColumns="0" selectLockedCells="1"/>
  <mergeCells count="230">
    <mergeCell ref="A85:L85"/>
    <mergeCell ref="M85:N85"/>
    <mergeCell ref="A83:B83"/>
    <mergeCell ref="C83:G83"/>
    <mergeCell ref="H83:L83"/>
    <mergeCell ref="M83:N83"/>
    <mergeCell ref="A84:L84"/>
    <mergeCell ref="M84:N84"/>
    <mergeCell ref="A81:B81"/>
    <mergeCell ref="C81:G81"/>
    <mergeCell ref="H81:L81"/>
    <mergeCell ref="M81:N81"/>
    <mergeCell ref="A82:B82"/>
    <mergeCell ref="C82:G82"/>
    <mergeCell ref="H82:L82"/>
    <mergeCell ref="M82:N82"/>
    <mergeCell ref="A79:B79"/>
    <mergeCell ref="C79:G79"/>
    <mergeCell ref="H79:L79"/>
    <mergeCell ref="M79:N79"/>
    <mergeCell ref="A80:B80"/>
    <mergeCell ref="C80:G80"/>
    <mergeCell ref="H80:L80"/>
    <mergeCell ref="M80:N80"/>
    <mergeCell ref="A77:B77"/>
    <mergeCell ref="C77:G77"/>
    <mergeCell ref="H77:L77"/>
    <mergeCell ref="M77:N77"/>
    <mergeCell ref="A78:B78"/>
    <mergeCell ref="C78:G78"/>
    <mergeCell ref="H78:L78"/>
    <mergeCell ref="M78:N78"/>
    <mergeCell ref="A75:B75"/>
    <mergeCell ref="C75:G75"/>
    <mergeCell ref="H75:L75"/>
    <mergeCell ref="M75:N75"/>
    <mergeCell ref="A76:B76"/>
    <mergeCell ref="C76:G76"/>
    <mergeCell ref="H76:L76"/>
    <mergeCell ref="M76:N76"/>
    <mergeCell ref="A73:B73"/>
    <mergeCell ref="C73:G73"/>
    <mergeCell ref="H73:L73"/>
    <mergeCell ref="M73:O73"/>
    <mergeCell ref="A74:B74"/>
    <mergeCell ref="C74:G74"/>
    <mergeCell ref="H74:L74"/>
    <mergeCell ref="M74:N74"/>
    <mergeCell ref="A71:B71"/>
    <mergeCell ref="C71:G71"/>
    <mergeCell ref="H71:L71"/>
    <mergeCell ref="M71:N71"/>
    <mergeCell ref="A72:B72"/>
    <mergeCell ref="C72:G72"/>
    <mergeCell ref="H72:L72"/>
    <mergeCell ref="M72:N72"/>
    <mergeCell ref="A69:B69"/>
    <mergeCell ref="C69:G69"/>
    <mergeCell ref="H69:L69"/>
    <mergeCell ref="M69:N69"/>
    <mergeCell ref="A70:B70"/>
    <mergeCell ref="C70:G70"/>
    <mergeCell ref="H70:L70"/>
    <mergeCell ref="M70:N70"/>
    <mergeCell ref="A67:B67"/>
    <mergeCell ref="C67:G67"/>
    <mergeCell ref="H67:L67"/>
    <mergeCell ref="M67:N67"/>
    <mergeCell ref="A68:B68"/>
    <mergeCell ref="C68:G68"/>
    <mergeCell ref="H68:L68"/>
    <mergeCell ref="M68:N68"/>
    <mergeCell ref="A65:B65"/>
    <mergeCell ref="C65:G65"/>
    <mergeCell ref="H65:L65"/>
    <mergeCell ref="M65:N65"/>
    <mergeCell ref="A66:B66"/>
    <mergeCell ref="C66:G66"/>
    <mergeCell ref="H66:L66"/>
    <mergeCell ref="M66:N66"/>
    <mergeCell ref="A63:B63"/>
    <mergeCell ref="C63:G63"/>
    <mergeCell ref="H63:L63"/>
    <mergeCell ref="M63:N63"/>
    <mergeCell ref="A64:B64"/>
    <mergeCell ref="C64:G64"/>
    <mergeCell ref="H64:L64"/>
    <mergeCell ref="M64:N64"/>
    <mergeCell ref="A56:D58"/>
    <mergeCell ref="E56:U58"/>
    <mergeCell ref="A62:B62"/>
    <mergeCell ref="C62:G62"/>
    <mergeCell ref="H62:L62"/>
    <mergeCell ref="M62:O62"/>
    <mergeCell ref="A44:D46"/>
    <mergeCell ref="E44:U46"/>
    <mergeCell ref="A47:D49"/>
    <mergeCell ref="E47:U49"/>
    <mergeCell ref="A51:I52"/>
    <mergeCell ref="A53:D55"/>
    <mergeCell ref="E53:U55"/>
    <mergeCell ref="A37:U38"/>
    <mergeCell ref="A39:F40"/>
    <mergeCell ref="A41:D43"/>
    <mergeCell ref="E41:I43"/>
    <mergeCell ref="J41:L43"/>
    <mergeCell ref="M41:U43"/>
    <mergeCell ref="S33:T33"/>
    <mergeCell ref="V33:W33"/>
    <mergeCell ref="F34:R34"/>
    <mergeCell ref="S34:T34"/>
    <mergeCell ref="V34:W34"/>
    <mergeCell ref="F35:R35"/>
    <mergeCell ref="S35:T35"/>
    <mergeCell ref="V35:W35"/>
    <mergeCell ref="A26:X26"/>
    <mergeCell ref="A27:X27"/>
    <mergeCell ref="A29:E29"/>
    <mergeCell ref="F29:X29"/>
    <mergeCell ref="A31:X31"/>
    <mergeCell ref="A32:E35"/>
    <mergeCell ref="F32:R32"/>
    <mergeCell ref="S32:T32"/>
    <mergeCell ref="V32:W32"/>
    <mergeCell ref="F33:R33"/>
    <mergeCell ref="A21:X21"/>
    <mergeCell ref="A23:X23"/>
    <mergeCell ref="A25:B25"/>
    <mergeCell ref="C25:I25"/>
    <mergeCell ref="J25:M25"/>
    <mergeCell ref="N25:X25"/>
    <mergeCell ref="Q19:S19"/>
    <mergeCell ref="A20:E20"/>
    <mergeCell ref="G20:H20"/>
    <mergeCell ref="I20:J20"/>
    <mergeCell ref="K20:L20"/>
    <mergeCell ref="M20:N20"/>
    <mergeCell ref="O20:P20"/>
    <mergeCell ref="Q20:S20"/>
    <mergeCell ref="C19:F19"/>
    <mergeCell ref="G19:H19"/>
    <mergeCell ref="I19:J19"/>
    <mergeCell ref="K19:L19"/>
    <mergeCell ref="M19:N19"/>
    <mergeCell ref="O19:P19"/>
    <mergeCell ref="G18:H18"/>
    <mergeCell ref="I18:J18"/>
    <mergeCell ref="K18:L18"/>
    <mergeCell ref="M18:N18"/>
    <mergeCell ref="O18:P18"/>
    <mergeCell ref="Q18:S18"/>
    <mergeCell ref="C17:F17"/>
    <mergeCell ref="G17:H17"/>
    <mergeCell ref="I17:J17"/>
    <mergeCell ref="K17:L17"/>
    <mergeCell ref="M17:N17"/>
    <mergeCell ref="O17:P17"/>
    <mergeCell ref="G16:H16"/>
    <mergeCell ref="I16:J16"/>
    <mergeCell ref="K16:L16"/>
    <mergeCell ref="M16:N16"/>
    <mergeCell ref="O16:P16"/>
    <mergeCell ref="Q16:S16"/>
    <mergeCell ref="Q14:S14"/>
    <mergeCell ref="A15:B19"/>
    <mergeCell ref="C15:F15"/>
    <mergeCell ref="G15:H15"/>
    <mergeCell ref="I15:J15"/>
    <mergeCell ref="K15:L15"/>
    <mergeCell ref="M15:N15"/>
    <mergeCell ref="O15:P15"/>
    <mergeCell ref="Q15:S15"/>
    <mergeCell ref="C16:F16"/>
    <mergeCell ref="C14:F14"/>
    <mergeCell ref="G14:H14"/>
    <mergeCell ref="I14:J14"/>
    <mergeCell ref="K14:L14"/>
    <mergeCell ref="M14:N14"/>
    <mergeCell ref="O14:P14"/>
    <mergeCell ref="Q17:S17"/>
    <mergeCell ref="C18:F18"/>
    <mergeCell ref="M11:N11"/>
    <mergeCell ref="O11:P11"/>
    <mergeCell ref="Q11:S11"/>
    <mergeCell ref="M12:N12"/>
    <mergeCell ref="O12:P12"/>
    <mergeCell ref="Q12:S12"/>
    <mergeCell ref="D13:F13"/>
    <mergeCell ref="G13:H13"/>
    <mergeCell ref="I13:J13"/>
    <mergeCell ref="K13:L13"/>
    <mergeCell ref="M13:N13"/>
    <mergeCell ref="O13:P13"/>
    <mergeCell ref="Q13:S13"/>
    <mergeCell ref="A9:B14"/>
    <mergeCell ref="C9:F9"/>
    <mergeCell ref="G9:H9"/>
    <mergeCell ref="I9:J9"/>
    <mergeCell ref="K9:L9"/>
    <mergeCell ref="M9:N9"/>
    <mergeCell ref="O9:P9"/>
    <mergeCell ref="Q9:S9"/>
    <mergeCell ref="C10:C13"/>
    <mergeCell ref="D10:F10"/>
    <mergeCell ref="G10:H10"/>
    <mergeCell ref="I10:J10"/>
    <mergeCell ref="K10:L10"/>
    <mergeCell ref="M10:N10"/>
    <mergeCell ref="D12:F12"/>
    <mergeCell ref="G12:H12"/>
    <mergeCell ref="I12:J12"/>
    <mergeCell ref="K12:L12"/>
    <mergeCell ref="O10:P10"/>
    <mergeCell ref="Q10:S10"/>
    <mergeCell ref="D11:F11"/>
    <mergeCell ref="G11:H11"/>
    <mergeCell ref="I11:J11"/>
    <mergeCell ref="K11:L11"/>
    <mergeCell ref="A2:D4"/>
    <mergeCell ref="E2:Q4"/>
    <mergeCell ref="R2:T4"/>
    <mergeCell ref="U2:X4"/>
    <mergeCell ref="A8:B8"/>
    <mergeCell ref="C8:F8"/>
    <mergeCell ref="G8:H8"/>
    <mergeCell ref="I8:J8"/>
    <mergeCell ref="K8:L8"/>
    <mergeCell ref="M8:N8"/>
    <mergeCell ref="O8:P8"/>
    <mergeCell ref="Q8:S8"/>
  </mergeCells>
  <phoneticPr fontId="17"/>
  <conditionalFormatting sqref="E2:R2 U2 E3:Q4">
    <cfRule type="cellIs" dxfId="285" priority="1" operator="equal">
      <formula>0</formula>
    </cfRule>
  </conditionalFormatting>
  <dataValidations count="5">
    <dataValidation allowBlank="1" showInputMessage="1" showErrorMessage="1" errorTitle="選択してください" error="必須もしくは任意を選択してください。" sqref="A63:B72 A74:B83" xr:uid="{1B47324D-F5A5-4961-B569-E1CD41C65C0C}"/>
    <dataValidation type="list" allowBlank="1" showInputMessage="1" showErrorMessage="1" sqref="E41" xr:uid="{D28195AC-D72B-4631-85BA-2E04D6BAFD9D}">
      <formula1>"貸与,贈与,その他（特定の条件等により贈与されるもの等）"</formula1>
    </dataValidation>
    <dataValidation allowBlank="1" showInputMessage="1" showErrorMessage="1" prompt="受講料に占めるそれぞれの内訳（ベースとなる考え方）を記載。" sqref="S32:T32 S34:T34" xr:uid="{B0C29CB0-4C5F-4B69-A218-C4FBAF865CC9}"/>
    <dataValidation allowBlank="1" showInputMessage="1" showErrorMessage="1" prompt="費用の決定にあたり、参考とした例がある場合に記載。（社内基準で定めている場合は、その旨を記載。）" sqref="N25:X25" xr:uid="{968031DA-9F74-4CAE-9EF6-6275CF2AF63C}"/>
    <dataValidation allowBlank="1" showInputMessage="1" showErrorMessage="1" prompt="本様式４．教材費の内訳より自動計算されます" sqref="G15:H15 G11:H11" xr:uid="{F26FE59F-FED6-4D04-9D1C-B3F811557D3C}"/>
  </dataValidations>
  <printOptions horizontalCentered="1"/>
  <pageMargins left="0.51181102362204722" right="0.51181102362204722" top="0.55118110236220474" bottom="0.15748031496062992" header="0.15748031496062992" footer="0.15748031496062992"/>
  <pageSetup paperSize="9" scale="52" fitToWidth="0" fitToHeight="0" orientation="landscape" r:id="rId1"/>
  <headerFooter alignWithMargins="0"/>
  <rowBreaks count="1" manualBreakCount="1">
    <brk id="59" max="2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203C4A43-C995-4C43-A493-5CD4A7CC5861}">
          <x14:formula1>
            <xm:f>リスト!$AO$1:$AO$3</xm:f>
          </x14:formula1>
          <xm:sqref>C25:I25</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390C76-3B90-4F71-A293-58D073CDB867}">
  <dimension ref="A2:Z421"/>
  <sheetViews>
    <sheetView showGridLines="0" view="pageBreakPreview" topLeftCell="A377" zoomScale="70" zoomScaleNormal="100" zoomScaleSheetLayoutView="70" workbookViewId="0">
      <selection activeCell="C381" sqref="C381:J383"/>
    </sheetView>
  </sheetViews>
  <sheetFormatPr defaultColWidth="9" defaultRowHeight="13.5" outlineLevelRow="1"/>
  <cols>
    <col min="1" max="1" width="0.875" style="80" customWidth="1"/>
    <col min="2" max="2" width="15.375" style="80" customWidth="1"/>
    <col min="3" max="3" width="16.5" style="80" customWidth="1"/>
    <col min="4" max="4" width="3.875" style="80" customWidth="1"/>
    <col min="5" max="5" width="16.5" style="80" customWidth="1"/>
    <col min="6" max="7" width="15" style="80" customWidth="1"/>
    <col min="8" max="8" width="6.875" style="80" customWidth="1"/>
    <col min="9" max="9" width="4.375" style="80" customWidth="1"/>
    <col min="10" max="10" width="6.875" style="80" customWidth="1"/>
    <col min="11" max="11" width="2.5" style="80" customWidth="1"/>
    <col min="12" max="16384" width="9" style="80"/>
  </cols>
  <sheetData>
    <row r="2" spans="1:26" s="85" customFormat="1" ht="18.75" customHeight="1">
      <c r="A2" s="81"/>
      <c r="B2" s="81"/>
      <c r="C2" s="81"/>
      <c r="D2" s="81"/>
      <c r="E2" s="81"/>
      <c r="F2" s="81"/>
      <c r="G2" s="82"/>
      <c r="H2" s="82"/>
      <c r="I2" s="82"/>
      <c r="J2" s="1044"/>
      <c r="K2" s="1044"/>
      <c r="L2" s="1044"/>
      <c r="M2" s="83"/>
      <c r="N2" s="1021"/>
      <c r="O2" s="1021"/>
      <c r="P2" s="1021"/>
      <c r="Q2" s="1021"/>
      <c r="R2" s="84"/>
      <c r="V2" s="83"/>
      <c r="W2" s="83"/>
      <c r="X2" s="83"/>
      <c r="Y2" s="83"/>
      <c r="Z2" s="84"/>
    </row>
    <row r="3" spans="1:26" ht="27.75" customHeight="1">
      <c r="B3" s="1045" t="s">
        <v>527</v>
      </c>
      <c r="C3" s="1047">
        <f>個票ｰ1002!C4</f>
        <v>0</v>
      </c>
      <c r="D3" s="1048"/>
      <c r="E3" s="1048"/>
      <c r="F3" s="1049"/>
      <c r="G3" s="984" t="s">
        <v>319</v>
      </c>
      <c r="H3" s="986">
        <f>個票ｰ1002!P4</f>
        <v>1002</v>
      </c>
      <c r="I3" s="987"/>
      <c r="J3" s="988"/>
    </row>
    <row r="4" spans="1:26" ht="27.75" customHeight="1">
      <c r="B4" s="1046"/>
      <c r="C4" s="1050"/>
      <c r="D4" s="1051"/>
      <c r="E4" s="1051"/>
      <c r="F4" s="1052"/>
      <c r="G4" s="985"/>
      <c r="H4" s="989"/>
      <c r="I4" s="990"/>
      <c r="J4" s="991"/>
    </row>
    <row r="5" spans="1:26" ht="15" customHeight="1"/>
    <row r="6" spans="1:26" ht="15" customHeight="1"/>
    <row r="7" spans="1:26" ht="15" customHeight="1">
      <c r="B7" s="80" t="s">
        <v>528</v>
      </c>
    </row>
    <row r="8" spans="1:26" ht="6.6" customHeight="1" thickBot="1"/>
    <row r="9" spans="1:26" ht="33.75" customHeight="1">
      <c r="B9" s="86" t="s">
        <v>529</v>
      </c>
      <c r="C9" s="999">
        <f>個票ｰ1002!B151</f>
        <v>0</v>
      </c>
      <c r="D9" s="1000"/>
      <c r="E9" s="1000"/>
      <c r="F9" s="1001"/>
      <c r="G9" s="87" t="s">
        <v>530</v>
      </c>
      <c r="H9" s="1007">
        <v>1</v>
      </c>
      <c r="I9" s="1008"/>
      <c r="J9" s="1009"/>
    </row>
    <row r="10" spans="1:26" ht="30" customHeight="1">
      <c r="B10" s="218" t="s">
        <v>531</v>
      </c>
      <c r="C10" s="1010" t="s">
        <v>532</v>
      </c>
      <c r="D10" s="1011"/>
      <c r="E10" s="1011"/>
      <c r="F10" s="1011"/>
      <c r="G10" s="1011"/>
      <c r="H10" s="1011"/>
      <c r="I10" s="1011"/>
      <c r="J10" s="1012"/>
    </row>
    <row r="11" spans="1:26" ht="30" customHeight="1">
      <c r="B11" s="216" t="s">
        <v>533</v>
      </c>
      <c r="C11" s="992">
        <f>個票ｰ1002!S151</f>
        <v>0</v>
      </c>
      <c r="D11" s="993"/>
      <c r="E11" s="993"/>
      <c r="F11" s="993"/>
      <c r="G11" s="993"/>
      <c r="H11" s="993"/>
      <c r="I11" s="993"/>
      <c r="J11" s="994"/>
    </row>
    <row r="12" spans="1:26" ht="30" customHeight="1">
      <c r="B12" s="215" t="s">
        <v>534</v>
      </c>
      <c r="C12" s="928"/>
      <c r="D12" s="1013"/>
      <c r="E12" s="1013"/>
      <c r="F12" s="1013"/>
      <c r="G12" s="1013"/>
      <c r="H12" s="1013"/>
      <c r="I12" s="1013"/>
      <c r="J12" s="1014"/>
    </row>
    <row r="13" spans="1:26" ht="14.25" customHeight="1">
      <c r="B13" s="995" t="s">
        <v>535</v>
      </c>
      <c r="C13" s="975" t="s">
        <v>536</v>
      </c>
      <c r="D13" s="1002"/>
      <c r="E13" s="1003"/>
      <c r="F13" s="975" t="s">
        <v>537</v>
      </c>
      <c r="G13" s="1002"/>
      <c r="H13" s="1002"/>
      <c r="I13" s="1002"/>
      <c r="J13" s="1004"/>
    </row>
    <row r="14" spans="1:26" ht="34.5" customHeight="1">
      <c r="B14" s="995"/>
      <c r="C14" s="71"/>
      <c r="D14" s="197" t="s">
        <v>311</v>
      </c>
      <c r="E14" s="71"/>
      <c r="F14" s="1015"/>
      <c r="G14" s="1016"/>
      <c r="H14" s="1016"/>
      <c r="I14" s="1016"/>
      <c r="J14" s="1017"/>
    </row>
    <row r="15" spans="1:26" ht="34.5" customHeight="1">
      <c r="B15" s="995"/>
      <c r="C15" s="71"/>
      <c r="D15" s="88" t="s">
        <v>311</v>
      </c>
      <c r="E15" s="71"/>
      <c r="F15" s="969"/>
      <c r="G15" s="1005"/>
      <c r="H15" s="1005"/>
      <c r="I15" s="1005"/>
      <c r="J15" s="1006"/>
    </row>
    <row r="16" spans="1:26" ht="34.5" customHeight="1">
      <c r="B16" s="995"/>
      <c r="C16" s="71"/>
      <c r="D16" s="88" t="s">
        <v>311</v>
      </c>
      <c r="E16" s="71"/>
      <c r="F16" s="969"/>
      <c r="G16" s="1005"/>
      <c r="H16" s="1005"/>
      <c r="I16" s="1005"/>
      <c r="J16" s="1006"/>
    </row>
    <row r="17" spans="1:26" ht="34.5" customHeight="1">
      <c r="B17" s="995"/>
      <c r="C17" s="71"/>
      <c r="D17" s="88" t="s">
        <v>311</v>
      </c>
      <c r="E17" s="71"/>
      <c r="F17" s="969"/>
      <c r="G17" s="1005"/>
      <c r="H17" s="1005"/>
      <c r="I17" s="1005"/>
      <c r="J17" s="1006"/>
    </row>
    <row r="18" spans="1:26" ht="34.5" customHeight="1">
      <c r="B18" s="995"/>
      <c r="C18" s="71"/>
      <c r="D18" s="89" t="s">
        <v>311</v>
      </c>
      <c r="E18" s="71"/>
      <c r="F18" s="1022"/>
      <c r="G18" s="1023"/>
      <c r="H18" s="1023"/>
      <c r="I18" s="1023"/>
      <c r="J18" s="1024"/>
    </row>
    <row r="19" spans="1:26" ht="15" customHeight="1">
      <c r="B19" s="936" t="s">
        <v>538</v>
      </c>
      <c r="C19" s="975" t="s">
        <v>536</v>
      </c>
      <c r="D19" s="1002"/>
      <c r="E19" s="1003"/>
      <c r="F19" s="975" t="s">
        <v>539</v>
      </c>
      <c r="G19" s="1002"/>
      <c r="H19" s="1002"/>
      <c r="I19" s="1002"/>
      <c r="J19" s="1004"/>
    </row>
    <row r="20" spans="1:26" ht="31.5" customHeight="1">
      <c r="B20" s="937"/>
      <c r="C20" s="72"/>
      <c r="D20" s="90" t="s">
        <v>540</v>
      </c>
      <c r="E20" s="73"/>
      <c r="F20" s="977"/>
      <c r="G20" s="977"/>
      <c r="H20" s="978"/>
      <c r="I20" s="978"/>
      <c r="J20" s="979"/>
    </row>
    <row r="21" spans="1:26" ht="31.5" customHeight="1">
      <c r="B21" s="937"/>
      <c r="C21" s="74"/>
      <c r="D21" s="91" t="s">
        <v>540</v>
      </c>
      <c r="E21" s="75"/>
      <c r="F21" s="968"/>
      <c r="G21" s="968"/>
      <c r="H21" s="969"/>
      <c r="I21" s="969"/>
      <c r="J21" s="970"/>
    </row>
    <row r="22" spans="1:26" ht="31.5" customHeight="1">
      <c r="B22" s="937"/>
      <c r="C22" s="74"/>
      <c r="D22" s="91" t="s">
        <v>540</v>
      </c>
      <c r="E22" s="75"/>
      <c r="F22" s="968"/>
      <c r="G22" s="968"/>
      <c r="H22" s="969"/>
      <c r="I22" s="969"/>
      <c r="J22" s="970"/>
    </row>
    <row r="23" spans="1:26" ht="31.5" customHeight="1">
      <c r="B23" s="937"/>
      <c r="C23" s="74"/>
      <c r="D23" s="91" t="s">
        <v>540</v>
      </c>
      <c r="E23" s="75"/>
      <c r="F23" s="968"/>
      <c r="G23" s="968"/>
      <c r="H23" s="969"/>
      <c r="I23" s="969"/>
      <c r="J23" s="970"/>
    </row>
    <row r="24" spans="1:26" ht="31.5" customHeight="1">
      <c r="B24" s="938"/>
      <c r="C24" s="76"/>
      <c r="D24" s="92" t="s">
        <v>540</v>
      </c>
      <c r="E24" s="77"/>
      <c r="F24" s="939"/>
      <c r="G24" s="939"/>
      <c r="H24" s="940"/>
      <c r="I24" s="940"/>
      <c r="J24" s="941"/>
    </row>
    <row r="25" spans="1:26" ht="15" customHeight="1">
      <c r="B25" s="954" t="s">
        <v>541</v>
      </c>
      <c r="C25" s="956" t="s">
        <v>542</v>
      </c>
      <c r="D25" s="957"/>
      <c r="E25" s="958"/>
      <c r="F25" s="959" t="s">
        <v>543</v>
      </c>
      <c r="G25" s="960"/>
      <c r="H25" s="960"/>
      <c r="I25" s="960"/>
      <c r="J25" s="961"/>
    </row>
    <row r="26" spans="1:26" ht="30" customHeight="1">
      <c r="B26" s="937"/>
      <c r="C26" s="74"/>
      <c r="D26" s="91" t="s">
        <v>540</v>
      </c>
      <c r="E26" s="71"/>
      <c r="F26" s="965"/>
      <c r="G26" s="965"/>
      <c r="H26" s="966"/>
      <c r="I26" s="966"/>
      <c r="J26" s="967"/>
    </row>
    <row r="27" spans="1:26" ht="30" customHeight="1">
      <c r="B27" s="937"/>
      <c r="C27" s="74"/>
      <c r="D27" s="91" t="s">
        <v>540</v>
      </c>
      <c r="E27" s="71"/>
      <c r="F27" s="968"/>
      <c r="G27" s="968"/>
      <c r="H27" s="969"/>
      <c r="I27" s="969"/>
      <c r="J27" s="970"/>
    </row>
    <row r="28" spans="1:26" ht="30" customHeight="1">
      <c r="B28" s="937"/>
      <c r="C28" s="74"/>
      <c r="D28" s="91" t="s">
        <v>540</v>
      </c>
      <c r="E28" s="71"/>
      <c r="F28" s="968"/>
      <c r="G28" s="968"/>
      <c r="H28" s="969"/>
      <c r="I28" s="969"/>
      <c r="J28" s="970"/>
    </row>
    <row r="29" spans="1:26" ht="30" customHeight="1" thickBot="1">
      <c r="B29" s="955"/>
      <c r="C29" s="78"/>
      <c r="D29" s="93" t="s">
        <v>540</v>
      </c>
      <c r="E29" s="79"/>
      <c r="F29" s="971"/>
      <c r="G29" s="971"/>
      <c r="H29" s="972"/>
      <c r="I29" s="972"/>
      <c r="J29" s="973"/>
    </row>
    <row r="30" spans="1:26" s="85" customFormat="1" ht="18.75" customHeight="1" thickBot="1">
      <c r="A30" s="81"/>
      <c r="B30" s="94"/>
      <c r="C30" s="81"/>
      <c r="D30" s="81"/>
      <c r="E30" s="81"/>
      <c r="F30" s="81"/>
      <c r="G30" s="82"/>
      <c r="H30" s="82"/>
      <c r="I30" s="82"/>
      <c r="J30" s="82"/>
      <c r="K30" s="82"/>
      <c r="L30" s="82"/>
      <c r="M30" s="83"/>
      <c r="N30" s="1021"/>
      <c r="O30" s="1021"/>
      <c r="P30" s="1021"/>
      <c r="Q30" s="1021"/>
      <c r="R30" s="84"/>
      <c r="V30" s="83"/>
      <c r="W30" s="83"/>
      <c r="X30" s="83"/>
      <c r="Y30" s="83"/>
      <c r="Z30" s="84"/>
    </row>
    <row r="31" spans="1:26" ht="18.75" customHeight="1">
      <c r="B31" s="1018" t="s">
        <v>544</v>
      </c>
      <c r="C31" s="1025"/>
      <c r="D31" s="1026"/>
      <c r="E31" s="1026"/>
      <c r="F31" s="1026"/>
      <c r="G31" s="1026"/>
      <c r="H31" s="1026"/>
      <c r="I31" s="1026"/>
      <c r="J31" s="1027"/>
    </row>
    <row r="32" spans="1:26" ht="18.75" customHeight="1">
      <c r="B32" s="1019"/>
      <c r="C32" s="921"/>
      <c r="D32" s="922"/>
      <c r="E32" s="922"/>
      <c r="F32" s="922"/>
      <c r="G32" s="922"/>
      <c r="H32" s="922"/>
      <c r="I32" s="922"/>
      <c r="J32" s="923"/>
    </row>
    <row r="33" spans="2:11" ht="18.75" customHeight="1">
      <c r="B33" s="1020"/>
      <c r="C33" s="1028"/>
      <c r="D33" s="1029"/>
      <c r="E33" s="1029"/>
      <c r="F33" s="1029"/>
      <c r="G33" s="1029"/>
      <c r="H33" s="1029"/>
      <c r="I33" s="1029"/>
      <c r="J33" s="1030"/>
    </row>
    <row r="34" spans="2:11" ht="18.75" customHeight="1">
      <c r="B34" s="1031" t="s">
        <v>545</v>
      </c>
      <c r="C34" s="918"/>
      <c r="D34" s="919"/>
      <c r="E34" s="919"/>
      <c r="F34" s="919"/>
      <c r="G34" s="919"/>
      <c r="H34" s="919"/>
      <c r="I34" s="919"/>
      <c r="J34" s="920"/>
    </row>
    <row r="35" spans="2:11" ht="18.75" customHeight="1">
      <c r="B35" s="1019"/>
      <c r="C35" s="921"/>
      <c r="D35" s="922"/>
      <c r="E35" s="922"/>
      <c r="F35" s="922"/>
      <c r="G35" s="922"/>
      <c r="H35" s="922"/>
      <c r="I35" s="922"/>
      <c r="J35" s="923"/>
    </row>
    <row r="36" spans="2:11" ht="18.75" customHeight="1" thickBot="1">
      <c r="B36" s="1032"/>
      <c r="C36" s="924"/>
      <c r="D36" s="925"/>
      <c r="E36" s="925"/>
      <c r="F36" s="925"/>
      <c r="G36" s="925"/>
      <c r="H36" s="925"/>
      <c r="I36" s="925"/>
      <c r="J36" s="926"/>
    </row>
    <row r="37" spans="2:11" ht="18.75" customHeight="1" thickBot="1">
      <c r="B37" s="95"/>
      <c r="C37" s="96"/>
      <c r="D37" s="96"/>
      <c r="E37" s="96"/>
      <c r="F37" s="96"/>
      <c r="G37" s="96"/>
      <c r="H37" s="96"/>
      <c r="I37" s="96"/>
      <c r="J37" s="96"/>
    </row>
    <row r="38" spans="2:11" ht="18.75" customHeight="1">
      <c r="B38" s="97" t="s">
        <v>546</v>
      </c>
      <c r="C38" s="98"/>
      <c r="D38" s="98"/>
      <c r="E38" s="98"/>
      <c r="F38" s="99"/>
      <c r="G38" s="99"/>
      <c r="H38" s="99"/>
      <c r="I38" s="99"/>
      <c r="J38" s="100"/>
    </row>
    <row r="39" spans="2:11" ht="18.75" customHeight="1">
      <c r="B39" s="942"/>
      <c r="C39" s="943"/>
      <c r="D39" s="943"/>
      <c r="E39" s="943"/>
      <c r="F39" s="943"/>
      <c r="G39" s="943"/>
      <c r="H39" s="943"/>
      <c r="I39" s="943"/>
      <c r="J39" s="944"/>
    </row>
    <row r="40" spans="2:11" ht="12" customHeight="1" thickBot="1">
      <c r="B40" s="217"/>
      <c r="C40" s="101"/>
      <c r="D40" s="101"/>
      <c r="E40" s="101"/>
      <c r="F40" s="101"/>
      <c r="G40" s="101"/>
      <c r="H40" s="101"/>
      <c r="I40" s="101"/>
      <c r="J40" s="102"/>
    </row>
    <row r="41" spans="2:11" ht="17.25" customHeight="1"/>
    <row r="42" spans="2:11" ht="17.25" customHeight="1">
      <c r="B42" s="198"/>
      <c r="C42" s="198"/>
      <c r="D42" s="198"/>
      <c r="E42" s="198"/>
      <c r="F42" s="198"/>
      <c r="G42" s="198"/>
      <c r="H42" s="198"/>
      <c r="I42" s="198"/>
      <c r="J42" s="198"/>
      <c r="K42" s="198"/>
    </row>
    <row r="43" spans="2:11" ht="33.75" customHeight="1">
      <c r="B43" s="103" t="s">
        <v>529</v>
      </c>
      <c r="C43" s="948">
        <f>個票ｰ1002!B152</f>
        <v>0</v>
      </c>
      <c r="D43" s="949"/>
      <c r="E43" s="949"/>
      <c r="F43" s="950"/>
      <c r="G43" s="104" t="s">
        <v>530</v>
      </c>
      <c r="H43" s="945">
        <v>2</v>
      </c>
      <c r="I43" s="946"/>
      <c r="J43" s="947"/>
    </row>
    <row r="44" spans="2:11" ht="30" customHeight="1" outlineLevel="1">
      <c r="B44" s="218" t="s">
        <v>531</v>
      </c>
      <c r="C44" s="1033" t="s">
        <v>532</v>
      </c>
      <c r="D44" s="1034"/>
      <c r="E44" s="1034"/>
      <c r="F44" s="1034"/>
      <c r="G44" s="1034"/>
      <c r="H44" s="1034"/>
      <c r="I44" s="1034"/>
      <c r="J44" s="1035"/>
    </row>
    <row r="45" spans="2:11" ht="30" customHeight="1" outlineLevel="1">
      <c r="B45" s="216" t="s">
        <v>533</v>
      </c>
      <c r="C45" s="992">
        <f>個票ｰ1002!S152</f>
        <v>0</v>
      </c>
      <c r="D45" s="993"/>
      <c r="E45" s="993"/>
      <c r="F45" s="993"/>
      <c r="G45" s="993"/>
      <c r="H45" s="993"/>
      <c r="I45" s="993"/>
      <c r="J45" s="994"/>
    </row>
    <row r="46" spans="2:11" ht="30" customHeight="1" outlineLevel="1">
      <c r="B46" s="215" t="s">
        <v>534</v>
      </c>
      <c r="C46" s="927"/>
      <c r="D46" s="927"/>
      <c r="E46" s="927"/>
      <c r="F46" s="927"/>
      <c r="G46" s="927"/>
      <c r="H46" s="928"/>
      <c r="I46" s="928"/>
      <c r="J46" s="929"/>
    </row>
    <row r="47" spans="2:11" ht="14.25" customHeight="1" outlineLevel="1">
      <c r="B47" s="995" t="s">
        <v>547</v>
      </c>
      <c r="C47" s="974" t="s">
        <v>536</v>
      </c>
      <c r="D47" s="974"/>
      <c r="E47" s="974"/>
      <c r="F47" s="974" t="s">
        <v>537</v>
      </c>
      <c r="G47" s="974"/>
      <c r="H47" s="975"/>
      <c r="I47" s="975"/>
      <c r="J47" s="976"/>
    </row>
    <row r="48" spans="2:11" ht="34.5" customHeight="1" outlineLevel="1">
      <c r="B48" s="995"/>
      <c r="C48" s="71"/>
      <c r="D48" s="197" t="s">
        <v>311</v>
      </c>
      <c r="E48" s="71"/>
      <c r="F48" s="977"/>
      <c r="G48" s="977"/>
      <c r="H48" s="978"/>
      <c r="I48" s="978"/>
      <c r="J48" s="979"/>
    </row>
    <row r="49" spans="1:26" ht="34.5" customHeight="1" outlineLevel="1">
      <c r="B49" s="995"/>
      <c r="C49" s="71"/>
      <c r="D49" s="88" t="s">
        <v>311</v>
      </c>
      <c r="E49" s="71"/>
      <c r="F49" s="968"/>
      <c r="G49" s="968"/>
      <c r="H49" s="969"/>
      <c r="I49" s="969"/>
      <c r="J49" s="970"/>
    </row>
    <row r="50" spans="1:26" ht="34.5" customHeight="1" outlineLevel="1">
      <c r="B50" s="995"/>
      <c r="C50" s="71"/>
      <c r="D50" s="88" t="s">
        <v>311</v>
      </c>
      <c r="E50" s="71"/>
      <c r="F50" s="968"/>
      <c r="G50" s="968"/>
      <c r="H50" s="969"/>
      <c r="I50" s="969"/>
      <c r="J50" s="970"/>
    </row>
    <row r="51" spans="1:26" ht="34.5" customHeight="1" outlineLevel="1">
      <c r="B51" s="995"/>
      <c r="C51" s="71"/>
      <c r="D51" s="88" t="s">
        <v>311</v>
      </c>
      <c r="E51" s="71"/>
      <c r="F51" s="968"/>
      <c r="G51" s="968"/>
      <c r="H51" s="969"/>
      <c r="I51" s="969"/>
      <c r="J51" s="970"/>
    </row>
    <row r="52" spans="1:26" ht="34.5" customHeight="1" outlineLevel="1">
      <c r="B52" s="995"/>
      <c r="C52" s="71"/>
      <c r="D52" s="89" t="s">
        <v>311</v>
      </c>
      <c r="E52" s="71"/>
      <c r="F52" s="980"/>
      <c r="G52" s="981"/>
      <c r="H52" s="982"/>
      <c r="I52" s="982"/>
      <c r="J52" s="983"/>
    </row>
    <row r="53" spans="1:26" ht="15" customHeight="1" outlineLevel="1">
      <c r="B53" s="936" t="s">
        <v>538</v>
      </c>
      <c r="C53" s="974" t="s">
        <v>536</v>
      </c>
      <c r="D53" s="974"/>
      <c r="E53" s="974"/>
      <c r="F53" s="974" t="s">
        <v>539</v>
      </c>
      <c r="G53" s="974"/>
      <c r="H53" s="975"/>
      <c r="I53" s="975"/>
      <c r="J53" s="976"/>
    </row>
    <row r="54" spans="1:26" ht="31.5" customHeight="1" outlineLevel="1">
      <c r="B54" s="937"/>
      <c r="C54" s="72"/>
      <c r="D54" s="90" t="s">
        <v>540</v>
      </c>
      <c r="E54" s="73"/>
      <c r="F54" s="977"/>
      <c r="G54" s="977"/>
      <c r="H54" s="978"/>
      <c r="I54" s="978"/>
      <c r="J54" s="979"/>
    </row>
    <row r="55" spans="1:26" ht="31.5" customHeight="1" outlineLevel="1">
      <c r="B55" s="937"/>
      <c r="C55" s="74"/>
      <c r="D55" s="91" t="s">
        <v>540</v>
      </c>
      <c r="E55" s="75"/>
      <c r="F55" s="968"/>
      <c r="G55" s="968"/>
      <c r="H55" s="969"/>
      <c r="I55" s="969"/>
      <c r="J55" s="970"/>
    </row>
    <row r="56" spans="1:26" ht="31.5" customHeight="1" outlineLevel="1">
      <c r="B56" s="937"/>
      <c r="C56" s="74"/>
      <c r="D56" s="91" t="s">
        <v>540</v>
      </c>
      <c r="E56" s="75"/>
      <c r="F56" s="968"/>
      <c r="G56" s="968"/>
      <c r="H56" s="969"/>
      <c r="I56" s="969"/>
      <c r="J56" s="970"/>
    </row>
    <row r="57" spans="1:26" ht="31.5" customHeight="1" outlineLevel="1">
      <c r="B57" s="937"/>
      <c r="C57" s="74"/>
      <c r="D57" s="91" t="s">
        <v>540</v>
      </c>
      <c r="E57" s="75"/>
      <c r="F57" s="968"/>
      <c r="G57" s="968"/>
      <c r="H57" s="969"/>
      <c r="I57" s="969"/>
      <c r="J57" s="970"/>
    </row>
    <row r="58" spans="1:26" ht="31.5" customHeight="1" outlineLevel="1">
      <c r="B58" s="938"/>
      <c r="C58" s="76"/>
      <c r="D58" s="92" t="s">
        <v>540</v>
      </c>
      <c r="E58" s="77"/>
      <c r="F58" s="939"/>
      <c r="G58" s="939"/>
      <c r="H58" s="940"/>
      <c r="I58" s="940"/>
      <c r="J58" s="941"/>
    </row>
    <row r="59" spans="1:26" ht="15" customHeight="1" outlineLevel="1">
      <c r="B59" s="954" t="s">
        <v>541</v>
      </c>
      <c r="C59" s="956" t="s">
        <v>542</v>
      </c>
      <c r="D59" s="957"/>
      <c r="E59" s="958"/>
      <c r="F59" s="959" t="s">
        <v>543</v>
      </c>
      <c r="G59" s="960"/>
      <c r="H59" s="960"/>
      <c r="I59" s="960"/>
      <c r="J59" s="961"/>
    </row>
    <row r="60" spans="1:26" ht="30" customHeight="1" outlineLevel="1">
      <c r="B60" s="937"/>
      <c r="C60" s="74"/>
      <c r="D60" s="91" t="s">
        <v>540</v>
      </c>
      <c r="E60" s="71"/>
      <c r="F60" s="965"/>
      <c r="G60" s="965"/>
      <c r="H60" s="966"/>
      <c r="I60" s="966"/>
      <c r="J60" s="967"/>
    </row>
    <row r="61" spans="1:26" ht="30" customHeight="1" outlineLevel="1">
      <c r="B61" s="937"/>
      <c r="C61" s="74"/>
      <c r="D61" s="91" t="s">
        <v>540</v>
      </c>
      <c r="E61" s="71"/>
      <c r="F61" s="968"/>
      <c r="G61" s="968"/>
      <c r="H61" s="969"/>
      <c r="I61" s="969"/>
      <c r="J61" s="970"/>
    </row>
    <row r="62" spans="1:26" ht="30" customHeight="1" outlineLevel="1">
      <c r="B62" s="937"/>
      <c r="C62" s="74"/>
      <c r="D62" s="91" t="s">
        <v>540</v>
      </c>
      <c r="E62" s="71"/>
      <c r="F62" s="968"/>
      <c r="G62" s="968"/>
      <c r="H62" s="969"/>
      <c r="I62" s="969"/>
      <c r="J62" s="970"/>
    </row>
    <row r="63" spans="1:26" ht="30" customHeight="1" outlineLevel="1" thickBot="1">
      <c r="B63" s="955"/>
      <c r="C63" s="78"/>
      <c r="D63" s="93" t="s">
        <v>540</v>
      </c>
      <c r="E63" s="79"/>
      <c r="F63" s="971"/>
      <c r="G63" s="971"/>
      <c r="H63" s="972"/>
      <c r="I63" s="972"/>
      <c r="J63" s="973"/>
    </row>
    <row r="64" spans="1:26" s="85" customFormat="1" ht="18.75" customHeight="1" outlineLevel="1" thickBot="1">
      <c r="A64" s="81"/>
      <c r="B64" s="94"/>
      <c r="C64" s="81"/>
      <c r="D64" s="81"/>
      <c r="E64" s="81"/>
      <c r="F64" s="81"/>
      <c r="G64" s="82"/>
      <c r="H64" s="82"/>
      <c r="I64" s="82"/>
      <c r="J64" s="82"/>
      <c r="K64" s="82"/>
      <c r="L64" s="82"/>
      <c r="M64" s="83"/>
      <c r="N64" s="1021"/>
      <c r="O64" s="1021"/>
      <c r="P64" s="1021"/>
      <c r="Q64" s="1021"/>
      <c r="R64" s="84"/>
      <c r="V64" s="83"/>
      <c r="W64" s="83"/>
      <c r="X64" s="83"/>
      <c r="Y64" s="83"/>
      <c r="Z64" s="84"/>
    </row>
    <row r="65" spans="1:18" ht="18.75" customHeight="1" outlineLevel="1">
      <c r="B65" s="1018" t="s">
        <v>544</v>
      </c>
      <c r="C65" s="1025"/>
      <c r="D65" s="1026"/>
      <c r="E65" s="1026"/>
      <c r="F65" s="1026"/>
      <c r="G65" s="1026"/>
      <c r="H65" s="1026"/>
      <c r="I65" s="1026"/>
      <c r="J65" s="1027"/>
    </row>
    <row r="66" spans="1:18" ht="18.75" customHeight="1" outlineLevel="1">
      <c r="B66" s="1019"/>
      <c r="C66" s="921"/>
      <c r="D66" s="922"/>
      <c r="E66" s="922"/>
      <c r="F66" s="922"/>
      <c r="G66" s="922"/>
      <c r="H66" s="922"/>
      <c r="I66" s="922"/>
      <c r="J66" s="923"/>
    </row>
    <row r="67" spans="1:18" ht="18.75" customHeight="1" outlineLevel="1">
      <c r="B67" s="1020"/>
      <c r="C67" s="1028"/>
      <c r="D67" s="1029"/>
      <c r="E67" s="1029"/>
      <c r="F67" s="1029"/>
      <c r="G67" s="1029"/>
      <c r="H67" s="1029"/>
      <c r="I67" s="1029"/>
      <c r="J67" s="1030"/>
    </row>
    <row r="68" spans="1:18" ht="18.75" customHeight="1" outlineLevel="1">
      <c r="B68" s="1031" t="s">
        <v>545</v>
      </c>
      <c r="C68" s="918"/>
      <c r="D68" s="919"/>
      <c r="E68" s="919"/>
      <c r="F68" s="919"/>
      <c r="G68" s="919"/>
      <c r="H68" s="919"/>
      <c r="I68" s="919"/>
      <c r="J68" s="920"/>
    </row>
    <row r="69" spans="1:18" ht="18.75" customHeight="1" outlineLevel="1">
      <c r="B69" s="1019"/>
      <c r="C69" s="921"/>
      <c r="D69" s="922"/>
      <c r="E69" s="922"/>
      <c r="F69" s="922"/>
      <c r="G69" s="922"/>
      <c r="H69" s="922"/>
      <c r="I69" s="922"/>
      <c r="J69" s="923"/>
    </row>
    <row r="70" spans="1:18" ht="18.75" customHeight="1" outlineLevel="1" thickBot="1">
      <c r="B70" s="1032"/>
      <c r="C70" s="924"/>
      <c r="D70" s="925"/>
      <c r="E70" s="925"/>
      <c r="F70" s="925"/>
      <c r="G70" s="925"/>
      <c r="H70" s="925"/>
      <c r="I70" s="925"/>
      <c r="J70" s="926"/>
    </row>
    <row r="71" spans="1:18" ht="18.75" customHeight="1" outlineLevel="1" thickBot="1">
      <c r="B71" s="95"/>
      <c r="C71" s="96"/>
      <c r="D71" s="96"/>
      <c r="E71" s="96"/>
      <c r="F71" s="96"/>
      <c r="G71" s="96"/>
      <c r="H71" s="96"/>
      <c r="I71" s="96"/>
      <c r="J71" s="96"/>
    </row>
    <row r="72" spans="1:18" ht="18.75" customHeight="1" outlineLevel="1">
      <c r="B72" s="97" t="s">
        <v>546</v>
      </c>
      <c r="C72" s="98"/>
      <c r="D72" s="98"/>
      <c r="E72" s="98"/>
      <c r="F72" s="99"/>
      <c r="G72" s="99"/>
      <c r="H72" s="99"/>
      <c r="I72" s="99"/>
      <c r="J72" s="100"/>
    </row>
    <row r="73" spans="1:18" ht="18.75" customHeight="1" outlineLevel="1">
      <c r="B73" s="942"/>
      <c r="C73" s="943"/>
      <c r="D73" s="943"/>
      <c r="E73" s="943"/>
      <c r="F73" s="943"/>
      <c r="G73" s="943"/>
      <c r="H73" s="943"/>
      <c r="I73" s="943"/>
      <c r="J73" s="944"/>
    </row>
    <row r="74" spans="1:18" ht="12" customHeight="1" outlineLevel="1" thickBot="1">
      <c r="B74" s="217"/>
      <c r="C74" s="101"/>
      <c r="D74" s="101"/>
      <c r="E74" s="101"/>
      <c r="F74" s="101"/>
      <c r="G74" s="101"/>
      <c r="H74" s="101"/>
      <c r="I74" s="101"/>
      <c r="J74" s="102"/>
    </row>
    <row r="75" spans="1:18" ht="17.25" customHeight="1"/>
    <row r="76" spans="1:18" ht="17.25" customHeight="1"/>
    <row r="77" spans="1:18" ht="15" customHeight="1">
      <c r="B77" s="80" t="s">
        <v>548</v>
      </c>
    </row>
    <row r="78" spans="1:18" ht="6.6" customHeight="1"/>
    <row r="79" spans="1:18">
      <c r="B79" s="83" t="s">
        <v>599</v>
      </c>
      <c r="C79" s="105"/>
    </row>
    <row r="80" spans="1:18" s="2" customFormat="1" ht="14.25" customHeight="1" thickBot="1">
      <c r="A80" s="106" t="s">
        <v>549</v>
      </c>
      <c r="B80" s="1036"/>
      <c r="C80" s="1036"/>
      <c r="D80" s="1036"/>
      <c r="E80" s="1036"/>
      <c r="F80" s="1036"/>
      <c r="G80" s="1036"/>
      <c r="H80" s="1036"/>
      <c r="I80" s="1036"/>
      <c r="J80" s="1036"/>
      <c r="K80" s="1036"/>
      <c r="L80" s="1036"/>
      <c r="M80" s="1036"/>
      <c r="N80" s="1036"/>
      <c r="O80" s="1036"/>
      <c r="P80" s="1036"/>
      <c r="Q80" s="1036"/>
      <c r="R80" s="1036"/>
    </row>
    <row r="81" spans="2:10" ht="33.75" customHeight="1">
      <c r="B81" s="86" t="s">
        <v>529</v>
      </c>
      <c r="C81" s="999">
        <f>個票ｰ1002!B155</f>
        <v>0</v>
      </c>
      <c r="D81" s="1000"/>
      <c r="E81" s="1000"/>
      <c r="F81" s="1001"/>
      <c r="G81" s="87" t="s">
        <v>530</v>
      </c>
      <c r="H81" s="1007">
        <v>11</v>
      </c>
      <c r="I81" s="1008"/>
      <c r="J81" s="1009"/>
    </row>
    <row r="82" spans="2:10" ht="30" customHeight="1" outlineLevel="1">
      <c r="B82" s="218" t="s">
        <v>531</v>
      </c>
      <c r="C82" s="996">
        <f>個票ｰ1002!U155</f>
        <v>0</v>
      </c>
      <c r="D82" s="997"/>
      <c r="E82" s="997"/>
      <c r="F82" s="997"/>
      <c r="G82" s="997"/>
      <c r="H82" s="997"/>
      <c r="I82" s="997"/>
      <c r="J82" s="998"/>
    </row>
    <row r="83" spans="2:10" ht="30" customHeight="1" outlineLevel="1">
      <c r="B83" s="216" t="s">
        <v>533</v>
      </c>
      <c r="C83" s="992">
        <f>個票ｰ1002!S155</f>
        <v>0</v>
      </c>
      <c r="D83" s="993"/>
      <c r="E83" s="993"/>
      <c r="F83" s="993"/>
      <c r="G83" s="993"/>
      <c r="H83" s="993"/>
      <c r="I83" s="993"/>
      <c r="J83" s="994"/>
    </row>
    <row r="84" spans="2:10" ht="30" customHeight="1" outlineLevel="1">
      <c r="B84" s="215" t="s">
        <v>534</v>
      </c>
      <c r="C84" s="927"/>
      <c r="D84" s="927"/>
      <c r="E84" s="927"/>
      <c r="F84" s="927"/>
      <c r="G84" s="927"/>
      <c r="H84" s="928"/>
      <c r="I84" s="928"/>
      <c r="J84" s="929"/>
    </row>
    <row r="85" spans="2:10" ht="14.25" customHeight="1" outlineLevel="1">
      <c r="B85" s="995" t="s">
        <v>547</v>
      </c>
      <c r="C85" s="974" t="s">
        <v>536</v>
      </c>
      <c r="D85" s="974"/>
      <c r="E85" s="974"/>
      <c r="F85" s="974" t="s">
        <v>537</v>
      </c>
      <c r="G85" s="974"/>
      <c r="H85" s="975"/>
      <c r="I85" s="975"/>
      <c r="J85" s="976"/>
    </row>
    <row r="86" spans="2:10" ht="34.5" customHeight="1" outlineLevel="1">
      <c r="B86" s="995"/>
      <c r="C86" s="71"/>
      <c r="D86" s="197" t="s">
        <v>311</v>
      </c>
      <c r="E86" s="71"/>
      <c r="F86" s="977"/>
      <c r="G86" s="977"/>
      <c r="H86" s="978"/>
      <c r="I86" s="978"/>
      <c r="J86" s="979"/>
    </row>
    <row r="87" spans="2:10" ht="34.5" customHeight="1" outlineLevel="1">
      <c r="B87" s="995"/>
      <c r="C87" s="71"/>
      <c r="D87" s="88" t="s">
        <v>311</v>
      </c>
      <c r="E87" s="71"/>
      <c r="F87" s="968"/>
      <c r="G87" s="968"/>
      <c r="H87" s="969"/>
      <c r="I87" s="969"/>
      <c r="J87" s="970"/>
    </row>
    <row r="88" spans="2:10" ht="34.5" customHeight="1" outlineLevel="1">
      <c r="B88" s="995"/>
      <c r="C88" s="71"/>
      <c r="D88" s="88" t="s">
        <v>311</v>
      </c>
      <c r="E88" s="71"/>
      <c r="F88" s="968"/>
      <c r="G88" s="968"/>
      <c r="H88" s="969"/>
      <c r="I88" s="969"/>
      <c r="J88" s="970"/>
    </row>
    <row r="89" spans="2:10" ht="34.5" customHeight="1" outlineLevel="1">
      <c r="B89" s="995"/>
      <c r="C89" s="71"/>
      <c r="D89" s="88" t="s">
        <v>311</v>
      </c>
      <c r="E89" s="71"/>
      <c r="F89" s="968"/>
      <c r="G89" s="968"/>
      <c r="H89" s="969"/>
      <c r="I89" s="969"/>
      <c r="J89" s="970"/>
    </row>
    <row r="90" spans="2:10" ht="34.5" customHeight="1" outlineLevel="1">
      <c r="B90" s="995"/>
      <c r="C90" s="71"/>
      <c r="D90" s="89" t="s">
        <v>311</v>
      </c>
      <c r="E90" s="71"/>
      <c r="F90" s="980"/>
      <c r="G90" s="981"/>
      <c r="H90" s="982"/>
      <c r="I90" s="982"/>
      <c r="J90" s="983"/>
    </row>
    <row r="91" spans="2:10" ht="15" customHeight="1" outlineLevel="1">
      <c r="B91" s="936" t="s">
        <v>538</v>
      </c>
      <c r="C91" s="974" t="s">
        <v>536</v>
      </c>
      <c r="D91" s="974"/>
      <c r="E91" s="974"/>
      <c r="F91" s="974" t="s">
        <v>539</v>
      </c>
      <c r="G91" s="974"/>
      <c r="H91" s="975"/>
      <c r="I91" s="975"/>
      <c r="J91" s="976"/>
    </row>
    <row r="92" spans="2:10" ht="31.5" customHeight="1" outlineLevel="1">
      <c r="B92" s="937"/>
      <c r="C92" s="72"/>
      <c r="D92" s="90" t="s">
        <v>540</v>
      </c>
      <c r="E92" s="73"/>
      <c r="F92" s="977"/>
      <c r="G92" s="977"/>
      <c r="H92" s="978"/>
      <c r="I92" s="978"/>
      <c r="J92" s="979"/>
    </row>
    <row r="93" spans="2:10" ht="31.5" customHeight="1" outlineLevel="1">
      <c r="B93" s="937"/>
      <c r="C93" s="74"/>
      <c r="D93" s="91" t="s">
        <v>540</v>
      </c>
      <c r="E93" s="75"/>
      <c r="F93" s="968"/>
      <c r="G93" s="968"/>
      <c r="H93" s="969"/>
      <c r="I93" s="969"/>
      <c r="J93" s="970"/>
    </row>
    <row r="94" spans="2:10" ht="31.5" customHeight="1" outlineLevel="1">
      <c r="B94" s="937"/>
      <c r="C94" s="74"/>
      <c r="D94" s="91" t="s">
        <v>540</v>
      </c>
      <c r="E94" s="75"/>
      <c r="F94" s="968"/>
      <c r="G94" s="968"/>
      <c r="H94" s="969"/>
      <c r="I94" s="969"/>
      <c r="J94" s="970"/>
    </row>
    <row r="95" spans="2:10" ht="31.5" customHeight="1" outlineLevel="1">
      <c r="B95" s="937"/>
      <c r="C95" s="74"/>
      <c r="D95" s="91" t="s">
        <v>540</v>
      </c>
      <c r="E95" s="75"/>
      <c r="F95" s="968"/>
      <c r="G95" s="968"/>
      <c r="H95" s="969"/>
      <c r="I95" s="969"/>
      <c r="J95" s="970"/>
    </row>
    <row r="96" spans="2:10" ht="31.5" customHeight="1" outlineLevel="1">
      <c r="B96" s="938"/>
      <c r="C96" s="76"/>
      <c r="D96" s="92" t="s">
        <v>540</v>
      </c>
      <c r="E96" s="77"/>
      <c r="F96" s="939"/>
      <c r="G96" s="939"/>
      <c r="H96" s="940"/>
      <c r="I96" s="940"/>
      <c r="J96" s="941"/>
    </row>
    <row r="97" spans="1:26" ht="15" customHeight="1" outlineLevel="1">
      <c r="B97" s="954" t="s">
        <v>541</v>
      </c>
      <c r="C97" s="956" t="s">
        <v>542</v>
      </c>
      <c r="D97" s="957"/>
      <c r="E97" s="958"/>
      <c r="F97" s="959" t="s">
        <v>543</v>
      </c>
      <c r="G97" s="960"/>
      <c r="H97" s="960"/>
      <c r="I97" s="960"/>
      <c r="J97" s="961"/>
    </row>
    <row r="98" spans="1:26" ht="30" customHeight="1" outlineLevel="1">
      <c r="B98" s="937"/>
      <c r="C98" s="74"/>
      <c r="D98" s="91" t="s">
        <v>540</v>
      </c>
      <c r="E98" s="71"/>
      <c r="F98" s="965"/>
      <c r="G98" s="965"/>
      <c r="H98" s="966"/>
      <c r="I98" s="966"/>
      <c r="J98" s="967"/>
    </row>
    <row r="99" spans="1:26" ht="30" customHeight="1" outlineLevel="1">
      <c r="B99" s="937"/>
      <c r="C99" s="74"/>
      <c r="D99" s="91" t="s">
        <v>540</v>
      </c>
      <c r="E99" s="71"/>
      <c r="F99" s="968"/>
      <c r="G99" s="968"/>
      <c r="H99" s="969"/>
      <c r="I99" s="969"/>
      <c r="J99" s="970"/>
    </row>
    <row r="100" spans="1:26" ht="30" customHeight="1" outlineLevel="1">
      <c r="B100" s="937"/>
      <c r="C100" s="74"/>
      <c r="D100" s="91" t="s">
        <v>540</v>
      </c>
      <c r="E100" s="71"/>
      <c r="F100" s="968"/>
      <c r="G100" s="968"/>
      <c r="H100" s="969"/>
      <c r="I100" s="969"/>
      <c r="J100" s="970"/>
    </row>
    <row r="101" spans="1:26" ht="30" customHeight="1" outlineLevel="1" thickBot="1">
      <c r="B101" s="955"/>
      <c r="C101" s="78"/>
      <c r="D101" s="93" t="s">
        <v>540</v>
      </c>
      <c r="E101" s="79"/>
      <c r="F101" s="971"/>
      <c r="G101" s="971"/>
      <c r="H101" s="972"/>
      <c r="I101" s="972"/>
      <c r="J101" s="973"/>
    </row>
    <row r="102" spans="1:26" s="85" customFormat="1" ht="18.75" customHeight="1" outlineLevel="1" thickBot="1">
      <c r="A102" s="81"/>
      <c r="B102" s="94"/>
      <c r="C102" s="81"/>
      <c r="D102" s="81"/>
      <c r="E102" s="81"/>
      <c r="F102" s="81"/>
      <c r="G102" s="82"/>
      <c r="H102" s="82"/>
      <c r="I102" s="82"/>
      <c r="J102" s="82"/>
      <c r="K102" s="82"/>
      <c r="L102" s="82"/>
      <c r="M102" s="83"/>
      <c r="N102" s="1021"/>
      <c r="O102" s="1021"/>
      <c r="P102" s="1021"/>
      <c r="Q102" s="1021"/>
      <c r="R102" s="84"/>
      <c r="V102" s="83"/>
      <c r="W102" s="83"/>
      <c r="X102" s="83"/>
      <c r="Y102" s="83"/>
      <c r="Z102" s="84"/>
    </row>
    <row r="103" spans="1:26" ht="18.75" customHeight="1" outlineLevel="1">
      <c r="B103" s="1018" t="s">
        <v>544</v>
      </c>
      <c r="C103" s="1025"/>
      <c r="D103" s="1026"/>
      <c r="E103" s="1026"/>
      <c r="F103" s="1026"/>
      <c r="G103" s="1026"/>
      <c r="H103" s="1026"/>
      <c r="I103" s="1026"/>
      <c r="J103" s="1027"/>
    </row>
    <row r="104" spans="1:26" ht="18.75" customHeight="1" outlineLevel="1">
      <c r="B104" s="1019"/>
      <c r="C104" s="921"/>
      <c r="D104" s="922"/>
      <c r="E104" s="922"/>
      <c r="F104" s="922"/>
      <c r="G104" s="922"/>
      <c r="H104" s="922"/>
      <c r="I104" s="922"/>
      <c r="J104" s="923"/>
    </row>
    <row r="105" spans="1:26" ht="18.75" customHeight="1" outlineLevel="1">
      <c r="B105" s="1020"/>
      <c r="C105" s="1028"/>
      <c r="D105" s="1029"/>
      <c r="E105" s="1029"/>
      <c r="F105" s="1029"/>
      <c r="G105" s="1029"/>
      <c r="H105" s="1029"/>
      <c r="I105" s="1029"/>
      <c r="J105" s="1030"/>
    </row>
    <row r="106" spans="1:26" ht="18.75" customHeight="1" outlineLevel="1">
      <c r="B106" s="1031" t="s">
        <v>545</v>
      </c>
      <c r="C106" s="918"/>
      <c r="D106" s="919"/>
      <c r="E106" s="919"/>
      <c r="F106" s="919"/>
      <c r="G106" s="919"/>
      <c r="H106" s="919"/>
      <c r="I106" s="919"/>
      <c r="J106" s="920"/>
    </row>
    <row r="107" spans="1:26" ht="18.75" customHeight="1" outlineLevel="1">
      <c r="B107" s="1019"/>
      <c r="C107" s="921"/>
      <c r="D107" s="922"/>
      <c r="E107" s="922"/>
      <c r="F107" s="922"/>
      <c r="G107" s="922"/>
      <c r="H107" s="922"/>
      <c r="I107" s="922"/>
      <c r="J107" s="923"/>
    </row>
    <row r="108" spans="1:26" ht="18.75" customHeight="1" outlineLevel="1" thickBot="1">
      <c r="B108" s="1032"/>
      <c r="C108" s="924"/>
      <c r="D108" s="925"/>
      <c r="E108" s="925"/>
      <c r="F108" s="925"/>
      <c r="G108" s="925"/>
      <c r="H108" s="925"/>
      <c r="I108" s="925"/>
      <c r="J108" s="926"/>
    </row>
    <row r="109" spans="1:26" ht="18.75" customHeight="1" outlineLevel="1" thickBot="1">
      <c r="B109" s="95"/>
      <c r="C109" s="96"/>
      <c r="D109" s="96"/>
      <c r="E109" s="96"/>
      <c r="F109" s="96"/>
      <c r="G109" s="96"/>
      <c r="H109" s="96"/>
      <c r="I109" s="96"/>
      <c r="J109" s="96"/>
    </row>
    <row r="110" spans="1:26" ht="18.75" customHeight="1" outlineLevel="1">
      <c r="B110" s="97" t="s">
        <v>546</v>
      </c>
      <c r="C110" s="98"/>
      <c r="D110" s="98"/>
      <c r="E110" s="98"/>
      <c r="F110" s="99"/>
      <c r="G110" s="99"/>
      <c r="H110" s="99"/>
      <c r="I110" s="99"/>
      <c r="J110" s="100"/>
    </row>
    <row r="111" spans="1:26" ht="18.75" customHeight="1" outlineLevel="1">
      <c r="B111" s="942"/>
      <c r="C111" s="943"/>
      <c r="D111" s="943"/>
      <c r="E111" s="943"/>
      <c r="F111" s="943"/>
      <c r="G111" s="943"/>
      <c r="H111" s="943"/>
      <c r="I111" s="943"/>
      <c r="J111" s="944"/>
    </row>
    <row r="112" spans="1:26" ht="12" customHeight="1" outlineLevel="1" thickBot="1">
      <c r="B112" s="217"/>
      <c r="C112" s="101"/>
      <c r="D112" s="101"/>
      <c r="E112" s="101"/>
      <c r="F112" s="101"/>
      <c r="G112" s="101"/>
      <c r="H112" s="101"/>
      <c r="I112" s="101"/>
      <c r="J112" s="102"/>
    </row>
    <row r="115" spans="2:11" ht="17.25" customHeight="1">
      <c r="B115" s="198"/>
      <c r="C115" s="198"/>
      <c r="D115" s="198"/>
      <c r="E115" s="198"/>
      <c r="F115" s="198"/>
      <c r="G115" s="198"/>
      <c r="H115" s="198"/>
      <c r="I115" s="198"/>
      <c r="J115" s="198"/>
      <c r="K115" s="198"/>
    </row>
    <row r="116" spans="2:11" ht="33.75" customHeight="1">
      <c r="B116" s="103" t="s">
        <v>529</v>
      </c>
      <c r="C116" s="948">
        <f>個票ｰ1002!B156</f>
        <v>0</v>
      </c>
      <c r="D116" s="949"/>
      <c r="E116" s="949"/>
      <c r="F116" s="950"/>
      <c r="G116" s="104" t="s">
        <v>530</v>
      </c>
      <c r="H116" s="945">
        <v>12</v>
      </c>
      <c r="I116" s="946"/>
      <c r="J116" s="947"/>
    </row>
    <row r="117" spans="2:11" ht="30" customHeight="1" outlineLevel="1">
      <c r="B117" s="218" t="s">
        <v>531</v>
      </c>
      <c r="C117" s="996">
        <f>個票ｰ1002!U156</f>
        <v>0</v>
      </c>
      <c r="D117" s="997"/>
      <c r="E117" s="997"/>
      <c r="F117" s="997"/>
      <c r="G117" s="997"/>
      <c r="H117" s="997"/>
      <c r="I117" s="997"/>
      <c r="J117" s="998"/>
    </row>
    <row r="118" spans="2:11" ht="30" customHeight="1" outlineLevel="1">
      <c r="B118" s="216" t="s">
        <v>533</v>
      </c>
      <c r="C118" s="992">
        <f>個票ｰ1002!S156</f>
        <v>0</v>
      </c>
      <c r="D118" s="993"/>
      <c r="E118" s="993"/>
      <c r="F118" s="993"/>
      <c r="G118" s="993"/>
      <c r="H118" s="993"/>
      <c r="I118" s="993"/>
      <c r="J118" s="994"/>
    </row>
    <row r="119" spans="2:11" ht="30" customHeight="1" outlineLevel="1">
      <c r="B119" s="215" t="s">
        <v>534</v>
      </c>
      <c r="C119" s="927"/>
      <c r="D119" s="927"/>
      <c r="E119" s="927"/>
      <c r="F119" s="927"/>
      <c r="G119" s="927"/>
      <c r="H119" s="928"/>
      <c r="I119" s="928"/>
      <c r="J119" s="929"/>
    </row>
    <row r="120" spans="2:11" ht="14.25" customHeight="1" outlineLevel="1">
      <c r="B120" s="995" t="s">
        <v>547</v>
      </c>
      <c r="C120" s="974" t="s">
        <v>536</v>
      </c>
      <c r="D120" s="974"/>
      <c r="E120" s="974"/>
      <c r="F120" s="974" t="s">
        <v>537</v>
      </c>
      <c r="G120" s="974"/>
      <c r="H120" s="975"/>
      <c r="I120" s="975"/>
      <c r="J120" s="976"/>
    </row>
    <row r="121" spans="2:11" ht="34.5" customHeight="1" outlineLevel="1">
      <c r="B121" s="995"/>
      <c r="C121" s="71"/>
      <c r="D121" s="197" t="s">
        <v>311</v>
      </c>
      <c r="E121" s="71"/>
      <c r="F121" s="977"/>
      <c r="G121" s="977"/>
      <c r="H121" s="978"/>
      <c r="I121" s="978"/>
      <c r="J121" s="979"/>
    </row>
    <row r="122" spans="2:11" ht="34.5" customHeight="1" outlineLevel="1">
      <c r="B122" s="995"/>
      <c r="C122" s="71"/>
      <c r="D122" s="88" t="s">
        <v>311</v>
      </c>
      <c r="E122" s="71"/>
      <c r="F122" s="968"/>
      <c r="G122" s="968"/>
      <c r="H122" s="969"/>
      <c r="I122" s="969"/>
      <c r="J122" s="970"/>
    </row>
    <row r="123" spans="2:11" ht="34.5" customHeight="1" outlineLevel="1">
      <c r="B123" s="995"/>
      <c r="C123" s="71"/>
      <c r="D123" s="88" t="s">
        <v>311</v>
      </c>
      <c r="E123" s="71"/>
      <c r="F123" s="968"/>
      <c r="G123" s="968"/>
      <c r="H123" s="969"/>
      <c r="I123" s="969"/>
      <c r="J123" s="970"/>
    </row>
    <row r="124" spans="2:11" ht="34.5" customHeight="1" outlineLevel="1">
      <c r="B124" s="995"/>
      <c r="C124" s="71"/>
      <c r="D124" s="88" t="s">
        <v>311</v>
      </c>
      <c r="E124" s="71"/>
      <c r="F124" s="968"/>
      <c r="G124" s="968"/>
      <c r="H124" s="969"/>
      <c r="I124" s="969"/>
      <c r="J124" s="970"/>
    </row>
    <row r="125" spans="2:11" ht="34.5" customHeight="1" outlineLevel="1">
      <c r="B125" s="995"/>
      <c r="C125" s="71"/>
      <c r="D125" s="89" t="s">
        <v>311</v>
      </c>
      <c r="E125" s="71"/>
      <c r="F125" s="980"/>
      <c r="G125" s="981"/>
      <c r="H125" s="982"/>
      <c r="I125" s="982"/>
      <c r="J125" s="983"/>
    </row>
    <row r="126" spans="2:11" ht="15" customHeight="1" outlineLevel="1">
      <c r="B126" s="936" t="s">
        <v>538</v>
      </c>
      <c r="C126" s="1037" t="s">
        <v>536</v>
      </c>
      <c r="D126" s="1037"/>
      <c r="E126" s="1037"/>
      <c r="F126" s="1037" t="s">
        <v>539</v>
      </c>
      <c r="G126" s="1037"/>
      <c r="H126" s="1038"/>
      <c r="I126" s="1038"/>
      <c r="J126" s="1039"/>
    </row>
    <row r="127" spans="2:11" ht="31.5" customHeight="1" outlineLevel="1">
      <c r="B127" s="937"/>
      <c r="C127" s="72"/>
      <c r="D127" s="90" t="s">
        <v>540</v>
      </c>
      <c r="E127" s="73"/>
      <c r="F127" s="977"/>
      <c r="G127" s="977"/>
      <c r="H127" s="978"/>
      <c r="I127" s="978"/>
      <c r="J127" s="979"/>
    </row>
    <row r="128" spans="2:11" ht="31.5" customHeight="1" outlineLevel="1">
      <c r="B128" s="937"/>
      <c r="C128" s="74"/>
      <c r="D128" s="91" t="s">
        <v>540</v>
      </c>
      <c r="E128" s="75"/>
      <c r="F128" s="968"/>
      <c r="G128" s="968"/>
      <c r="H128" s="969"/>
      <c r="I128" s="969"/>
      <c r="J128" s="970"/>
    </row>
    <row r="129" spans="1:26" ht="31.5" customHeight="1" outlineLevel="1">
      <c r="B129" s="937"/>
      <c r="C129" s="74"/>
      <c r="D129" s="91" t="s">
        <v>540</v>
      </c>
      <c r="E129" s="75"/>
      <c r="F129" s="968"/>
      <c r="G129" s="968"/>
      <c r="H129" s="969"/>
      <c r="I129" s="969"/>
      <c r="J129" s="970"/>
    </row>
    <row r="130" spans="1:26" ht="31.5" customHeight="1" outlineLevel="1">
      <c r="B130" s="937"/>
      <c r="C130" s="74"/>
      <c r="D130" s="91" t="s">
        <v>540</v>
      </c>
      <c r="E130" s="75"/>
      <c r="F130" s="968"/>
      <c r="G130" s="968"/>
      <c r="H130" s="969"/>
      <c r="I130" s="969"/>
      <c r="J130" s="970"/>
    </row>
    <row r="131" spans="1:26" ht="31.5" customHeight="1" outlineLevel="1">
      <c r="B131" s="938"/>
      <c r="C131" s="76"/>
      <c r="D131" s="92" t="s">
        <v>540</v>
      </c>
      <c r="E131" s="77"/>
      <c r="F131" s="939"/>
      <c r="G131" s="939"/>
      <c r="H131" s="940"/>
      <c r="I131" s="940"/>
      <c r="J131" s="941"/>
    </row>
    <row r="132" spans="1:26" ht="15" customHeight="1" outlineLevel="1">
      <c r="B132" s="954" t="s">
        <v>541</v>
      </c>
      <c r="C132" s="956" t="s">
        <v>542</v>
      </c>
      <c r="D132" s="957"/>
      <c r="E132" s="958"/>
      <c r="F132" s="959" t="s">
        <v>543</v>
      </c>
      <c r="G132" s="960"/>
      <c r="H132" s="960"/>
      <c r="I132" s="960"/>
      <c r="J132" s="961"/>
    </row>
    <row r="133" spans="1:26" ht="30" customHeight="1" outlineLevel="1">
      <c r="B133" s="937"/>
      <c r="C133" s="74"/>
      <c r="D133" s="91" t="s">
        <v>540</v>
      </c>
      <c r="E133" s="71"/>
      <c r="F133" s="965"/>
      <c r="G133" s="965"/>
      <c r="H133" s="966"/>
      <c r="I133" s="966"/>
      <c r="J133" s="967"/>
    </row>
    <row r="134" spans="1:26" ht="30" customHeight="1" outlineLevel="1">
      <c r="B134" s="937"/>
      <c r="C134" s="74"/>
      <c r="D134" s="91" t="s">
        <v>540</v>
      </c>
      <c r="E134" s="71"/>
      <c r="F134" s="968"/>
      <c r="G134" s="968"/>
      <c r="H134" s="969"/>
      <c r="I134" s="969"/>
      <c r="J134" s="970"/>
    </row>
    <row r="135" spans="1:26" ht="30" customHeight="1" outlineLevel="1">
      <c r="B135" s="937"/>
      <c r="C135" s="74"/>
      <c r="D135" s="91" t="s">
        <v>540</v>
      </c>
      <c r="E135" s="71"/>
      <c r="F135" s="968"/>
      <c r="G135" s="968"/>
      <c r="H135" s="969"/>
      <c r="I135" s="969"/>
      <c r="J135" s="970"/>
    </row>
    <row r="136" spans="1:26" ht="30" customHeight="1" outlineLevel="1" thickBot="1">
      <c r="B136" s="955"/>
      <c r="C136" s="78"/>
      <c r="D136" s="93" t="s">
        <v>540</v>
      </c>
      <c r="E136" s="79"/>
      <c r="F136" s="971"/>
      <c r="G136" s="971"/>
      <c r="H136" s="972"/>
      <c r="I136" s="972"/>
      <c r="J136" s="973"/>
    </row>
    <row r="137" spans="1:26" s="85" customFormat="1" ht="18.75" customHeight="1" outlineLevel="1" thickBot="1">
      <c r="A137" s="81"/>
      <c r="B137" s="94"/>
      <c r="C137" s="81"/>
      <c r="D137" s="81"/>
      <c r="E137" s="81"/>
      <c r="F137" s="81"/>
      <c r="G137" s="82"/>
      <c r="H137" s="82"/>
      <c r="I137" s="82"/>
      <c r="J137" s="82"/>
      <c r="K137" s="82"/>
      <c r="L137" s="82"/>
      <c r="M137" s="83"/>
      <c r="N137" s="1021"/>
      <c r="O137" s="1021"/>
      <c r="P137" s="1021"/>
      <c r="Q137" s="1021"/>
      <c r="R137" s="84"/>
      <c r="V137" s="83"/>
      <c r="W137" s="83"/>
      <c r="X137" s="83"/>
      <c r="Y137" s="83"/>
      <c r="Z137" s="84"/>
    </row>
    <row r="138" spans="1:26" ht="18.75" customHeight="1" outlineLevel="1">
      <c r="B138" s="1018" t="s">
        <v>544</v>
      </c>
      <c r="C138" s="1025"/>
      <c r="D138" s="1026"/>
      <c r="E138" s="1026"/>
      <c r="F138" s="1026"/>
      <c r="G138" s="1026"/>
      <c r="H138" s="1026"/>
      <c r="I138" s="1026"/>
      <c r="J138" s="1027"/>
    </row>
    <row r="139" spans="1:26" ht="18.75" customHeight="1" outlineLevel="1">
      <c r="B139" s="1019"/>
      <c r="C139" s="921"/>
      <c r="D139" s="922"/>
      <c r="E139" s="922"/>
      <c r="F139" s="922"/>
      <c r="G139" s="922"/>
      <c r="H139" s="922"/>
      <c r="I139" s="922"/>
      <c r="J139" s="923"/>
    </row>
    <row r="140" spans="1:26" ht="18.75" customHeight="1" outlineLevel="1">
      <c r="B140" s="1020"/>
      <c r="C140" s="1028"/>
      <c r="D140" s="1029"/>
      <c r="E140" s="1029"/>
      <c r="F140" s="1029"/>
      <c r="G140" s="1029"/>
      <c r="H140" s="1029"/>
      <c r="I140" s="1029"/>
      <c r="J140" s="1030"/>
    </row>
    <row r="141" spans="1:26" ht="18.75" customHeight="1" outlineLevel="1">
      <c r="B141" s="1031" t="s">
        <v>545</v>
      </c>
      <c r="C141" s="918"/>
      <c r="D141" s="919"/>
      <c r="E141" s="919"/>
      <c r="F141" s="919"/>
      <c r="G141" s="919"/>
      <c r="H141" s="919"/>
      <c r="I141" s="919"/>
      <c r="J141" s="920"/>
    </row>
    <row r="142" spans="1:26" ht="18.75" customHeight="1" outlineLevel="1">
      <c r="B142" s="1019"/>
      <c r="C142" s="921"/>
      <c r="D142" s="922"/>
      <c r="E142" s="922"/>
      <c r="F142" s="922"/>
      <c r="G142" s="922"/>
      <c r="H142" s="922"/>
      <c r="I142" s="922"/>
      <c r="J142" s="923"/>
    </row>
    <row r="143" spans="1:26" ht="18.75" customHeight="1" outlineLevel="1" thickBot="1">
      <c r="B143" s="1032"/>
      <c r="C143" s="924"/>
      <c r="D143" s="925"/>
      <c r="E143" s="925"/>
      <c r="F143" s="925"/>
      <c r="G143" s="925"/>
      <c r="H143" s="925"/>
      <c r="I143" s="925"/>
      <c r="J143" s="926"/>
    </row>
    <row r="144" spans="1:26" ht="18.75" customHeight="1" outlineLevel="1" thickBot="1">
      <c r="B144" s="95"/>
      <c r="C144" s="96"/>
      <c r="D144" s="96"/>
      <c r="E144" s="96"/>
      <c r="F144" s="96"/>
      <c r="G144" s="96"/>
      <c r="H144" s="96"/>
      <c r="I144" s="96"/>
      <c r="J144" s="96"/>
    </row>
    <row r="145" spans="2:10" ht="18.75" customHeight="1" outlineLevel="1">
      <c r="B145" s="97" t="s">
        <v>546</v>
      </c>
      <c r="C145" s="98"/>
      <c r="D145" s="98"/>
      <c r="E145" s="98"/>
      <c r="F145" s="99"/>
      <c r="G145" s="99"/>
      <c r="H145" s="99"/>
      <c r="I145" s="99"/>
      <c r="J145" s="100"/>
    </row>
    <row r="146" spans="2:10" ht="18.75" customHeight="1" outlineLevel="1">
      <c r="B146" s="942"/>
      <c r="C146" s="943"/>
      <c r="D146" s="943"/>
      <c r="E146" s="943"/>
      <c r="F146" s="943"/>
      <c r="G146" s="943"/>
      <c r="H146" s="943"/>
      <c r="I146" s="943"/>
      <c r="J146" s="944"/>
    </row>
    <row r="147" spans="2:10" ht="12" customHeight="1" outlineLevel="1" thickBot="1">
      <c r="B147" s="217"/>
      <c r="C147" s="101"/>
      <c r="D147" s="101"/>
      <c r="E147" s="101"/>
      <c r="F147" s="101"/>
      <c r="G147" s="101"/>
      <c r="H147" s="101"/>
      <c r="I147" s="101"/>
      <c r="J147" s="102"/>
    </row>
    <row r="148" spans="2:10" ht="17.25" customHeight="1"/>
    <row r="150" spans="2:10" ht="33.75" customHeight="1">
      <c r="B150" s="103" t="s">
        <v>529</v>
      </c>
      <c r="C150" s="948">
        <f>個票ｰ1002!B157</f>
        <v>0</v>
      </c>
      <c r="D150" s="949"/>
      <c r="E150" s="949"/>
      <c r="F150" s="950"/>
      <c r="G150" s="104" t="s">
        <v>530</v>
      </c>
      <c r="H150" s="945">
        <v>13</v>
      </c>
      <c r="I150" s="946"/>
      <c r="J150" s="947"/>
    </row>
    <row r="151" spans="2:10" ht="30" customHeight="1" outlineLevel="1">
      <c r="B151" s="218" t="s">
        <v>531</v>
      </c>
      <c r="C151" s="996">
        <f>個票ｰ1002!U157</f>
        <v>0</v>
      </c>
      <c r="D151" s="997"/>
      <c r="E151" s="997"/>
      <c r="F151" s="997"/>
      <c r="G151" s="997"/>
      <c r="H151" s="997"/>
      <c r="I151" s="997"/>
      <c r="J151" s="998"/>
    </row>
    <row r="152" spans="2:10" ht="30" customHeight="1" outlineLevel="1">
      <c r="B152" s="216" t="s">
        <v>533</v>
      </c>
      <c r="C152" s="992">
        <f>個票ｰ1002!S157</f>
        <v>0</v>
      </c>
      <c r="D152" s="993"/>
      <c r="E152" s="993"/>
      <c r="F152" s="993"/>
      <c r="G152" s="993"/>
      <c r="H152" s="993"/>
      <c r="I152" s="993"/>
      <c r="J152" s="994"/>
    </row>
    <row r="153" spans="2:10" ht="30" customHeight="1" outlineLevel="1">
      <c r="B153" s="215" t="s">
        <v>534</v>
      </c>
      <c r="C153" s="927"/>
      <c r="D153" s="927"/>
      <c r="E153" s="927"/>
      <c r="F153" s="927"/>
      <c r="G153" s="927"/>
      <c r="H153" s="928"/>
      <c r="I153" s="928"/>
      <c r="J153" s="929"/>
    </row>
    <row r="154" spans="2:10" ht="14.25" customHeight="1" outlineLevel="1">
      <c r="B154" s="1040" t="s">
        <v>550</v>
      </c>
      <c r="C154" s="974" t="s">
        <v>536</v>
      </c>
      <c r="D154" s="974"/>
      <c r="E154" s="974"/>
      <c r="F154" s="974" t="s">
        <v>537</v>
      </c>
      <c r="G154" s="974"/>
      <c r="H154" s="975"/>
      <c r="I154" s="975"/>
      <c r="J154" s="976"/>
    </row>
    <row r="155" spans="2:10" ht="34.5" customHeight="1" outlineLevel="1">
      <c r="B155" s="1040"/>
      <c r="C155" s="71"/>
      <c r="D155" s="197" t="s">
        <v>311</v>
      </c>
      <c r="E155" s="71"/>
      <c r="F155" s="977"/>
      <c r="G155" s="977"/>
      <c r="H155" s="978"/>
      <c r="I155" s="978"/>
      <c r="J155" s="979"/>
    </row>
    <row r="156" spans="2:10" ht="34.5" customHeight="1" outlineLevel="1">
      <c r="B156" s="1040"/>
      <c r="C156" s="71"/>
      <c r="D156" s="88" t="s">
        <v>311</v>
      </c>
      <c r="E156" s="71"/>
      <c r="F156" s="968"/>
      <c r="G156" s="968"/>
      <c r="H156" s="969"/>
      <c r="I156" s="969"/>
      <c r="J156" s="970"/>
    </row>
    <row r="157" spans="2:10" ht="34.5" customHeight="1" outlineLevel="1">
      <c r="B157" s="1040"/>
      <c r="C157" s="71"/>
      <c r="D157" s="88" t="s">
        <v>311</v>
      </c>
      <c r="E157" s="71"/>
      <c r="F157" s="968"/>
      <c r="G157" s="968"/>
      <c r="H157" s="969"/>
      <c r="I157" s="969"/>
      <c r="J157" s="970"/>
    </row>
    <row r="158" spans="2:10" ht="34.5" customHeight="1" outlineLevel="1">
      <c r="B158" s="1040"/>
      <c r="C158" s="71"/>
      <c r="D158" s="88" t="s">
        <v>311</v>
      </c>
      <c r="E158" s="71"/>
      <c r="F158" s="968"/>
      <c r="G158" s="968"/>
      <c r="H158" s="969"/>
      <c r="I158" s="969"/>
      <c r="J158" s="970"/>
    </row>
    <row r="159" spans="2:10" ht="34.5" customHeight="1" outlineLevel="1">
      <c r="B159" s="1040"/>
      <c r="C159" s="71"/>
      <c r="D159" s="89" t="s">
        <v>311</v>
      </c>
      <c r="E159" s="71"/>
      <c r="F159" s="980"/>
      <c r="G159" s="981"/>
      <c r="H159" s="982"/>
      <c r="I159" s="982"/>
      <c r="J159" s="983"/>
    </row>
    <row r="160" spans="2:10" ht="15" customHeight="1" outlineLevel="1">
      <c r="B160" s="1041" t="s">
        <v>551</v>
      </c>
      <c r="C160" s="974" t="s">
        <v>536</v>
      </c>
      <c r="D160" s="974"/>
      <c r="E160" s="974"/>
      <c r="F160" s="974" t="s">
        <v>539</v>
      </c>
      <c r="G160" s="974"/>
      <c r="H160" s="975"/>
      <c r="I160" s="975"/>
      <c r="J160" s="976"/>
    </row>
    <row r="161" spans="1:26" ht="31.5" customHeight="1" outlineLevel="1">
      <c r="B161" s="1042"/>
      <c r="C161" s="72"/>
      <c r="D161" s="90" t="s">
        <v>540</v>
      </c>
      <c r="E161" s="73"/>
      <c r="F161" s="977"/>
      <c r="G161" s="977"/>
      <c r="H161" s="978"/>
      <c r="I161" s="978"/>
      <c r="J161" s="979"/>
    </row>
    <row r="162" spans="1:26" ht="31.5" customHeight="1" outlineLevel="1">
      <c r="B162" s="1042"/>
      <c r="C162" s="74"/>
      <c r="D162" s="91" t="s">
        <v>540</v>
      </c>
      <c r="E162" s="75"/>
      <c r="F162" s="968"/>
      <c r="G162" s="968"/>
      <c r="H162" s="969"/>
      <c r="I162" s="969"/>
      <c r="J162" s="970"/>
    </row>
    <row r="163" spans="1:26" ht="31.5" customHeight="1" outlineLevel="1">
      <c r="B163" s="1042"/>
      <c r="C163" s="74"/>
      <c r="D163" s="91" t="s">
        <v>540</v>
      </c>
      <c r="E163" s="75"/>
      <c r="F163" s="968"/>
      <c r="G163" s="968"/>
      <c r="H163" s="969"/>
      <c r="I163" s="969"/>
      <c r="J163" s="970"/>
    </row>
    <row r="164" spans="1:26" ht="31.5" customHeight="1" outlineLevel="1">
      <c r="B164" s="1042"/>
      <c r="C164" s="74"/>
      <c r="D164" s="91" t="s">
        <v>540</v>
      </c>
      <c r="E164" s="75"/>
      <c r="F164" s="968"/>
      <c r="G164" s="968"/>
      <c r="H164" s="969"/>
      <c r="I164" s="969"/>
      <c r="J164" s="970"/>
    </row>
    <row r="165" spans="1:26" ht="31.5" customHeight="1" outlineLevel="1">
      <c r="B165" s="1043"/>
      <c r="C165" s="76"/>
      <c r="D165" s="92" t="s">
        <v>540</v>
      </c>
      <c r="E165" s="77"/>
      <c r="F165" s="939"/>
      <c r="G165" s="939"/>
      <c r="H165" s="940"/>
      <c r="I165" s="940"/>
      <c r="J165" s="941"/>
    </row>
    <row r="166" spans="1:26" ht="15" customHeight="1" outlineLevel="1">
      <c r="B166" s="954" t="s">
        <v>552</v>
      </c>
      <c r="C166" s="956" t="s">
        <v>542</v>
      </c>
      <c r="D166" s="957"/>
      <c r="E166" s="958"/>
      <c r="F166" s="959" t="s">
        <v>543</v>
      </c>
      <c r="G166" s="960"/>
      <c r="H166" s="960"/>
      <c r="I166" s="960"/>
      <c r="J166" s="961"/>
    </row>
    <row r="167" spans="1:26" ht="30" customHeight="1" outlineLevel="1">
      <c r="B167" s="937"/>
      <c r="C167" s="74"/>
      <c r="D167" s="91" t="s">
        <v>540</v>
      </c>
      <c r="E167" s="71"/>
      <c r="F167" s="965"/>
      <c r="G167" s="965"/>
      <c r="H167" s="966"/>
      <c r="I167" s="966"/>
      <c r="J167" s="967"/>
    </row>
    <row r="168" spans="1:26" ht="30" customHeight="1" outlineLevel="1">
      <c r="B168" s="937"/>
      <c r="C168" s="74"/>
      <c r="D168" s="91" t="s">
        <v>540</v>
      </c>
      <c r="E168" s="71"/>
      <c r="F168" s="968"/>
      <c r="G168" s="968"/>
      <c r="H168" s="969"/>
      <c r="I168" s="969"/>
      <c r="J168" s="970"/>
    </row>
    <row r="169" spans="1:26" ht="30" customHeight="1" outlineLevel="1">
      <c r="B169" s="937"/>
      <c r="C169" s="74"/>
      <c r="D169" s="91" t="s">
        <v>540</v>
      </c>
      <c r="E169" s="71"/>
      <c r="F169" s="968"/>
      <c r="G169" s="968"/>
      <c r="H169" s="969"/>
      <c r="I169" s="969"/>
      <c r="J169" s="970"/>
    </row>
    <row r="170" spans="1:26" ht="30" customHeight="1" outlineLevel="1" thickBot="1">
      <c r="B170" s="955"/>
      <c r="C170" s="78"/>
      <c r="D170" s="93" t="s">
        <v>540</v>
      </c>
      <c r="E170" s="79"/>
      <c r="F170" s="971"/>
      <c r="G170" s="971"/>
      <c r="H170" s="972"/>
      <c r="I170" s="972"/>
      <c r="J170" s="973"/>
    </row>
    <row r="171" spans="1:26" s="85" customFormat="1" ht="18.75" customHeight="1" outlineLevel="1" thickBot="1">
      <c r="A171" s="81"/>
      <c r="B171" s="94"/>
      <c r="C171" s="81"/>
      <c r="D171" s="81"/>
      <c r="E171" s="81"/>
      <c r="F171" s="81"/>
      <c r="G171" s="82"/>
      <c r="H171" s="82"/>
      <c r="I171" s="82"/>
      <c r="J171" s="82"/>
      <c r="K171" s="82"/>
      <c r="L171" s="82"/>
      <c r="M171" s="83"/>
      <c r="N171" s="1021"/>
      <c r="O171" s="1021"/>
      <c r="P171" s="1021"/>
      <c r="Q171" s="1021"/>
      <c r="R171" s="84"/>
      <c r="V171" s="83"/>
      <c r="W171" s="83"/>
      <c r="X171" s="83"/>
      <c r="Y171" s="83"/>
      <c r="Z171" s="84"/>
    </row>
    <row r="172" spans="1:26" ht="18.75" customHeight="1" outlineLevel="1">
      <c r="B172" s="1018" t="s">
        <v>544</v>
      </c>
      <c r="C172" s="1025"/>
      <c r="D172" s="1026"/>
      <c r="E172" s="1026"/>
      <c r="F172" s="1026"/>
      <c r="G172" s="1026"/>
      <c r="H172" s="1026"/>
      <c r="I172" s="1026"/>
      <c r="J172" s="1027"/>
    </row>
    <row r="173" spans="1:26" ht="18.75" customHeight="1" outlineLevel="1">
      <c r="B173" s="1019"/>
      <c r="C173" s="921"/>
      <c r="D173" s="922"/>
      <c r="E173" s="922"/>
      <c r="F173" s="922"/>
      <c r="G173" s="922"/>
      <c r="H173" s="922"/>
      <c r="I173" s="922"/>
      <c r="J173" s="923"/>
    </row>
    <row r="174" spans="1:26" ht="18.75" customHeight="1" outlineLevel="1">
      <c r="B174" s="1020"/>
      <c r="C174" s="1028"/>
      <c r="D174" s="1029"/>
      <c r="E174" s="1029"/>
      <c r="F174" s="1029"/>
      <c r="G174" s="1029"/>
      <c r="H174" s="1029"/>
      <c r="I174" s="1029"/>
      <c r="J174" s="1030"/>
    </row>
    <row r="175" spans="1:26" ht="18.75" customHeight="1" outlineLevel="1">
      <c r="B175" s="1031" t="s">
        <v>545</v>
      </c>
      <c r="C175" s="918"/>
      <c r="D175" s="919"/>
      <c r="E175" s="919"/>
      <c r="F175" s="919"/>
      <c r="G175" s="919"/>
      <c r="H175" s="919"/>
      <c r="I175" s="919"/>
      <c r="J175" s="920"/>
    </row>
    <row r="176" spans="1:26" ht="18.75" customHeight="1" outlineLevel="1">
      <c r="B176" s="1019"/>
      <c r="C176" s="921"/>
      <c r="D176" s="922"/>
      <c r="E176" s="922"/>
      <c r="F176" s="922"/>
      <c r="G176" s="922"/>
      <c r="H176" s="922"/>
      <c r="I176" s="922"/>
      <c r="J176" s="923"/>
    </row>
    <row r="177" spans="2:10" ht="18.75" customHeight="1" outlineLevel="1" thickBot="1">
      <c r="B177" s="1032"/>
      <c r="C177" s="924"/>
      <c r="D177" s="925"/>
      <c r="E177" s="925"/>
      <c r="F177" s="925"/>
      <c r="G177" s="925"/>
      <c r="H177" s="925"/>
      <c r="I177" s="925"/>
      <c r="J177" s="926"/>
    </row>
    <row r="178" spans="2:10" ht="18.75" customHeight="1" outlineLevel="1" thickBot="1">
      <c r="B178" s="95"/>
      <c r="C178" s="96"/>
      <c r="D178" s="96"/>
      <c r="E178" s="96"/>
      <c r="F178" s="96"/>
      <c r="G178" s="96"/>
      <c r="H178" s="96"/>
      <c r="I178" s="96"/>
      <c r="J178" s="96"/>
    </row>
    <row r="179" spans="2:10" ht="18.75" customHeight="1" outlineLevel="1">
      <c r="B179" s="97" t="s">
        <v>546</v>
      </c>
      <c r="C179" s="98"/>
      <c r="D179" s="98"/>
      <c r="E179" s="98"/>
      <c r="F179" s="99"/>
      <c r="G179" s="99"/>
      <c r="H179" s="99"/>
      <c r="I179" s="99"/>
      <c r="J179" s="100"/>
    </row>
    <row r="180" spans="2:10" ht="18.75" customHeight="1" outlineLevel="1">
      <c r="B180" s="942"/>
      <c r="C180" s="943"/>
      <c r="D180" s="943"/>
      <c r="E180" s="943"/>
      <c r="F180" s="943"/>
      <c r="G180" s="943"/>
      <c r="H180" s="943"/>
      <c r="I180" s="943"/>
      <c r="J180" s="944"/>
    </row>
    <row r="181" spans="2:10" ht="12" customHeight="1" outlineLevel="1" thickBot="1">
      <c r="B181" s="217"/>
      <c r="C181" s="101"/>
      <c r="D181" s="101"/>
      <c r="E181" s="101"/>
      <c r="F181" s="101"/>
      <c r="G181" s="101"/>
      <c r="H181" s="101"/>
      <c r="I181" s="101"/>
      <c r="J181" s="102"/>
    </row>
    <row r="184" spans="2:10" ht="33.75" customHeight="1">
      <c r="B184" s="103" t="s">
        <v>529</v>
      </c>
      <c r="C184" s="948">
        <f>個票ｰ1002!B158</f>
        <v>0</v>
      </c>
      <c r="D184" s="949"/>
      <c r="E184" s="949"/>
      <c r="F184" s="950"/>
      <c r="G184" s="104" t="s">
        <v>530</v>
      </c>
      <c r="H184" s="945">
        <v>14</v>
      </c>
      <c r="I184" s="946"/>
      <c r="J184" s="947"/>
    </row>
    <row r="185" spans="2:10" ht="30" customHeight="1" outlineLevel="1">
      <c r="B185" s="218" t="s">
        <v>531</v>
      </c>
      <c r="C185" s="951">
        <f>個票ｰ1002!U158</f>
        <v>0</v>
      </c>
      <c r="D185" s="952"/>
      <c r="E185" s="952"/>
      <c r="F185" s="952"/>
      <c r="G185" s="952"/>
      <c r="H185" s="952"/>
      <c r="I185" s="952"/>
      <c r="J185" s="953"/>
    </row>
    <row r="186" spans="2:10" ht="30" customHeight="1" outlineLevel="1">
      <c r="B186" s="216" t="s">
        <v>533</v>
      </c>
      <c r="C186" s="992">
        <f>個票ｰ1002!S158</f>
        <v>0</v>
      </c>
      <c r="D186" s="993"/>
      <c r="E186" s="993"/>
      <c r="F186" s="993"/>
      <c r="G186" s="993"/>
      <c r="H186" s="993"/>
      <c r="I186" s="993"/>
      <c r="J186" s="994"/>
    </row>
    <row r="187" spans="2:10" ht="30" customHeight="1" outlineLevel="1">
      <c r="B187" s="215" t="s">
        <v>534</v>
      </c>
      <c r="C187" s="927"/>
      <c r="D187" s="927"/>
      <c r="E187" s="927"/>
      <c r="F187" s="927"/>
      <c r="G187" s="927"/>
      <c r="H187" s="928"/>
      <c r="I187" s="928"/>
      <c r="J187" s="929"/>
    </row>
    <row r="188" spans="2:10" ht="14.25" customHeight="1" outlineLevel="1">
      <c r="B188" s="995" t="s">
        <v>547</v>
      </c>
      <c r="C188" s="974" t="s">
        <v>536</v>
      </c>
      <c r="D188" s="974"/>
      <c r="E188" s="974"/>
      <c r="F188" s="974" t="s">
        <v>537</v>
      </c>
      <c r="G188" s="974"/>
      <c r="H188" s="975"/>
      <c r="I188" s="975"/>
      <c r="J188" s="976"/>
    </row>
    <row r="189" spans="2:10" ht="34.5" customHeight="1" outlineLevel="1">
      <c r="B189" s="995"/>
      <c r="C189" s="71"/>
      <c r="D189" s="197" t="s">
        <v>311</v>
      </c>
      <c r="E189" s="71"/>
      <c r="F189" s="977"/>
      <c r="G189" s="977"/>
      <c r="H189" s="978"/>
      <c r="I189" s="978"/>
      <c r="J189" s="979"/>
    </row>
    <row r="190" spans="2:10" ht="34.5" customHeight="1" outlineLevel="1">
      <c r="B190" s="995"/>
      <c r="C190" s="71"/>
      <c r="D190" s="88" t="s">
        <v>311</v>
      </c>
      <c r="E190" s="71"/>
      <c r="F190" s="968"/>
      <c r="G190" s="968"/>
      <c r="H190" s="969"/>
      <c r="I190" s="969"/>
      <c r="J190" s="970"/>
    </row>
    <row r="191" spans="2:10" ht="34.5" customHeight="1" outlineLevel="1">
      <c r="B191" s="995"/>
      <c r="C191" s="71"/>
      <c r="D191" s="88" t="s">
        <v>311</v>
      </c>
      <c r="E191" s="71"/>
      <c r="F191" s="968"/>
      <c r="G191" s="968"/>
      <c r="H191" s="969"/>
      <c r="I191" s="969"/>
      <c r="J191" s="970"/>
    </row>
    <row r="192" spans="2:10" ht="34.5" customHeight="1" outlineLevel="1">
      <c r="B192" s="995"/>
      <c r="C192" s="71"/>
      <c r="D192" s="88" t="s">
        <v>311</v>
      </c>
      <c r="E192" s="71"/>
      <c r="F192" s="968"/>
      <c r="G192" s="968"/>
      <c r="H192" s="969"/>
      <c r="I192" s="969"/>
      <c r="J192" s="970"/>
    </row>
    <row r="193" spans="1:26" ht="34.5" customHeight="1" outlineLevel="1">
      <c r="B193" s="995"/>
      <c r="C193" s="71"/>
      <c r="D193" s="89" t="s">
        <v>311</v>
      </c>
      <c r="E193" s="71"/>
      <c r="F193" s="980"/>
      <c r="G193" s="981"/>
      <c r="H193" s="982"/>
      <c r="I193" s="982"/>
      <c r="J193" s="983"/>
    </row>
    <row r="194" spans="1:26" ht="15" customHeight="1" outlineLevel="1">
      <c r="B194" s="936" t="s">
        <v>538</v>
      </c>
      <c r="C194" s="974" t="s">
        <v>536</v>
      </c>
      <c r="D194" s="974"/>
      <c r="E194" s="974"/>
      <c r="F194" s="974" t="s">
        <v>539</v>
      </c>
      <c r="G194" s="974"/>
      <c r="H194" s="975"/>
      <c r="I194" s="975"/>
      <c r="J194" s="976"/>
    </row>
    <row r="195" spans="1:26" ht="31.5" customHeight="1" outlineLevel="1">
      <c r="B195" s="937"/>
      <c r="C195" s="72"/>
      <c r="D195" s="90" t="s">
        <v>540</v>
      </c>
      <c r="E195" s="73"/>
      <c r="F195" s="977"/>
      <c r="G195" s="977"/>
      <c r="H195" s="978"/>
      <c r="I195" s="978"/>
      <c r="J195" s="979"/>
    </row>
    <row r="196" spans="1:26" ht="31.5" customHeight="1" outlineLevel="1">
      <c r="B196" s="937"/>
      <c r="C196" s="74"/>
      <c r="D196" s="91" t="s">
        <v>540</v>
      </c>
      <c r="E196" s="75"/>
      <c r="F196" s="968"/>
      <c r="G196" s="968"/>
      <c r="H196" s="969"/>
      <c r="I196" s="969"/>
      <c r="J196" s="970"/>
    </row>
    <row r="197" spans="1:26" ht="31.5" customHeight="1" outlineLevel="1">
      <c r="B197" s="937"/>
      <c r="C197" s="74"/>
      <c r="D197" s="91" t="s">
        <v>540</v>
      </c>
      <c r="E197" s="75"/>
      <c r="F197" s="968"/>
      <c r="G197" s="968"/>
      <c r="H197" s="969"/>
      <c r="I197" s="969"/>
      <c r="J197" s="970"/>
    </row>
    <row r="198" spans="1:26" ht="31.5" customHeight="1" outlineLevel="1">
      <c r="B198" s="937"/>
      <c r="C198" s="74"/>
      <c r="D198" s="91" t="s">
        <v>540</v>
      </c>
      <c r="E198" s="75"/>
      <c r="F198" s="968"/>
      <c r="G198" s="968"/>
      <c r="H198" s="969"/>
      <c r="I198" s="969"/>
      <c r="J198" s="970"/>
    </row>
    <row r="199" spans="1:26" ht="31.5" customHeight="1" outlineLevel="1">
      <c r="B199" s="938"/>
      <c r="C199" s="76"/>
      <c r="D199" s="92" t="s">
        <v>540</v>
      </c>
      <c r="E199" s="77"/>
      <c r="F199" s="939"/>
      <c r="G199" s="939"/>
      <c r="H199" s="940"/>
      <c r="I199" s="940"/>
      <c r="J199" s="941"/>
    </row>
    <row r="200" spans="1:26" ht="15" customHeight="1" outlineLevel="1">
      <c r="B200" s="954" t="s">
        <v>541</v>
      </c>
      <c r="C200" s="956" t="s">
        <v>542</v>
      </c>
      <c r="D200" s="957"/>
      <c r="E200" s="958"/>
      <c r="F200" s="959" t="s">
        <v>543</v>
      </c>
      <c r="G200" s="960"/>
      <c r="H200" s="960"/>
      <c r="I200" s="960"/>
      <c r="J200" s="961"/>
    </row>
    <row r="201" spans="1:26" ht="30" customHeight="1" outlineLevel="1">
      <c r="B201" s="937"/>
      <c r="C201" s="74"/>
      <c r="D201" s="91" t="s">
        <v>540</v>
      </c>
      <c r="E201" s="71"/>
      <c r="F201" s="965"/>
      <c r="G201" s="965"/>
      <c r="H201" s="966"/>
      <c r="I201" s="966"/>
      <c r="J201" s="967"/>
    </row>
    <row r="202" spans="1:26" ht="30" customHeight="1" outlineLevel="1">
      <c r="B202" s="937"/>
      <c r="C202" s="74"/>
      <c r="D202" s="91" t="s">
        <v>540</v>
      </c>
      <c r="E202" s="71"/>
      <c r="F202" s="968"/>
      <c r="G202" s="968"/>
      <c r="H202" s="969"/>
      <c r="I202" s="969"/>
      <c r="J202" s="970"/>
    </row>
    <row r="203" spans="1:26" ht="30" customHeight="1" outlineLevel="1">
      <c r="B203" s="937"/>
      <c r="C203" s="74"/>
      <c r="D203" s="91" t="s">
        <v>540</v>
      </c>
      <c r="E203" s="71"/>
      <c r="F203" s="968"/>
      <c r="G203" s="968"/>
      <c r="H203" s="969"/>
      <c r="I203" s="969"/>
      <c r="J203" s="970"/>
    </row>
    <row r="204" spans="1:26" ht="30" customHeight="1" outlineLevel="1" thickBot="1">
      <c r="B204" s="955"/>
      <c r="C204" s="78"/>
      <c r="D204" s="93" t="s">
        <v>540</v>
      </c>
      <c r="E204" s="79"/>
      <c r="F204" s="971"/>
      <c r="G204" s="971"/>
      <c r="H204" s="972"/>
      <c r="I204" s="972"/>
      <c r="J204" s="973"/>
    </row>
    <row r="205" spans="1:26" s="85" customFormat="1" ht="18.75" customHeight="1" outlineLevel="1" thickBot="1">
      <c r="A205" s="81"/>
      <c r="B205" s="94"/>
      <c r="C205" s="81"/>
      <c r="D205" s="81"/>
      <c r="E205" s="81"/>
      <c r="F205" s="81"/>
      <c r="G205" s="82"/>
      <c r="H205" s="82"/>
      <c r="I205" s="82"/>
      <c r="J205" s="82"/>
      <c r="K205" s="82"/>
      <c r="L205" s="82"/>
      <c r="M205" s="83"/>
      <c r="N205" s="1021"/>
      <c r="O205" s="1021"/>
      <c r="P205" s="1021"/>
      <c r="Q205" s="1021"/>
      <c r="R205" s="84"/>
      <c r="V205" s="83"/>
      <c r="W205" s="83"/>
      <c r="X205" s="83"/>
      <c r="Y205" s="83"/>
      <c r="Z205" s="84"/>
    </row>
    <row r="206" spans="1:26" ht="18.75" customHeight="1" outlineLevel="1">
      <c r="B206" s="1018" t="s">
        <v>544</v>
      </c>
      <c r="C206" s="1025"/>
      <c r="D206" s="1026"/>
      <c r="E206" s="1026"/>
      <c r="F206" s="1026"/>
      <c r="G206" s="1026"/>
      <c r="H206" s="1026"/>
      <c r="I206" s="1026"/>
      <c r="J206" s="1027"/>
    </row>
    <row r="207" spans="1:26" ht="18.75" customHeight="1" outlineLevel="1">
      <c r="B207" s="1019"/>
      <c r="C207" s="921"/>
      <c r="D207" s="922"/>
      <c r="E207" s="922"/>
      <c r="F207" s="922"/>
      <c r="G207" s="922"/>
      <c r="H207" s="922"/>
      <c r="I207" s="922"/>
      <c r="J207" s="923"/>
    </row>
    <row r="208" spans="1:26" ht="18.75" customHeight="1" outlineLevel="1">
      <c r="B208" s="1020"/>
      <c r="C208" s="1028"/>
      <c r="D208" s="1029"/>
      <c r="E208" s="1029"/>
      <c r="F208" s="1029"/>
      <c r="G208" s="1029"/>
      <c r="H208" s="1029"/>
      <c r="I208" s="1029"/>
      <c r="J208" s="1030"/>
    </row>
    <row r="209" spans="2:11" ht="18.75" customHeight="1" outlineLevel="1">
      <c r="B209" s="1031" t="s">
        <v>545</v>
      </c>
      <c r="C209" s="918"/>
      <c r="D209" s="919"/>
      <c r="E209" s="919"/>
      <c r="F209" s="919"/>
      <c r="G209" s="919"/>
      <c r="H209" s="919"/>
      <c r="I209" s="919"/>
      <c r="J209" s="920"/>
    </row>
    <row r="210" spans="2:11" ht="18.75" customHeight="1" outlineLevel="1">
      <c r="B210" s="1019"/>
      <c r="C210" s="921"/>
      <c r="D210" s="922"/>
      <c r="E210" s="922"/>
      <c r="F210" s="922"/>
      <c r="G210" s="922"/>
      <c r="H210" s="922"/>
      <c r="I210" s="922"/>
      <c r="J210" s="923"/>
    </row>
    <row r="211" spans="2:11" ht="18.75" customHeight="1" outlineLevel="1" thickBot="1">
      <c r="B211" s="1032"/>
      <c r="C211" s="924"/>
      <c r="D211" s="925"/>
      <c r="E211" s="925"/>
      <c r="F211" s="925"/>
      <c r="G211" s="925"/>
      <c r="H211" s="925"/>
      <c r="I211" s="925"/>
      <c r="J211" s="926"/>
    </row>
    <row r="212" spans="2:11" ht="18.75" customHeight="1" outlineLevel="1" thickBot="1">
      <c r="B212" s="95"/>
      <c r="C212" s="96"/>
      <c r="D212" s="96"/>
      <c r="E212" s="96"/>
      <c r="F212" s="96"/>
      <c r="G212" s="96"/>
      <c r="H212" s="96"/>
      <c r="I212" s="96"/>
      <c r="J212" s="96"/>
    </row>
    <row r="213" spans="2:11" ht="18.75" customHeight="1" outlineLevel="1">
      <c r="B213" s="97" t="s">
        <v>546</v>
      </c>
      <c r="C213" s="98"/>
      <c r="D213" s="98"/>
      <c r="E213" s="98"/>
      <c r="F213" s="99"/>
      <c r="G213" s="99"/>
      <c r="H213" s="99"/>
      <c r="I213" s="99"/>
      <c r="J213" s="100"/>
    </row>
    <row r="214" spans="2:11" ht="18.75" customHeight="1" outlineLevel="1">
      <c r="B214" s="942"/>
      <c r="C214" s="943"/>
      <c r="D214" s="943"/>
      <c r="E214" s="943"/>
      <c r="F214" s="943"/>
      <c r="G214" s="943"/>
      <c r="H214" s="943"/>
      <c r="I214" s="943"/>
      <c r="J214" s="944"/>
    </row>
    <row r="215" spans="2:11" ht="12" customHeight="1" outlineLevel="1" thickBot="1">
      <c r="B215" s="217"/>
      <c r="C215" s="101"/>
      <c r="D215" s="101"/>
      <c r="E215" s="101"/>
      <c r="F215" s="101"/>
      <c r="G215" s="101"/>
      <c r="H215" s="101"/>
      <c r="I215" s="101"/>
      <c r="J215" s="102"/>
    </row>
    <row r="218" spans="2:11" ht="17.25" customHeight="1">
      <c r="B218" s="198"/>
      <c r="C218" s="198"/>
      <c r="D218" s="198"/>
      <c r="E218" s="198"/>
      <c r="F218" s="198"/>
      <c r="G218" s="198"/>
      <c r="H218" s="198"/>
      <c r="I218" s="198"/>
      <c r="J218" s="198"/>
      <c r="K218" s="198"/>
    </row>
    <row r="219" spans="2:11" ht="33.75" customHeight="1">
      <c r="B219" s="103" t="s">
        <v>529</v>
      </c>
      <c r="C219" s="948">
        <f>個票ｰ1002!B159</f>
        <v>0</v>
      </c>
      <c r="D219" s="949"/>
      <c r="E219" s="949"/>
      <c r="F219" s="950"/>
      <c r="G219" s="104" t="s">
        <v>530</v>
      </c>
      <c r="H219" s="945">
        <v>15</v>
      </c>
      <c r="I219" s="946"/>
      <c r="J219" s="947"/>
    </row>
    <row r="220" spans="2:11" ht="30" customHeight="1" outlineLevel="1">
      <c r="B220" s="218" t="s">
        <v>531</v>
      </c>
      <c r="C220" s="951">
        <f>個票ｰ1002!U159</f>
        <v>0</v>
      </c>
      <c r="D220" s="952"/>
      <c r="E220" s="952"/>
      <c r="F220" s="952"/>
      <c r="G220" s="952"/>
      <c r="H220" s="952"/>
      <c r="I220" s="952"/>
      <c r="J220" s="953"/>
    </row>
    <row r="221" spans="2:11" ht="30" customHeight="1" outlineLevel="1">
      <c r="B221" s="216" t="s">
        <v>533</v>
      </c>
      <c r="C221" s="992">
        <f>個票ｰ1002!S159</f>
        <v>0</v>
      </c>
      <c r="D221" s="993"/>
      <c r="E221" s="993"/>
      <c r="F221" s="993"/>
      <c r="G221" s="993"/>
      <c r="H221" s="993"/>
      <c r="I221" s="993"/>
      <c r="J221" s="994"/>
    </row>
    <row r="222" spans="2:11" ht="30" customHeight="1" outlineLevel="1">
      <c r="B222" s="215" t="s">
        <v>534</v>
      </c>
      <c r="C222" s="927"/>
      <c r="D222" s="927"/>
      <c r="E222" s="927"/>
      <c r="F222" s="927"/>
      <c r="G222" s="927"/>
      <c r="H222" s="928"/>
      <c r="I222" s="928"/>
      <c r="J222" s="929"/>
    </row>
    <row r="223" spans="2:11" ht="14.25" customHeight="1" outlineLevel="1">
      <c r="B223" s="995" t="s">
        <v>547</v>
      </c>
      <c r="C223" s="974" t="s">
        <v>536</v>
      </c>
      <c r="D223" s="974"/>
      <c r="E223" s="974"/>
      <c r="F223" s="974" t="s">
        <v>537</v>
      </c>
      <c r="G223" s="974"/>
      <c r="H223" s="975"/>
      <c r="I223" s="975"/>
      <c r="J223" s="976"/>
    </row>
    <row r="224" spans="2:11" ht="34.5" customHeight="1" outlineLevel="1">
      <c r="B224" s="995"/>
      <c r="C224" s="71"/>
      <c r="D224" s="197" t="s">
        <v>311</v>
      </c>
      <c r="E224" s="71"/>
      <c r="F224" s="977"/>
      <c r="G224" s="977"/>
      <c r="H224" s="978"/>
      <c r="I224" s="978"/>
      <c r="J224" s="979"/>
    </row>
    <row r="225" spans="1:26" ht="34.5" customHeight="1" outlineLevel="1">
      <c r="B225" s="995"/>
      <c r="C225" s="71"/>
      <c r="D225" s="88" t="s">
        <v>311</v>
      </c>
      <c r="E225" s="71"/>
      <c r="F225" s="968"/>
      <c r="G225" s="968"/>
      <c r="H225" s="969"/>
      <c r="I225" s="969"/>
      <c r="J225" s="970"/>
    </row>
    <row r="226" spans="1:26" ht="34.5" customHeight="1" outlineLevel="1">
      <c r="B226" s="995"/>
      <c r="C226" s="71"/>
      <c r="D226" s="88" t="s">
        <v>311</v>
      </c>
      <c r="E226" s="71"/>
      <c r="F226" s="968"/>
      <c r="G226" s="968"/>
      <c r="H226" s="969"/>
      <c r="I226" s="969"/>
      <c r="J226" s="970"/>
    </row>
    <row r="227" spans="1:26" ht="34.5" customHeight="1" outlineLevel="1">
      <c r="B227" s="995"/>
      <c r="C227" s="71"/>
      <c r="D227" s="88" t="s">
        <v>311</v>
      </c>
      <c r="E227" s="71"/>
      <c r="F227" s="968"/>
      <c r="G227" s="968"/>
      <c r="H227" s="969"/>
      <c r="I227" s="969"/>
      <c r="J227" s="970"/>
    </row>
    <row r="228" spans="1:26" ht="34.5" customHeight="1" outlineLevel="1">
      <c r="B228" s="995"/>
      <c r="C228" s="71"/>
      <c r="D228" s="89" t="s">
        <v>311</v>
      </c>
      <c r="E228" s="71"/>
      <c r="F228" s="980"/>
      <c r="G228" s="981"/>
      <c r="H228" s="982"/>
      <c r="I228" s="982"/>
      <c r="J228" s="983"/>
    </row>
    <row r="229" spans="1:26" ht="15" customHeight="1" outlineLevel="1">
      <c r="B229" s="936" t="s">
        <v>538</v>
      </c>
      <c r="C229" s="974" t="s">
        <v>536</v>
      </c>
      <c r="D229" s="974"/>
      <c r="E229" s="974"/>
      <c r="F229" s="974" t="s">
        <v>539</v>
      </c>
      <c r="G229" s="974"/>
      <c r="H229" s="975"/>
      <c r="I229" s="975"/>
      <c r="J229" s="976"/>
    </row>
    <row r="230" spans="1:26" ht="31.5" customHeight="1" outlineLevel="1">
      <c r="B230" s="937"/>
      <c r="C230" s="72"/>
      <c r="D230" s="90" t="s">
        <v>540</v>
      </c>
      <c r="E230" s="73"/>
      <c r="F230" s="977"/>
      <c r="G230" s="977"/>
      <c r="H230" s="978"/>
      <c r="I230" s="978"/>
      <c r="J230" s="979"/>
    </row>
    <row r="231" spans="1:26" ht="31.5" customHeight="1" outlineLevel="1">
      <c r="B231" s="937"/>
      <c r="C231" s="74"/>
      <c r="D231" s="91" t="s">
        <v>540</v>
      </c>
      <c r="E231" s="75"/>
      <c r="F231" s="968"/>
      <c r="G231" s="968"/>
      <c r="H231" s="969"/>
      <c r="I231" s="969"/>
      <c r="J231" s="970"/>
    </row>
    <row r="232" spans="1:26" ht="31.5" customHeight="1" outlineLevel="1">
      <c r="B232" s="937"/>
      <c r="C232" s="74"/>
      <c r="D232" s="91" t="s">
        <v>540</v>
      </c>
      <c r="E232" s="75"/>
      <c r="F232" s="968"/>
      <c r="G232" s="968"/>
      <c r="H232" s="969"/>
      <c r="I232" s="969"/>
      <c r="J232" s="970"/>
    </row>
    <row r="233" spans="1:26" ht="31.5" customHeight="1" outlineLevel="1">
      <c r="B233" s="937"/>
      <c r="C233" s="74"/>
      <c r="D233" s="91" t="s">
        <v>540</v>
      </c>
      <c r="E233" s="75"/>
      <c r="F233" s="968"/>
      <c r="G233" s="968"/>
      <c r="H233" s="969"/>
      <c r="I233" s="969"/>
      <c r="J233" s="970"/>
    </row>
    <row r="234" spans="1:26" ht="31.5" customHeight="1" outlineLevel="1">
      <c r="B234" s="938"/>
      <c r="C234" s="76"/>
      <c r="D234" s="92" t="s">
        <v>540</v>
      </c>
      <c r="E234" s="77"/>
      <c r="F234" s="939"/>
      <c r="G234" s="939"/>
      <c r="H234" s="940"/>
      <c r="I234" s="940"/>
      <c r="J234" s="941"/>
    </row>
    <row r="235" spans="1:26" ht="15" customHeight="1" outlineLevel="1">
      <c r="B235" s="954" t="s">
        <v>541</v>
      </c>
      <c r="C235" s="956" t="s">
        <v>542</v>
      </c>
      <c r="D235" s="957"/>
      <c r="E235" s="958"/>
      <c r="F235" s="959" t="s">
        <v>543</v>
      </c>
      <c r="G235" s="960"/>
      <c r="H235" s="960"/>
      <c r="I235" s="960"/>
      <c r="J235" s="961"/>
    </row>
    <row r="236" spans="1:26" ht="30" customHeight="1" outlineLevel="1">
      <c r="B236" s="937"/>
      <c r="C236" s="74"/>
      <c r="D236" s="91" t="s">
        <v>540</v>
      </c>
      <c r="E236" s="71"/>
      <c r="F236" s="962"/>
      <c r="G236" s="962"/>
      <c r="H236" s="963"/>
      <c r="I236" s="963"/>
      <c r="J236" s="964"/>
    </row>
    <row r="237" spans="1:26" ht="30" customHeight="1" outlineLevel="1">
      <c r="B237" s="937"/>
      <c r="C237" s="74"/>
      <c r="D237" s="91" t="s">
        <v>540</v>
      </c>
      <c r="E237" s="71"/>
      <c r="F237" s="930"/>
      <c r="G237" s="930"/>
      <c r="H237" s="931"/>
      <c r="I237" s="931"/>
      <c r="J237" s="932"/>
    </row>
    <row r="238" spans="1:26" ht="30" customHeight="1" outlineLevel="1">
      <c r="B238" s="937"/>
      <c r="C238" s="74"/>
      <c r="D238" s="91" t="s">
        <v>540</v>
      </c>
      <c r="E238" s="71"/>
      <c r="F238" s="930"/>
      <c r="G238" s="930"/>
      <c r="H238" s="931"/>
      <c r="I238" s="931"/>
      <c r="J238" s="932"/>
    </row>
    <row r="239" spans="1:26" ht="30" customHeight="1" outlineLevel="1" thickBot="1">
      <c r="B239" s="955"/>
      <c r="C239" s="78"/>
      <c r="D239" s="93" t="s">
        <v>540</v>
      </c>
      <c r="E239" s="79"/>
      <c r="F239" s="933"/>
      <c r="G239" s="933"/>
      <c r="H239" s="934"/>
      <c r="I239" s="934"/>
      <c r="J239" s="935"/>
    </row>
    <row r="240" spans="1:26" s="85" customFormat="1" ht="18.75" customHeight="1" outlineLevel="1" thickBot="1">
      <c r="A240" s="81"/>
      <c r="B240" s="94"/>
      <c r="C240" s="81"/>
      <c r="D240" s="81"/>
      <c r="E240" s="81"/>
      <c r="F240" s="81"/>
      <c r="G240" s="82"/>
      <c r="H240" s="82"/>
      <c r="I240" s="82"/>
      <c r="J240" s="82"/>
      <c r="K240" s="82"/>
      <c r="L240" s="82"/>
      <c r="M240" s="83"/>
      <c r="N240" s="1021"/>
      <c r="O240" s="1021"/>
      <c r="P240" s="1021"/>
      <c r="Q240" s="1021"/>
      <c r="R240" s="84"/>
      <c r="V240" s="83"/>
      <c r="W240" s="83"/>
      <c r="X240" s="83"/>
      <c r="Y240" s="83"/>
      <c r="Z240" s="84"/>
    </row>
    <row r="241" spans="2:10" ht="18.75" customHeight="1" outlineLevel="1">
      <c r="B241" s="1018" t="s">
        <v>544</v>
      </c>
      <c r="C241" s="1025"/>
      <c r="D241" s="1026"/>
      <c r="E241" s="1026"/>
      <c r="F241" s="1026"/>
      <c r="G241" s="1026"/>
      <c r="H241" s="1026"/>
      <c r="I241" s="1026"/>
      <c r="J241" s="1027"/>
    </row>
    <row r="242" spans="2:10" ht="18.75" customHeight="1" outlineLevel="1">
      <c r="B242" s="1019"/>
      <c r="C242" s="921"/>
      <c r="D242" s="922"/>
      <c r="E242" s="922"/>
      <c r="F242" s="922"/>
      <c r="G242" s="922"/>
      <c r="H242" s="922"/>
      <c r="I242" s="922"/>
      <c r="J242" s="923"/>
    </row>
    <row r="243" spans="2:10" ht="18.75" customHeight="1" outlineLevel="1">
      <c r="B243" s="1020"/>
      <c r="C243" s="1028"/>
      <c r="D243" s="1029"/>
      <c r="E243" s="1029"/>
      <c r="F243" s="1029"/>
      <c r="G243" s="1029"/>
      <c r="H243" s="1029"/>
      <c r="I243" s="1029"/>
      <c r="J243" s="1030"/>
    </row>
    <row r="244" spans="2:10" ht="18.75" customHeight="1" outlineLevel="1">
      <c r="B244" s="1031" t="s">
        <v>545</v>
      </c>
      <c r="C244" s="918"/>
      <c r="D244" s="919"/>
      <c r="E244" s="919"/>
      <c r="F244" s="919"/>
      <c r="G244" s="919"/>
      <c r="H244" s="919"/>
      <c r="I244" s="919"/>
      <c r="J244" s="920"/>
    </row>
    <row r="245" spans="2:10" ht="18.75" customHeight="1" outlineLevel="1">
      <c r="B245" s="1019"/>
      <c r="C245" s="921"/>
      <c r="D245" s="922"/>
      <c r="E245" s="922"/>
      <c r="F245" s="922"/>
      <c r="G245" s="922"/>
      <c r="H245" s="922"/>
      <c r="I245" s="922"/>
      <c r="J245" s="923"/>
    </row>
    <row r="246" spans="2:10" ht="18.75" customHeight="1" outlineLevel="1" thickBot="1">
      <c r="B246" s="1032"/>
      <c r="C246" s="924"/>
      <c r="D246" s="925"/>
      <c r="E246" s="925"/>
      <c r="F246" s="925"/>
      <c r="G246" s="925"/>
      <c r="H246" s="925"/>
      <c r="I246" s="925"/>
      <c r="J246" s="926"/>
    </row>
    <row r="247" spans="2:10" ht="18.75" customHeight="1" outlineLevel="1" thickBot="1">
      <c r="B247" s="95"/>
      <c r="C247" s="96"/>
      <c r="D247" s="96"/>
      <c r="E247" s="96"/>
      <c r="F247" s="96"/>
      <c r="G247" s="96"/>
      <c r="H247" s="96"/>
      <c r="I247" s="96"/>
      <c r="J247" s="96"/>
    </row>
    <row r="248" spans="2:10" ht="18.75" customHeight="1" outlineLevel="1">
      <c r="B248" s="97" t="s">
        <v>546</v>
      </c>
      <c r="C248" s="98"/>
      <c r="D248" s="98"/>
      <c r="E248" s="98"/>
      <c r="F248" s="99"/>
      <c r="G248" s="99"/>
      <c r="H248" s="99"/>
      <c r="I248" s="99"/>
      <c r="J248" s="100"/>
    </row>
    <row r="249" spans="2:10" ht="18.75" customHeight="1" outlineLevel="1">
      <c r="B249" s="942"/>
      <c r="C249" s="943"/>
      <c r="D249" s="943"/>
      <c r="E249" s="943"/>
      <c r="F249" s="943"/>
      <c r="G249" s="943"/>
      <c r="H249" s="943"/>
      <c r="I249" s="943"/>
      <c r="J249" s="944"/>
    </row>
    <row r="250" spans="2:10" ht="12" customHeight="1" outlineLevel="1" thickBot="1">
      <c r="B250" s="217"/>
      <c r="C250" s="101"/>
      <c r="D250" s="101"/>
      <c r="E250" s="101"/>
      <c r="F250" s="101"/>
      <c r="G250" s="101"/>
      <c r="H250" s="101"/>
      <c r="I250" s="101"/>
      <c r="J250" s="102"/>
    </row>
    <row r="251" spans="2:10" ht="17.25" customHeight="1"/>
    <row r="253" spans="2:10" ht="33.75" customHeight="1">
      <c r="B253" s="103" t="s">
        <v>553</v>
      </c>
      <c r="C253" s="948">
        <f>個票ｰ1002!B160</f>
        <v>0</v>
      </c>
      <c r="D253" s="949"/>
      <c r="E253" s="949"/>
      <c r="F253" s="950"/>
      <c r="G253" s="104" t="s">
        <v>530</v>
      </c>
      <c r="H253" s="945">
        <v>16</v>
      </c>
      <c r="I253" s="946"/>
      <c r="J253" s="947"/>
    </row>
    <row r="254" spans="2:10" ht="30" customHeight="1" outlineLevel="1">
      <c r="B254" s="218" t="s">
        <v>531</v>
      </c>
      <c r="C254" s="951">
        <f>個票ｰ1002!U160</f>
        <v>0</v>
      </c>
      <c r="D254" s="952"/>
      <c r="E254" s="952"/>
      <c r="F254" s="952"/>
      <c r="G254" s="952"/>
      <c r="H254" s="952"/>
      <c r="I254" s="952"/>
      <c r="J254" s="953"/>
    </row>
    <row r="255" spans="2:10" ht="30" customHeight="1" outlineLevel="1">
      <c r="B255" s="216" t="s">
        <v>533</v>
      </c>
      <c r="C255" s="992">
        <f>個票ｰ1002!S160</f>
        <v>0</v>
      </c>
      <c r="D255" s="993"/>
      <c r="E255" s="993"/>
      <c r="F255" s="993"/>
      <c r="G255" s="993"/>
      <c r="H255" s="993"/>
      <c r="I255" s="993"/>
      <c r="J255" s="994"/>
    </row>
    <row r="256" spans="2:10" ht="30" customHeight="1" outlineLevel="1">
      <c r="B256" s="215" t="s">
        <v>534</v>
      </c>
      <c r="C256" s="927"/>
      <c r="D256" s="927"/>
      <c r="E256" s="927"/>
      <c r="F256" s="927"/>
      <c r="G256" s="927"/>
      <c r="H256" s="928"/>
      <c r="I256" s="928"/>
      <c r="J256" s="929"/>
    </row>
    <row r="257" spans="2:10" ht="14.25" customHeight="1" outlineLevel="1">
      <c r="B257" s="995" t="s">
        <v>547</v>
      </c>
      <c r="C257" s="974" t="s">
        <v>536</v>
      </c>
      <c r="D257" s="974"/>
      <c r="E257" s="974"/>
      <c r="F257" s="974" t="s">
        <v>537</v>
      </c>
      <c r="G257" s="974"/>
      <c r="H257" s="975"/>
      <c r="I257" s="975"/>
      <c r="J257" s="976"/>
    </row>
    <row r="258" spans="2:10" ht="34.5" customHeight="1" outlineLevel="1">
      <c r="B258" s="995"/>
      <c r="C258" s="71"/>
      <c r="D258" s="197" t="s">
        <v>311</v>
      </c>
      <c r="E258" s="71"/>
      <c r="F258" s="977"/>
      <c r="G258" s="977"/>
      <c r="H258" s="978"/>
      <c r="I258" s="978"/>
      <c r="J258" s="979"/>
    </row>
    <row r="259" spans="2:10" ht="34.5" customHeight="1" outlineLevel="1">
      <c r="B259" s="995"/>
      <c r="C259" s="71"/>
      <c r="D259" s="88" t="s">
        <v>311</v>
      </c>
      <c r="E259" s="71"/>
      <c r="F259" s="968"/>
      <c r="G259" s="968"/>
      <c r="H259" s="969"/>
      <c r="I259" s="969"/>
      <c r="J259" s="970"/>
    </row>
    <row r="260" spans="2:10" ht="34.5" customHeight="1" outlineLevel="1">
      <c r="B260" s="995"/>
      <c r="C260" s="71"/>
      <c r="D260" s="88" t="s">
        <v>311</v>
      </c>
      <c r="E260" s="71"/>
      <c r="F260" s="968"/>
      <c r="G260" s="968"/>
      <c r="H260" s="969"/>
      <c r="I260" s="969"/>
      <c r="J260" s="970"/>
    </row>
    <row r="261" spans="2:10" ht="34.5" customHeight="1" outlineLevel="1">
      <c r="B261" s="995"/>
      <c r="C261" s="71"/>
      <c r="D261" s="88" t="s">
        <v>311</v>
      </c>
      <c r="E261" s="71"/>
      <c r="F261" s="968"/>
      <c r="G261" s="968"/>
      <c r="H261" s="969"/>
      <c r="I261" s="969"/>
      <c r="J261" s="970"/>
    </row>
    <row r="262" spans="2:10" ht="34.5" customHeight="1" outlineLevel="1">
      <c r="B262" s="995"/>
      <c r="C262" s="71"/>
      <c r="D262" s="89" t="s">
        <v>311</v>
      </c>
      <c r="E262" s="71"/>
      <c r="F262" s="980"/>
      <c r="G262" s="981"/>
      <c r="H262" s="982"/>
      <c r="I262" s="982"/>
      <c r="J262" s="983"/>
    </row>
    <row r="263" spans="2:10" ht="15" customHeight="1" outlineLevel="1">
      <c r="B263" s="936" t="s">
        <v>538</v>
      </c>
      <c r="C263" s="974" t="s">
        <v>536</v>
      </c>
      <c r="D263" s="974"/>
      <c r="E263" s="974"/>
      <c r="F263" s="974" t="s">
        <v>539</v>
      </c>
      <c r="G263" s="974"/>
      <c r="H263" s="975"/>
      <c r="I263" s="975"/>
      <c r="J263" s="976"/>
    </row>
    <row r="264" spans="2:10" ht="31.5" customHeight="1" outlineLevel="1">
      <c r="B264" s="937"/>
      <c r="C264" s="72"/>
      <c r="D264" s="90" t="s">
        <v>540</v>
      </c>
      <c r="E264" s="73"/>
      <c r="F264" s="977"/>
      <c r="G264" s="977"/>
      <c r="H264" s="978"/>
      <c r="I264" s="978"/>
      <c r="J264" s="979"/>
    </row>
    <row r="265" spans="2:10" ht="31.5" customHeight="1" outlineLevel="1">
      <c r="B265" s="937"/>
      <c r="C265" s="74"/>
      <c r="D265" s="91" t="s">
        <v>540</v>
      </c>
      <c r="E265" s="75"/>
      <c r="F265" s="968"/>
      <c r="G265" s="968"/>
      <c r="H265" s="969"/>
      <c r="I265" s="969"/>
      <c r="J265" s="970"/>
    </row>
    <row r="266" spans="2:10" ht="31.5" customHeight="1" outlineLevel="1">
      <c r="B266" s="937"/>
      <c r="C266" s="74"/>
      <c r="D266" s="91" t="s">
        <v>540</v>
      </c>
      <c r="E266" s="75"/>
      <c r="F266" s="968"/>
      <c r="G266" s="968"/>
      <c r="H266" s="969"/>
      <c r="I266" s="969"/>
      <c r="J266" s="970"/>
    </row>
    <row r="267" spans="2:10" ht="31.5" customHeight="1" outlineLevel="1">
      <c r="B267" s="937"/>
      <c r="C267" s="74"/>
      <c r="D267" s="91" t="s">
        <v>540</v>
      </c>
      <c r="E267" s="75"/>
      <c r="F267" s="968"/>
      <c r="G267" s="968"/>
      <c r="H267" s="969"/>
      <c r="I267" s="969"/>
      <c r="J267" s="970"/>
    </row>
    <row r="268" spans="2:10" ht="31.5" customHeight="1" outlineLevel="1">
      <c r="B268" s="938"/>
      <c r="C268" s="76"/>
      <c r="D268" s="92" t="s">
        <v>540</v>
      </c>
      <c r="E268" s="77"/>
      <c r="F268" s="939"/>
      <c r="G268" s="939"/>
      <c r="H268" s="940"/>
      <c r="I268" s="940"/>
      <c r="J268" s="941"/>
    </row>
    <row r="269" spans="2:10" ht="15" customHeight="1" outlineLevel="1">
      <c r="B269" s="954" t="s">
        <v>541</v>
      </c>
      <c r="C269" s="956" t="s">
        <v>542</v>
      </c>
      <c r="D269" s="957"/>
      <c r="E269" s="958"/>
      <c r="F269" s="959" t="s">
        <v>543</v>
      </c>
      <c r="G269" s="960"/>
      <c r="H269" s="960"/>
      <c r="I269" s="960"/>
      <c r="J269" s="961"/>
    </row>
    <row r="270" spans="2:10" ht="30" customHeight="1" outlineLevel="1">
      <c r="B270" s="937"/>
      <c r="C270" s="74"/>
      <c r="D270" s="91" t="s">
        <v>540</v>
      </c>
      <c r="E270" s="71"/>
      <c r="F270" s="962"/>
      <c r="G270" s="962"/>
      <c r="H270" s="963"/>
      <c r="I270" s="963"/>
      <c r="J270" s="964"/>
    </row>
    <row r="271" spans="2:10" ht="30" customHeight="1" outlineLevel="1">
      <c r="B271" s="937"/>
      <c r="C271" s="74"/>
      <c r="D271" s="91" t="s">
        <v>540</v>
      </c>
      <c r="E271" s="71"/>
      <c r="F271" s="930"/>
      <c r="G271" s="930"/>
      <c r="H271" s="931"/>
      <c r="I271" s="931"/>
      <c r="J271" s="932"/>
    </row>
    <row r="272" spans="2:10" ht="30" customHeight="1" outlineLevel="1">
      <c r="B272" s="937"/>
      <c r="C272" s="74"/>
      <c r="D272" s="91" t="s">
        <v>540</v>
      </c>
      <c r="E272" s="71"/>
      <c r="F272" s="930"/>
      <c r="G272" s="930"/>
      <c r="H272" s="931"/>
      <c r="I272" s="931"/>
      <c r="J272" s="932"/>
    </row>
    <row r="273" spans="1:26" ht="30" customHeight="1" outlineLevel="1" thickBot="1">
      <c r="B273" s="955"/>
      <c r="C273" s="78"/>
      <c r="D273" s="93" t="s">
        <v>540</v>
      </c>
      <c r="E273" s="79"/>
      <c r="F273" s="933"/>
      <c r="G273" s="933"/>
      <c r="H273" s="934"/>
      <c r="I273" s="934"/>
      <c r="J273" s="935"/>
    </row>
    <row r="274" spans="1:26" s="85" customFormat="1" ht="18.75" customHeight="1" outlineLevel="1" thickBot="1">
      <c r="A274" s="81"/>
      <c r="B274" s="94"/>
      <c r="C274" s="81"/>
      <c r="D274" s="81"/>
      <c r="E274" s="81"/>
      <c r="F274" s="81"/>
      <c r="G274" s="82"/>
      <c r="H274" s="82"/>
      <c r="I274" s="82"/>
      <c r="J274" s="82"/>
      <c r="K274" s="82"/>
      <c r="L274" s="82"/>
      <c r="M274" s="83"/>
      <c r="N274" s="1021"/>
      <c r="O274" s="1021"/>
      <c r="P274" s="1021"/>
      <c r="Q274" s="1021"/>
      <c r="R274" s="84"/>
      <c r="V274" s="83"/>
      <c r="W274" s="83"/>
      <c r="X274" s="83"/>
      <c r="Y274" s="83"/>
      <c r="Z274" s="84"/>
    </row>
    <row r="275" spans="1:26" ht="18.75" customHeight="1" outlineLevel="1">
      <c r="B275" s="1018" t="s">
        <v>544</v>
      </c>
      <c r="C275" s="1025"/>
      <c r="D275" s="1026"/>
      <c r="E275" s="1026"/>
      <c r="F275" s="1026"/>
      <c r="G275" s="1026"/>
      <c r="H275" s="1026"/>
      <c r="I275" s="1026"/>
      <c r="J275" s="1027"/>
    </row>
    <row r="276" spans="1:26" ht="18.75" customHeight="1" outlineLevel="1">
      <c r="B276" s="1019"/>
      <c r="C276" s="921"/>
      <c r="D276" s="922"/>
      <c r="E276" s="922"/>
      <c r="F276" s="922"/>
      <c r="G276" s="922"/>
      <c r="H276" s="922"/>
      <c r="I276" s="922"/>
      <c r="J276" s="923"/>
    </row>
    <row r="277" spans="1:26" ht="18.75" customHeight="1" outlineLevel="1">
      <c r="B277" s="1020"/>
      <c r="C277" s="1028"/>
      <c r="D277" s="1029"/>
      <c r="E277" s="1029"/>
      <c r="F277" s="1029"/>
      <c r="G277" s="1029"/>
      <c r="H277" s="1029"/>
      <c r="I277" s="1029"/>
      <c r="J277" s="1030"/>
    </row>
    <row r="278" spans="1:26" ht="18.75" customHeight="1" outlineLevel="1">
      <c r="B278" s="1031" t="s">
        <v>545</v>
      </c>
      <c r="C278" s="918"/>
      <c r="D278" s="919"/>
      <c r="E278" s="919"/>
      <c r="F278" s="919"/>
      <c r="G278" s="919"/>
      <c r="H278" s="919"/>
      <c r="I278" s="919"/>
      <c r="J278" s="920"/>
    </row>
    <row r="279" spans="1:26" ht="18.75" customHeight="1" outlineLevel="1">
      <c r="B279" s="1019"/>
      <c r="C279" s="921"/>
      <c r="D279" s="922"/>
      <c r="E279" s="922"/>
      <c r="F279" s="922"/>
      <c r="G279" s="922"/>
      <c r="H279" s="922"/>
      <c r="I279" s="922"/>
      <c r="J279" s="923"/>
    </row>
    <row r="280" spans="1:26" ht="18.75" customHeight="1" outlineLevel="1" thickBot="1">
      <c r="B280" s="1032"/>
      <c r="C280" s="924"/>
      <c r="D280" s="925"/>
      <c r="E280" s="925"/>
      <c r="F280" s="925"/>
      <c r="G280" s="925"/>
      <c r="H280" s="925"/>
      <c r="I280" s="925"/>
      <c r="J280" s="926"/>
    </row>
    <row r="281" spans="1:26" ht="18.75" customHeight="1" outlineLevel="1" thickBot="1">
      <c r="B281" s="95"/>
      <c r="C281" s="96"/>
      <c r="D281" s="96"/>
      <c r="E281" s="96"/>
      <c r="F281" s="96"/>
      <c r="G281" s="96"/>
      <c r="H281" s="96"/>
      <c r="I281" s="96"/>
      <c r="J281" s="96"/>
    </row>
    <row r="282" spans="1:26" ht="18.75" customHeight="1" outlineLevel="1">
      <c r="B282" s="97" t="s">
        <v>546</v>
      </c>
      <c r="C282" s="98"/>
      <c r="D282" s="98"/>
      <c r="E282" s="98"/>
      <c r="F282" s="99"/>
      <c r="G282" s="99"/>
      <c r="H282" s="99"/>
      <c r="I282" s="99"/>
      <c r="J282" s="100"/>
    </row>
    <row r="283" spans="1:26" ht="18.75" customHeight="1" outlineLevel="1">
      <c r="B283" s="942"/>
      <c r="C283" s="943"/>
      <c r="D283" s="943"/>
      <c r="E283" s="943"/>
      <c r="F283" s="943"/>
      <c r="G283" s="943"/>
      <c r="H283" s="943"/>
      <c r="I283" s="943"/>
      <c r="J283" s="944"/>
    </row>
    <row r="284" spans="1:26" ht="12" customHeight="1" outlineLevel="1" thickBot="1">
      <c r="B284" s="217"/>
      <c r="C284" s="101"/>
      <c r="D284" s="101"/>
      <c r="E284" s="101"/>
      <c r="F284" s="101"/>
      <c r="G284" s="101"/>
      <c r="H284" s="101"/>
      <c r="I284" s="101"/>
      <c r="J284" s="102"/>
    </row>
    <row r="287" spans="1:26" ht="33.75" customHeight="1">
      <c r="B287" s="103" t="s">
        <v>529</v>
      </c>
      <c r="C287" s="948">
        <f>個票ｰ1002!B161</f>
        <v>0</v>
      </c>
      <c r="D287" s="949"/>
      <c r="E287" s="949"/>
      <c r="F287" s="950"/>
      <c r="G287" s="104" t="s">
        <v>530</v>
      </c>
      <c r="H287" s="945">
        <v>17</v>
      </c>
      <c r="I287" s="946"/>
      <c r="J287" s="947"/>
    </row>
    <row r="288" spans="1:26" ht="30" customHeight="1" outlineLevel="1">
      <c r="B288" s="218" t="s">
        <v>531</v>
      </c>
      <c r="C288" s="951">
        <f>個票ｰ1002!U161</f>
        <v>0</v>
      </c>
      <c r="D288" s="952"/>
      <c r="E288" s="952"/>
      <c r="F288" s="952"/>
      <c r="G288" s="952"/>
      <c r="H288" s="952"/>
      <c r="I288" s="952"/>
      <c r="J288" s="953"/>
    </row>
    <row r="289" spans="2:10" ht="30" customHeight="1" outlineLevel="1">
      <c r="B289" s="216" t="s">
        <v>533</v>
      </c>
      <c r="C289" s="992">
        <f>個票ｰ1002!S161</f>
        <v>0</v>
      </c>
      <c r="D289" s="993"/>
      <c r="E289" s="993"/>
      <c r="F289" s="993"/>
      <c r="G289" s="993"/>
      <c r="H289" s="993"/>
      <c r="I289" s="993"/>
      <c r="J289" s="994"/>
    </row>
    <row r="290" spans="2:10" ht="30" customHeight="1" outlineLevel="1">
      <c r="B290" s="215" t="s">
        <v>534</v>
      </c>
      <c r="C290" s="927"/>
      <c r="D290" s="927"/>
      <c r="E290" s="927"/>
      <c r="F290" s="927"/>
      <c r="G290" s="927"/>
      <c r="H290" s="928"/>
      <c r="I290" s="928"/>
      <c r="J290" s="929"/>
    </row>
    <row r="291" spans="2:10" ht="14.25" customHeight="1" outlineLevel="1">
      <c r="B291" s="995" t="s">
        <v>547</v>
      </c>
      <c r="C291" s="974" t="s">
        <v>536</v>
      </c>
      <c r="D291" s="974"/>
      <c r="E291" s="974"/>
      <c r="F291" s="974" t="s">
        <v>537</v>
      </c>
      <c r="G291" s="974"/>
      <c r="H291" s="975"/>
      <c r="I291" s="975"/>
      <c r="J291" s="976"/>
    </row>
    <row r="292" spans="2:10" ht="34.5" customHeight="1" outlineLevel="1">
      <c r="B292" s="995"/>
      <c r="C292" s="71"/>
      <c r="D292" s="197" t="s">
        <v>311</v>
      </c>
      <c r="E292" s="71"/>
      <c r="F292" s="977"/>
      <c r="G292" s="977"/>
      <c r="H292" s="978"/>
      <c r="I292" s="978"/>
      <c r="J292" s="979"/>
    </row>
    <row r="293" spans="2:10" ht="34.5" customHeight="1" outlineLevel="1">
      <c r="B293" s="995"/>
      <c r="C293" s="71"/>
      <c r="D293" s="88" t="s">
        <v>311</v>
      </c>
      <c r="E293" s="71"/>
      <c r="F293" s="968"/>
      <c r="G293" s="968"/>
      <c r="H293" s="969"/>
      <c r="I293" s="969"/>
      <c r="J293" s="970"/>
    </row>
    <row r="294" spans="2:10" ht="34.5" customHeight="1" outlineLevel="1">
      <c r="B294" s="995"/>
      <c r="C294" s="71"/>
      <c r="D294" s="88" t="s">
        <v>311</v>
      </c>
      <c r="E294" s="71"/>
      <c r="F294" s="968"/>
      <c r="G294" s="968"/>
      <c r="H294" s="969"/>
      <c r="I294" s="969"/>
      <c r="J294" s="970"/>
    </row>
    <row r="295" spans="2:10" ht="34.5" customHeight="1" outlineLevel="1">
      <c r="B295" s="995"/>
      <c r="C295" s="71"/>
      <c r="D295" s="88" t="s">
        <v>311</v>
      </c>
      <c r="E295" s="71"/>
      <c r="F295" s="968"/>
      <c r="G295" s="968"/>
      <c r="H295" s="969"/>
      <c r="I295" s="969"/>
      <c r="J295" s="970"/>
    </row>
    <row r="296" spans="2:10" ht="34.5" customHeight="1" outlineLevel="1">
      <c r="B296" s="995"/>
      <c r="C296" s="71"/>
      <c r="D296" s="89" t="s">
        <v>311</v>
      </c>
      <c r="E296" s="71"/>
      <c r="F296" s="980"/>
      <c r="G296" s="981"/>
      <c r="H296" s="982"/>
      <c r="I296" s="982"/>
      <c r="J296" s="983"/>
    </row>
    <row r="297" spans="2:10" ht="15" customHeight="1" outlineLevel="1">
      <c r="B297" s="936" t="s">
        <v>538</v>
      </c>
      <c r="C297" s="974" t="s">
        <v>536</v>
      </c>
      <c r="D297" s="974"/>
      <c r="E297" s="974"/>
      <c r="F297" s="974" t="s">
        <v>539</v>
      </c>
      <c r="G297" s="974"/>
      <c r="H297" s="975"/>
      <c r="I297" s="975"/>
      <c r="J297" s="976"/>
    </row>
    <row r="298" spans="2:10" ht="31.5" customHeight="1" outlineLevel="1">
      <c r="B298" s="937"/>
      <c r="C298" s="72"/>
      <c r="D298" s="90" t="s">
        <v>540</v>
      </c>
      <c r="E298" s="73"/>
      <c r="F298" s="977"/>
      <c r="G298" s="977"/>
      <c r="H298" s="978"/>
      <c r="I298" s="978"/>
      <c r="J298" s="979"/>
    </row>
    <row r="299" spans="2:10" ht="31.5" customHeight="1" outlineLevel="1">
      <c r="B299" s="937"/>
      <c r="C299" s="74"/>
      <c r="D299" s="91" t="s">
        <v>540</v>
      </c>
      <c r="E299" s="75"/>
      <c r="F299" s="968"/>
      <c r="G299" s="968"/>
      <c r="H299" s="969"/>
      <c r="I299" s="969"/>
      <c r="J299" s="970"/>
    </row>
    <row r="300" spans="2:10" ht="31.5" customHeight="1" outlineLevel="1">
      <c r="B300" s="937"/>
      <c r="C300" s="74"/>
      <c r="D300" s="91" t="s">
        <v>540</v>
      </c>
      <c r="E300" s="75"/>
      <c r="F300" s="968"/>
      <c r="G300" s="968"/>
      <c r="H300" s="969"/>
      <c r="I300" s="969"/>
      <c r="J300" s="970"/>
    </row>
    <row r="301" spans="2:10" ht="31.5" customHeight="1" outlineLevel="1">
      <c r="B301" s="937"/>
      <c r="C301" s="74"/>
      <c r="D301" s="91" t="s">
        <v>540</v>
      </c>
      <c r="E301" s="75"/>
      <c r="F301" s="968"/>
      <c r="G301" s="968"/>
      <c r="H301" s="969"/>
      <c r="I301" s="969"/>
      <c r="J301" s="970"/>
    </row>
    <row r="302" spans="2:10" ht="31.5" customHeight="1" outlineLevel="1">
      <c r="B302" s="938"/>
      <c r="C302" s="76"/>
      <c r="D302" s="92" t="s">
        <v>540</v>
      </c>
      <c r="E302" s="77"/>
      <c r="F302" s="939"/>
      <c r="G302" s="939"/>
      <c r="H302" s="940"/>
      <c r="I302" s="940"/>
      <c r="J302" s="941"/>
    </row>
    <row r="303" spans="2:10" ht="15" customHeight="1" outlineLevel="1">
      <c r="B303" s="954" t="s">
        <v>541</v>
      </c>
      <c r="C303" s="956" t="s">
        <v>542</v>
      </c>
      <c r="D303" s="957"/>
      <c r="E303" s="958"/>
      <c r="F303" s="959" t="s">
        <v>543</v>
      </c>
      <c r="G303" s="960"/>
      <c r="H303" s="960"/>
      <c r="I303" s="960"/>
      <c r="J303" s="961"/>
    </row>
    <row r="304" spans="2:10" ht="30" customHeight="1" outlineLevel="1">
      <c r="B304" s="937"/>
      <c r="C304" s="74"/>
      <c r="D304" s="91" t="s">
        <v>540</v>
      </c>
      <c r="E304" s="71"/>
      <c r="F304" s="962"/>
      <c r="G304" s="962"/>
      <c r="H304" s="963"/>
      <c r="I304" s="963"/>
      <c r="J304" s="964"/>
    </row>
    <row r="305" spans="1:26" ht="30" customHeight="1" outlineLevel="1">
      <c r="B305" s="937"/>
      <c r="C305" s="74"/>
      <c r="D305" s="91" t="s">
        <v>540</v>
      </c>
      <c r="E305" s="71"/>
      <c r="F305" s="930"/>
      <c r="G305" s="930"/>
      <c r="H305" s="931"/>
      <c r="I305" s="931"/>
      <c r="J305" s="932"/>
    </row>
    <row r="306" spans="1:26" ht="30" customHeight="1" outlineLevel="1">
      <c r="B306" s="937"/>
      <c r="C306" s="74"/>
      <c r="D306" s="91" t="s">
        <v>540</v>
      </c>
      <c r="E306" s="71"/>
      <c r="F306" s="930"/>
      <c r="G306" s="930"/>
      <c r="H306" s="931"/>
      <c r="I306" s="931"/>
      <c r="J306" s="932"/>
    </row>
    <row r="307" spans="1:26" ht="30" customHeight="1" outlineLevel="1" thickBot="1">
      <c r="B307" s="955"/>
      <c r="C307" s="78"/>
      <c r="D307" s="93" t="s">
        <v>540</v>
      </c>
      <c r="E307" s="79"/>
      <c r="F307" s="933"/>
      <c r="G307" s="933"/>
      <c r="H307" s="934"/>
      <c r="I307" s="934"/>
      <c r="J307" s="935"/>
    </row>
    <row r="308" spans="1:26" s="85" customFormat="1" ht="18.75" customHeight="1" outlineLevel="1" thickBot="1">
      <c r="A308" s="81"/>
      <c r="B308" s="94"/>
      <c r="C308" s="81"/>
      <c r="D308" s="81"/>
      <c r="E308" s="81"/>
      <c r="F308" s="81"/>
      <c r="G308" s="82"/>
      <c r="H308" s="82"/>
      <c r="I308" s="82"/>
      <c r="J308" s="82"/>
      <c r="K308" s="82"/>
      <c r="L308" s="82"/>
      <c r="M308" s="83"/>
      <c r="N308" s="1021"/>
      <c r="O308" s="1021"/>
      <c r="P308" s="1021"/>
      <c r="Q308" s="1021"/>
      <c r="R308" s="84"/>
      <c r="V308" s="83"/>
      <c r="W308" s="83"/>
      <c r="X308" s="83"/>
      <c r="Y308" s="83"/>
      <c r="Z308" s="84"/>
    </row>
    <row r="309" spans="1:26" ht="18.75" customHeight="1" outlineLevel="1">
      <c r="B309" s="1018" t="s">
        <v>544</v>
      </c>
      <c r="C309" s="1025"/>
      <c r="D309" s="1026"/>
      <c r="E309" s="1026"/>
      <c r="F309" s="1026"/>
      <c r="G309" s="1026"/>
      <c r="H309" s="1026"/>
      <c r="I309" s="1026"/>
      <c r="J309" s="1027"/>
    </row>
    <row r="310" spans="1:26" ht="18.75" customHeight="1" outlineLevel="1">
      <c r="B310" s="1019"/>
      <c r="C310" s="921"/>
      <c r="D310" s="922"/>
      <c r="E310" s="922"/>
      <c r="F310" s="922"/>
      <c r="G310" s="922"/>
      <c r="H310" s="922"/>
      <c r="I310" s="922"/>
      <c r="J310" s="923"/>
    </row>
    <row r="311" spans="1:26" ht="18.75" customHeight="1" outlineLevel="1">
      <c r="B311" s="1020"/>
      <c r="C311" s="1028"/>
      <c r="D311" s="1029"/>
      <c r="E311" s="1029"/>
      <c r="F311" s="1029"/>
      <c r="G311" s="1029"/>
      <c r="H311" s="1029"/>
      <c r="I311" s="1029"/>
      <c r="J311" s="1030"/>
    </row>
    <row r="312" spans="1:26" ht="18.75" customHeight="1" outlineLevel="1">
      <c r="B312" s="1031" t="s">
        <v>545</v>
      </c>
      <c r="C312" s="918"/>
      <c r="D312" s="919"/>
      <c r="E312" s="919"/>
      <c r="F312" s="919"/>
      <c r="G312" s="919"/>
      <c r="H312" s="919"/>
      <c r="I312" s="919"/>
      <c r="J312" s="920"/>
    </row>
    <row r="313" spans="1:26" ht="18.75" customHeight="1" outlineLevel="1">
      <c r="B313" s="1019"/>
      <c r="C313" s="921"/>
      <c r="D313" s="922"/>
      <c r="E313" s="922"/>
      <c r="F313" s="922"/>
      <c r="G313" s="922"/>
      <c r="H313" s="922"/>
      <c r="I313" s="922"/>
      <c r="J313" s="923"/>
    </row>
    <row r="314" spans="1:26" ht="18.75" customHeight="1" outlineLevel="1" thickBot="1">
      <c r="B314" s="1032"/>
      <c r="C314" s="924"/>
      <c r="D314" s="925"/>
      <c r="E314" s="925"/>
      <c r="F314" s="925"/>
      <c r="G314" s="925"/>
      <c r="H314" s="925"/>
      <c r="I314" s="925"/>
      <c r="J314" s="926"/>
    </row>
    <row r="315" spans="1:26" ht="18.75" customHeight="1" outlineLevel="1" thickBot="1">
      <c r="B315" s="95"/>
      <c r="C315" s="96"/>
      <c r="D315" s="96"/>
      <c r="E315" s="96"/>
      <c r="F315" s="96"/>
      <c r="G315" s="96"/>
      <c r="H315" s="96"/>
      <c r="I315" s="96"/>
      <c r="J315" s="96"/>
    </row>
    <row r="316" spans="1:26" ht="18.75" customHeight="1" outlineLevel="1">
      <c r="B316" s="97" t="s">
        <v>546</v>
      </c>
      <c r="C316" s="98"/>
      <c r="D316" s="98"/>
      <c r="E316" s="98"/>
      <c r="F316" s="99"/>
      <c r="G316" s="99"/>
      <c r="H316" s="99"/>
      <c r="I316" s="99"/>
      <c r="J316" s="100"/>
    </row>
    <row r="317" spans="1:26" ht="18.75" customHeight="1" outlineLevel="1">
      <c r="B317" s="942"/>
      <c r="C317" s="943"/>
      <c r="D317" s="943"/>
      <c r="E317" s="943"/>
      <c r="F317" s="943"/>
      <c r="G317" s="943"/>
      <c r="H317" s="943"/>
      <c r="I317" s="943"/>
      <c r="J317" s="944"/>
    </row>
    <row r="318" spans="1:26" ht="12" customHeight="1" outlineLevel="1" thickBot="1">
      <c r="B318" s="217"/>
      <c r="C318" s="101"/>
      <c r="D318" s="101"/>
      <c r="E318" s="101"/>
      <c r="F318" s="101"/>
      <c r="G318" s="101"/>
      <c r="H318" s="101"/>
      <c r="I318" s="101"/>
      <c r="J318" s="102"/>
    </row>
    <row r="321" spans="2:11" ht="17.25" customHeight="1">
      <c r="B321" s="198"/>
      <c r="C321" s="198"/>
      <c r="D321" s="198"/>
      <c r="E321" s="198"/>
      <c r="F321" s="198"/>
      <c r="G321" s="198"/>
      <c r="H321" s="198"/>
      <c r="I321" s="198"/>
      <c r="J321" s="198"/>
      <c r="K321" s="198"/>
    </row>
    <row r="322" spans="2:11" ht="33.75" customHeight="1">
      <c r="B322" s="103" t="s">
        <v>529</v>
      </c>
      <c r="C322" s="948">
        <f>個票ｰ1002!B162</f>
        <v>0</v>
      </c>
      <c r="D322" s="949"/>
      <c r="E322" s="949"/>
      <c r="F322" s="950"/>
      <c r="G322" s="104" t="s">
        <v>530</v>
      </c>
      <c r="H322" s="945">
        <v>18</v>
      </c>
      <c r="I322" s="946"/>
      <c r="J322" s="947"/>
    </row>
    <row r="323" spans="2:11" ht="30" customHeight="1" outlineLevel="1">
      <c r="B323" s="218" t="s">
        <v>531</v>
      </c>
      <c r="C323" s="951">
        <f>個票ｰ1002!U162</f>
        <v>0</v>
      </c>
      <c r="D323" s="952"/>
      <c r="E323" s="952"/>
      <c r="F323" s="952"/>
      <c r="G323" s="952"/>
      <c r="H323" s="952"/>
      <c r="I323" s="952"/>
      <c r="J323" s="953"/>
    </row>
    <row r="324" spans="2:11" ht="30" customHeight="1" outlineLevel="1">
      <c r="B324" s="216" t="s">
        <v>533</v>
      </c>
      <c r="C324" s="992">
        <f>個票ｰ1002!S162</f>
        <v>0</v>
      </c>
      <c r="D324" s="993"/>
      <c r="E324" s="993"/>
      <c r="F324" s="993"/>
      <c r="G324" s="993"/>
      <c r="H324" s="993"/>
      <c r="I324" s="993"/>
      <c r="J324" s="994"/>
    </row>
    <row r="325" spans="2:11" ht="30" customHeight="1" outlineLevel="1">
      <c r="B325" s="215" t="s">
        <v>534</v>
      </c>
      <c r="C325" s="927"/>
      <c r="D325" s="927"/>
      <c r="E325" s="927"/>
      <c r="F325" s="927"/>
      <c r="G325" s="927"/>
      <c r="H325" s="928"/>
      <c r="I325" s="928"/>
      <c r="J325" s="929"/>
    </row>
    <row r="326" spans="2:11" ht="14.25" customHeight="1" outlineLevel="1">
      <c r="B326" s="995" t="s">
        <v>547</v>
      </c>
      <c r="C326" s="974" t="s">
        <v>536</v>
      </c>
      <c r="D326" s="974"/>
      <c r="E326" s="974"/>
      <c r="F326" s="974" t="s">
        <v>537</v>
      </c>
      <c r="G326" s="974"/>
      <c r="H326" s="975"/>
      <c r="I326" s="975"/>
      <c r="J326" s="976"/>
    </row>
    <row r="327" spans="2:11" ht="34.5" customHeight="1" outlineLevel="1">
      <c r="B327" s="995"/>
      <c r="C327" s="71"/>
      <c r="D327" s="197" t="s">
        <v>311</v>
      </c>
      <c r="E327" s="71"/>
      <c r="F327" s="977"/>
      <c r="G327" s="977"/>
      <c r="H327" s="978"/>
      <c r="I327" s="978"/>
      <c r="J327" s="979"/>
    </row>
    <row r="328" spans="2:11" ht="34.5" customHeight="1" outlineLevel="1">
      <c r="B328" s="995"/>
      <c r="C328" s="71"/>
      <c r="D328" s="88" t="s">
        <v>311</v>
      </c>
      <c r="E328" s="71"/>
      <c r="F328" s="968"/>
      <c r="G328" s="968"/>
      <c r="H328" s="969"/>
      <c r="I328" s="969"/>
      <c r="J328" s="970"/>
    </row>
    <row r="329" spans="2:11" ht="34.5" customHeight="1" outlineLevel="1">
      <c r="B329" s="995"/>
      <c r="C329" s="71"/>
      <c r="D329" s="88" t="s">
        <v>311</v>
      </c>
      <c r="E329" s="71"/>
      <c r="F329" s="968"/>
      <c r="G329" s="968"/>
      <c r="H329" s="969"/>
      <c r="I329" s="969"/>
      <c r="J329" s="970"/>
    </row>
    <row r="330" spans="2:11" ht="34.5" customHeight="1" outlineLevel="1">
      <c r="B330" s="995"/>
      <c r="C330" s="71"/>
      <c r="D330" s="88" t="s">
        <v>311</v>
      </c>
      <c r="E330" s="71"/>
      <c r="F330" s="968"/>
      <c r="G330" s="968"/>
      <c r="H330" s="969"/>
      <c r="I330" s="969"/>
      <c r="J330" s="970"/>
    </row>
    <row r="331" spans="2:11" ht="34.5" customHeight="1" outlineLevel="1">
      <c r="B331" s="995"/>
      <c r="C331" s="71"/>
      <c r="D331" s="89" t="s">
        <v>311</v>
      </c>
      <c r="E331" s="71"/>
      <c r="F331" s="980"/>
      <c r="G331" s="981"/>
      <c r="H331" s="982"/>
      <c r="I331" s="982"/>
      <c r="J331" s="983"/>
    </row>
    <row r="332" spans="2:11" ht="15" customHeight="1" outlineLevel="1">
      <c r="B332" s="936" t="s">
        <v>538</v>
      </c>
      <c r="C332" s="974" t="s">
        <v>536</v>
      </c>
      <c r="D332" s="974"/>
      <c r="E332" s="974"/>
      <c r="F332" s="974" t="s">
        <v>539</v>
      </c>
      <c r="G332" s="974"/>
      <c r="H332" s="975"/>
      <c r="I332" s="975"/>
      <c r="J332" s="976"/>
    </row>
    <row r="333" spans="2:11" ht="31.5" customHeight="1" outlineLevel="1">
      <c r="B333" s="937"/>
      <c r="C333" s="72"/>
      <c r="D333" s="90" t="s">
        <v>540</v>
      </c>
      <c r="E333" s="73"/>
      <c r="F333" s="977"/>
      <c r="G333" s="977"/>
      <c r="H333" s="978"/>
      <c r="I333" s="978"/>
      <c r="J333" s="979"/>
    </row>
    <row r="334" spans="2:11" ht="31.5" customHeight="1" outlineLevel="1">
      <c r="B334" s="937"/>
      <c r="C334" s="74"/>
      <c r="D334" s="91" t="s">
        <v>540</v>
      </c>
      <c r="E334" s="75"/>
      <c r="F334" s="968"/>
      <c r="G334" s="968"/>
      <c r="H334" s="969"/>
      <c r="I334" s="969"/>
      <c r="J334" s="970"/>
    </row>
    <row r="335" spans="2:11" ht="31.5" customHeight="1" outlineLevel="1">
      <c r="B335" s="937"/>
      <c r="C335" s="74"/>
      <c r="D335" s="91" t="s">
        <v>540</v>
      </c>
      <c r="E335" s="75"/>
      <c r="F335" s="968"/>
      <c r="G335" s="968"/>
      <c r="H335" s="969"/>
      <c r="I335" s="969"/>
      <c r="J335" s="970"/>
    </row>
    <row r="336" spans="2:11" ht="31.5" customHeight="1" outlineLevel="1">
      <c r="B336" s="937"/>
      <c r="C336" s="74"/>
      <c r="D336" s="91" t="s">
        <v>540</v>
      </c>
      <c r="E336" s="75"/>
      <c r="F336" s="968"/>
      <c r="G336" s="968"/>
      <c r="H336" s="969"/>
      <c r="I336" s="969"/>
      <c r="J336" s="970"/>
    </row>
    <row r="337" spans="1:26" ht="31.5" customHeight="1" outlineLevel="1">
      <c r="B337" s="938"/>
      <c r="C337" s="76"/>
      <c r="D337" s="92" t="s">
        <v>540</v>
      </c>
      <c r="E337" s="77"/>
      <c r="F337" s="939"/>
      <c r="G337" s="939"/>
      <c r="H337" s="940"/>
      <c r="I337" s="940"/>
      <c r="J337" s="941"/>
    </row>
    <row r="338" spans="1:26" ht="15" customHeight="1" outlineLevel="1">
      <c r="B338" s="954" t="s">
        <v>541</v>
      </c>
      <c r="C338" s="956" t="s">
        <v>542</v>
      </c>
      <c r="D338" s="957"/>
      <c r="E338" s="958"/>
      <c r="F338" s="959" t="s">
        <v>543</v>
      </c>
      <c r="G338" s="960"/>
      <c r="H338" s="960"/>
      <c r="I338" s="960"/>
      <c r="J338" s="961"/>
    </row>
    <row r="339" spans="1:26" ht="30" customHeight="1" outlineLevel="1">
      <c r="B339" s="937"/>
      <c r="C339" s="74"/>
      <c r="D339" s="91" t="s">
        <v>540</v>
      </c>
      <c r="E339" s="71"/>
      <c r="F339" s="965"/>
      <c r="G339" s="965"/>
      <c r="H339" s="966"/>
      <c r="I339" s="966"/>
      <c r="J339" s="967"/>
    </row>
    <row r="340" spans="1:26" ht="30" customHeight="1" outlineLevel="1">
      <c r="B340" s="937"/>
      <c r="C340" s="74"/>
      <c r="D340" s="91" t="s">
        <v>540</v>
      </c>
      <c r="E340" s="71"/>
      <c r="F340" s="968"/>
      <c r="G340" s="968"/>
      <c r="H340" s="969"/>
      <c r="I340" s="969"/>
      <c r="J340" s="970"/>
    </row>
    <row r="341" spans="1:26" ht="30" customHeight="1" outlineLevel="1">
      <c r="B341" s="937"/>
      <c r="C341" s="74"/>
      <c r="D341" s="91" t="s">
        <v>540</v>
      </c>
      <c r="E341" s="71"/>
      <c r="F341" s="968"/>
      <c r="G341" s="968"/>
      <c r="H341" s="969"/>
      <c r="I341" s="969"/>
      <c r="J341" s="970"/>
    </row>
    <row r="342" spans="1:26" ht="30" customHeight="1" outlineLevel="1" thickBot="1">
      <c r="B342" s="955"/>
      <c r="C342" s="78"/>
      <c r="D342" s="93" t="s">
        <v>540</v>
      </c>
      <c r="E342" s="79"/>
      <c r="F342" s="971"/>
      <c r="G342" s="971"/>
      <c r="H342" s="972"/>
      <c r="I342" s="972"/>
      <c r="J342" s="973"/>
    </row>
    <row r="343" spans="1:26" s="85" customFormat="1" ht="18.75" customHeight="1" outlineLevel="1" thickBot="1">
      <c r="A343" s="81"/>
      <c r="B343" s="94"/>
      <c r="C343" s="81"/>
      <c r="D343" s="81"/>
      <c r="E343" s="81"/>
      <c r="F343" s="81"/>
      <c r="G343" s="82"/>
      <c r="H343" s="82"/>
      <c r="I343" s="82"/>
      <c r="J343" s="82"/>
      <c r="K343" s="82"/>
      <c r="L343" s="82"/>
      <c r="M343" s="83"/>
      <c r="N343" s="1021"/>
      <c r="O343" s="1021"/>
      <c r="P343" s="1021"/>
      <c r="Q343" s="1021"/>
      <c r="R343" s="84"/>
      <c r="V343" s="83"/>
      <c r="W343" s="83"/>
      <c r="X343" s="83"/>
      <c r="Y343" s="83"/>
      <c r="Z343" s="84"/>
    </row>
    <row r="344" spans="1:26" ht="18.75" customHeight="1" outlineLevel="1">
      <c r="B344" s="1018" t="s">
        <v>544</v>
      </c>
      <c r="C344" s="1025"/>
      <c r="D344" s="1026"/>
      <c r="E344" s="1026"/>
      <c r="F344" s="1026"/>
      <c r="G344" s="1026"/>
      <c r="H344" s="1026"/>
      <c r="I344" s="1026"/>
      <c r="J344" s="1027"/>
    </row>
    <row r="345" spans="1:26" ht="18.75" customHeight="1" outlineLevel="1">
      <c r="B345" s="1019"/>
      <c r="C345" s="921"/>
      <c r="D345" s="922"/>
      <c r="E345" s="922"/>
      <c r="F345" s="922"/>
      <c r="G345" s="922"/>
      <c r="H345" s="922"/>
      <c r="I345" s="922"/>
      <c r="J345" s="923"/>
    </row>
    <row r="346" spans="1:26" ht="18.75" customHeight="1" outlineLevel="1">
      <c r="B346" s="1020"/>
      <c r="C346" s="1028"/>
      <c r="D346" s="1029"/>
      <c r="E346" s="1029"/>
      <c r="F346" s="1029"/>
      <c r="G346" s="1029"/>
      <c r="H346" s="1029"/>
      <c r="I346" s="1029"/>
      <c r="J346" s="1030"/>
    </row>
    <row r="347" spans="1:26" ht="18.75" customHeight="1" outlineLevel="1">
      <c r="B347" s="1031" t="s">
        <v>545</v>
      </c>
      <c r="C347" s="918"/>
      <c r="D347" s="919"/>
      <c r="E347" s="919"/>
      <c r="F347" s="919"/>
      <c r="G347" s="919"/>
      <c r="H347" s="919"/>
      <c r="I347" s="919"/>
      <c r="J347" s="920"/>
    </row>
    <row r="348" spans="1:26" ht="18.75" customHeight="1" outlineLevel="1">
      <c r="B348" s="1019"/>
      <c r="C348" s="921"/>
      <c r="D348" s="922"/>
      <c r="E348" s="922"/>
      <c r="F348" s="922"/>
      <c r="G348" s="922"/>
      <c r="H348" s="922"/>
      <c r="I348" s="922"/>
      <c r="J348" s="923"/>
    </row>
    <row r="349" spans="1:26" ht="18.75" customHeight="1" outlineLevel="1" thickBot="1">
      <c r="B349" s="1032"/>
      <c r="C349" s="924"/>
      <c r="D349" s="925"/>
      <c r="E349" s="925"/>
      <c r="F349" s="925"/>
      <c r="G349" s="925"/>
      <c r="H349" s="925"/>
      <c r="I349" s="925"/>
      <c r="J349" s="926"/>
    </row>
    <row r="350" spans="1:26" ht="18.75" customHeight="1" outlineLevel="1" thickBot="1">
      <c r="B350" s="95"/>
      <c r="C350" s="96"/>
      <c r="D350" s="96"/>
      <c r="E350" s="96"/>
      <c r="F350" s="96"/>
      <c r="G350" s="96"/>
      <c r="H350" s="96"/>
      <c r="I350" s="96"/>
      <c r="J350" s="96"/>
    </row>
    <row r="351" spans="1:26" ht="18.75" customHeight="1" outlineLevel="1">
      <c r="B351" s="97" t="s">
        <v>546</v>
      </c>
      <c r="C351" s="98"/>
      <c r="D351" s="98"/>
      <c r="E351" s="98"/>
      <c r="F351" s="99"/>
      <c r="G351" s="99"/>
      <c r="H351" s="99"/>
      <c r="I351" s="99"/>
      <c r="J351" s="100"/>
    </row>
    <row r="352" spans="1:26" ht="18.75" customHeight="1" outlineLevel="1">
      <c r="B352" s="942"/>
      <c r="C352" s="943"/>
      <c r="D352" s="943"/>
      <c r="E352" s="943"/>
      <c r="F352" s="943"/>
      <c r="G352" s="943"/>
      <c r="H352" s="943"/>
      <c r="I352" s="943"/>
      <c r="J352" s="944"/>
    </row>
    <row r="353" spans="2:10" ht="12" customHeight="1" outlineLevel="1" thickBot="1">
      <c r="B353" s="217"/>
      <c r="C353" s="101"/>
      <c r="D353" s="101"/>
      <c r="E353" s="101"/>
      <c r="F353" s="101"/>
      <c r="G353" s="101"/>
      <c r="H353" s="101"/>
      <c r="I353" s="101"/>
      <c r="J353" s="102"/>
    </row>
    <row r="354" spans="2:10" ht="17.25" customHeight="1"/>
    <row r="356" spans="2:10" ht="33.75" customHeight="1">
      <c r="B356" s="103" t="s">
        <v>529</v>
      </c>
      <c r="C356" s="948">
        <f>個票ｰ1002!B163</f>
        <v>0</v>
      </c>
      <c r="D356" s="949"/>
      <c r="E356" s="949"/>
      <c r="F356" s="950"/>
      <c r="G356" s="104" t="s">
        <v>530</v>
      </c>
      <c r="H356" s="945">
        <v>19</v>
      </c>
      <c r="I356" s="946"/>
      <c r="J356" s="947"/>
    </row>
    <row r="357" spans="2:10" ht="30" customHeight="1" outlineLevel="1">
      <c r="B357" s="218" t="s">
        <v>531</v>
      </c>
      <c r="C357" s="951">
        <f>個票ｰ1002!U163</f>
        <v>0</v>
      </c>
      <c r="D357" s="952"/>
      <c r="E357" s="952"/>
      <c r="F357" s="952"/>
      <c r="G357" s="952"/>
      <c r="H357" s="952"/>
      <c r="I357" s="952"/>
      <c r="J357" s="953"/>
    </row>
    <row r="358" spans="2:10" ht="30" customHeight="1" outlineLevel="1">
      <c r="B358" s="216" t="s">
        <v>533</v>
      </c>
      <c r="C358" s="992">
        <f>個票ｰ1002!S163</f>
        <v>0</v>
      </c>
      <c r="D358" s="993"/>
      <c r="E358" s="993"/>
      <c r="F358" s="993"/>
      <c r="G358" s="993"/>
      <c r="H358" s="993"/>
      <c r="I358" s="993"/>
      <c r="J358" s="994"/>
    </row>
    <row r="359" spans="2:10" ht="30" customHeight="1" outlineLevel="1">
      <c r="B359" s="215" t="s">
        <v>534</v>
      </c>
      <c r="C359" s="927"/>
      <c r="D359" s="927"/>
      <c r="E359" s="927"/>
      <c r="F359" s="927"/>
      <c r="G359" s="927"/>
      <c r="H359" s="928"/>
      <c r="I359" s="928"/>
      <c r="J359" s="929"/>
    </row>
    <row r="360" spans="2:10" ht="14.25" customHeight="1" outlineLevel="1">
      <c r="B360" s="995" t="s">
        <v>547</v>
      </c>
      <c r="C360" s="974" t="s">
        <v>536</v>
      </c>
      <c r="D360" s="974"/>
      <c r="E360" s="974"/>
      <c r="F360" s="974" t="s">
        <v>537</v>
      </c>
      <c r="G360" s="974"/>
      <c r="H360" s="975"/>
      <c r="I360" s="975"/>
      <c r="J360" s="976"/>
    </row>
    <row r="361" spans="2:10" ht="34.5" customHeight="1" outlineLevel="1">
      <c r="B361" s="995"/>
      <c r="C361" s="71"/>
      <c r="D361" s="197" t="s">
        <v>311</v>
      </c>
      <c r="E361" s="71"/>
      <c r="F361" s="977"/>
      <c r="G361" s="977"/>
      <c r="H361" s="978"/>
      <c r="I361" s="978"/>
      <c r="J361" s="979"/>
    </row>
    <row r="362" spans="2:10" ht="34.5" customHeight="1" outlineLevel="1">
      <c r="B362" s="995"/>
      <c r="C362" s="71"/>
      <c r="D362" s="88" t="s">
        <v>311</v>
      </c>
      <c r="E362" s="71"/>
      <c r="F362" s="968"/>
      <c r="G362" s="968"/>
      <c r="H362" s="969"/>
      <c r="I362" s="969"/>
      <c r="J362" s="970"/>
    </row>
    <row r="363" spans="2:10" ht="34.5" customHeight="1" outlineLevel="1">
      <c r="B363" s="995"/>
      <c r="C363" s="71"/>
      <c r="D363" s="88" t="s">
        <v>311</v>
      </c>
      <c r="E363" s="71"/>
      <c r="F363" s="968"/>
      <c r="G363" s="968"/>
      <c r="H363" s="969"/>
      <c r="I363" s="969"/>
      <c r="J363" s="970"/>
    </row>
    <row r="364" spans="2:10" ht="34.5" customHeight="1" outlineLevel="1">
      <c r="B364" s="995"/>
      <c r="C364" s="71"/>
      <c r="D364" s="88" t="s">
        <v>311</v>
      </c>
      <c r="E364" s="71"/>
      <c r="F364" s="968"/>
      <c r="G364" s="968"/>
      <c r="H364" s="969"/>
      <c r="I364" s="969"/>
      <c r="J364" s="970"/>
    </row>
    <row r="365" spans="2:10" ht="34.5" customHeight="1" outlineLevel="1">
      <c r="B365" s="995"/>
      <c r="C365" s="71"/>
      <c r="D365" s="89" t="s">
        <v>311</v>
      </c>
      <c r="E365" s="71"/>
      <c r="F365" s="980"/>
      <c r="G365" s="981"/>
      <c r="H365" s="982"/>
      <c r="I365" s="982"/>
      <c r="J365" s="983"/>
    </row>
    <row r="366" spans="2:10" ht="15" customHeight="1" outlineLevel="1">
      <c r="B366" s="936" t="s">
        <v>538</v>
      </c>
      <c r="C366" s="974" t="s">
        <v>536</v>
      </c>
      <c r="D366" s="974"/>
      <c r="E366" s="974"/>
      <c r="F366" s="974" t="s">
        <v>539</v>
      </c>
      <c r="G366" s="974"/>
      <c r="H366" s="975"/>
      <c r="I366" s="975"/>
      <c r="J366" s="976"/>
    </row>
    <row r="367" spans="2:10" ht="31.5" customHeight="1" outlineLevel="1">
      <c r="B367" s="937"/>
      <c r="C367" s="72"/>
      <c r="D367" s="90" t="s">
        <v>540</v>
      </c>
      <c r="E367" s="73"/>
      <c r="F367" s="977"/>
      <c r="G367" s="977"/>
      <c r="H367" s="978"/>
      <c r="I367" s="978"/>
      <c r="J367" s="979"/>
    </row>
    <row r="368" spans="2:10" ht="31.5" customHeight="1" outlineLevel="1">
      <c r="B368" s="937"/>
      <c r="C368" s="74"/>
      <c r="D368" s="91" t="s">
        <v>540</v>
      </c>
      <c r="E368" s="75"/>
      <c r="F368" s="968"/>
      <c r="G368" s="968"/>
      <c r="H368" s="969"/>
      <c r="I368" s="969"/>
      <c r="J368" s="970"/>
    </row>
    <row r="369" spans="1:26" ht="31.5" customHeight="1" outlineLevel="1">
      <c r="B369" s="937"/>
      <c r="C369" s="74"/>
      <c r="D369" s="91" t="s">
        <v>540</v>
      </c>
      <c r="E369" s="75"/>
      <c r="F369" s="968"/>
      <c r="G369" s="968"/>
      <c r="H369" s="969"/>
      <c r="I369" s="969"/>
      <c r="J369" s="970"/>
    </row>
    <row r="370" spans="1:26" ht="31.5" customHeight="1" outlineLevel="1">
      <c r="B370" s="937"/>
      <c r="C370" s="74"/>
      <c r="D370" s="91" t="s">
        <v>540</v>
      </c>
      <c r="E370" s="75"/>
      <c r="F370" s="968"/>
      <c r="G370" s="968"/>
      <c r="H370" s="969"/>
      <c r="I370" s="969"/>
      <c r="J370" s="970"/>
    </row>
    <row r="371" spans="1:26" ht="31.5" customHeight="1" outlineLevel="1">
      <c r="B371" s="938"/>
      <c r="C371" s="76"/>
      <c r="D371" s="92" t="s">
        <v>540</v>
      </c>
      <c r="E371" s="77"/>
      <c r="F371" s="939"/>
      <c r="G371" s="939"/>
      <c r="H371" s="940"/>
      <c r="I371" s="940"/>
      <c r="J371" s="941"/>
    </row>
    <row r="372" spans="1:26" ht="15" customHeight="1" outlineLevel="1">
      <c r="B372" s="954" t="s">
        <v>541</v>
      </c>
      <c r="C372" s="956" t="s">
        <v>542</v>
      </c>
      <c r="D372" s="957"/>
      <c r="E372" s="958"/>
      <c r="F372" s="959" t="s">
        <v>543</v>
      </c>
      <c r="G372" s="960"/>
      <c r="H372" s="960"/>
      <c r="I372" s="960"/>
      <c r="J372" s="961"/>
    </row>
    <row r="373" spans="1:26" ht="30" customHeight="1" outlineLevel="1">
      <c r="B373" s="937"/>
      <c r="C373" s="74"/>
      <c r="D373" s="91" t="s">
        <v>540</v>
      </c>
      <c r="E373" s="71"/>
      <c r="F373" s="965"/>
      <c r="G373" s="965"/>
      <c r="H373" s="966"/>
      <c r="I373" s="966"/>
      <c r="J373" s="967"/>
    </row>
    <row r="374" spans="1:26" ht="30" customHeight="1" outlineLevel="1">
      <c r="B374" s="937"/>
      <c r="C374" s="74"/>
      <c r="D374" s="91" t="s">
        <v>540</v>
      </c>
      <c r="E374" s="71"/>
      <c r="F374" s="968"/>
      <c r="G374" s="968"/>
      <c r="H374" s="969"/>
      <c r="I374" s="969"/>
      <c r="J374" s="970"/>
    </row>
    <row r="375" spans="1:26" ht="30" customHeight="1" outlineLevel="1">
      <c r="B375" s="937"/>
      <c r="C375" s="74"/>
      <c r="D375" s="91" t="s">
        <v>540</v>
      </c>
      <c r="E375" s="71"/>
      <c r="F375" s="968"/>
      <c r="G375" s="968"/>
      <c r="H375" s="969"/>
      <c r="I375" s="969"/>
      <c r="J375" s="970"/>
    </row>
    <row r="376" spans="1:26" ht="30" customHeight="1" outlineLevel="1" thickBot="1">
      <c r="B376" s="955"/>
      <c r="C376" s="78"/>
      <c r="D376" s="93" t="s">
        <v>540</v>
      </c>
      <c r="E376" s="79"/>
      <c r="F376" s="971"/>
      <c r="G376" s="971"/>
      <c r="H376" s="972"/>
      <c r="I376" s="972"/>
      <c r="J376" s="973"/>
    </row>
    <row r="377" spans="1:26" s="85" customFormat="1" ht="18.75" customHeight="1" outlineLevel="1" thickBot="1">
      <c r="A377" s="81"/>
      <c r="B377" s="94"/>
      <c r="C377" s="81"/>
      <c r="D377" s="81"/>
      <c r="E377" s="81"/>
      <c r="F377" s="81"/>
      <c r="G377" s="82"/>
      <c r="H377" s="82"/>
      <c r="I377" s="82"/>
      <c r="J377" s="82"/>
      <c r="K377" s="82"/>
      <c r="L377" s="82"/>
      <c r="M377" s="83"/>
      <c r="N377" s="1021"/>
      <c r="O377" s="1021"/>
      <c r="P377" s="1021"/>
      <c r="Q377" s="1021"/>
      <c r="R377" s="84"/>
      <c r="V377" s="83"/>
      <c r="W377" s="83"/>
      <c r="X377" s="83"/>
      <c r="Y377" s="83"/>
      <c r="Z377" s="84"/>
    </row>
    <row r="378" spans="1:26" ht="18.75" customHeight="1" outlineLevel="1">
      <c r="B378" s="1018" t="s">
        <v>544</v>
      </c>
      <c r="C378" s="1025"/>
      <c r="D378" s="1026"/>
      <c r="E378" s="1026"/>
      <c r="F378" s="1026"/>
      <c r="G378" s="1026"/>
      <c r="H378" s="1026"/>
      <c r="I378" s="1026"/>
      <c r="J378" s="1027"/>
    </row>
    <row r="379" spans="1:26" ht="18.75" customHeight="1" outlineLevel="1">
      <c r="B379" s="1019"/>
      <c r="C379" s="921"/>
      <c r="D379" s="922"/>
      <c r="E379" s="922"/>
      <c r="F379" s="922"/>
      <c r="G379" s="922"/>
      <c r="H379" s="922"/>
      <c r="I379" s="922"/>
      <c r="J379" s="923"/>
    </row>
    <row r="380" spans="1:26" ht="18.75" customHeight="1" outlineLevel="1">
      <c r="B380" s="1020"/>
      <c r="C380" s="1028"/>
      <c r="D380" s="1029"/>
      <c r="E380" s="1029"/>
      <c r="F380" s="1029"/>
      <c r="G380" s="1029"/>
      <c r="H380" s="1029"/>
      <c r="I380" s="1029"/>
      <c r="J380" s="1030"/>
    </row>
    <row r="381" spans="1:26" ht="18.75" customHeight="1" outlineLevel="1">
      <c r="B381" s="1031" t="s">
        <v>545</v>
      </c>
      <c r="C381" s="918"/>
      <c r="D381" s="919"/>
      <c r="E381" s="919"/>
      <c r="F381" s="919"/>
      <c r="G381" s="919"/>
      <c r="H381" s="919"/>
      <c r="I381" s="919"/>
      <c r="J381" s="920"/>
    </row>
    <row r="382" spans="1:26" ht="18.75" customHeight="1" outlineLevel="1">
      <c r="B382" s="1019"/>
      <c r="C382" s="921"/>
      <c r="D382" s="922"/>
      <c r="E382" s="922"/>
      <c r="F382" s="922"/>
      <c r="G382" s="922"/>
      <c r="H382" s="922"/>
      <c r="I382" s="922"/>
      <c r="J382" s="923"/>
    </row>
    <row r="383" spans="1:26" ht="18.75" customHeight="1" outlineLevel="1" thickBot="1">
      <c r="B383" s="1032"/>
      <c r="C383" s="924"/>
      <c r="D383" s="925"/>
      <c r="E383" s="925"/>
      <c r="F383" s="925"/>
      <c r="G383" s="925"/>
      <c r="H383" s="925"/>
      <c r="I383" s="925"/>
      <c r="J383" s="926"/>
    </row>
    <row r="384" spans="1:26" ht="18.75" customHeight="1" outlineLevel="1" thickBot="1">
      <c r="B384" s="95"/>
      <c r="C384" s="96"/>
      <c r="D384" s="96"/>
      <c r="E384" s="96"/>
      <c r="F384" s="96"/>
      <c r="G384" s="96"/>
      <c r="H384" s="96"/>
      <c r="I384" s="96"/>
      <c r="J384" s="96"/>
    </row>
    <row r="385" spans="2:10" ht="18.75" customHeight="1" outlineLevel="1">
      <c r="B385" s="97" t="s">
        <v>546</v>
      </c>
      <c r="C385" s="98"/>
      <c r="D385" s="98"/>
      <c r="E385" s="98"/>
      <c r="F385" s="99"/>
      <c r="G385" s="99"/>
      <c r="H385" s="99"/>
      <c r="I385" s="99"/>
      <c r="J385" s="100"/>
    </row>
    <row r="386" spans="2:10" ht="18.75" customHeight="1" outlineLevel="1">
      <c r="B386" s="942"/>
      <c r="C386" s="943"/>
      <c r="D386" s="943"/>
      <c r="E386" s="943"/>
      <c r="F386" s="943"/>
      <c r="G386" s="943"/>
      <c r="H386" s="943"/>
      <c r="I386" s="943"/>
      <c r="J386" s="944"/>
    </row>
    <row r="387" spans="2:10" ht="12" customHeight="1" outlineLevel="1" thickBot="1">
      <c r="B387" s="217"/>
      <c r="C387" s="101"/>
      <c r="D387" s="101"/>
      <c r="E387" s="101"/>
      <c r="F387" s="101"/>
      <c r="G387" s="101"/>
      <c r="H387" s="101"/>
      <c r="I387" s="101"/>
      <c r="J387" s="102"/>
    </row>
    <row r="390" spans="2:10" ht="33" customHeight="1">
      <c r="B390" s="103" t="s">
        <v>529</v>
      </c>
      <c r="C390" s="948">
        <f>個票ｰ1002!B164</f>
        <v>0</v>
      </c>
      <c r="D390" s="949"/>
      <c r="E390" s="949"/>
      <c r="F390" s="950"/>
      <c r="G390" s="104" t="s">
        <v>530</v>
      </c>
      <c r="H390" s="945">
        <v>20</v>
      </c>
      <c r="I390" s="946"/>
      <c r="J390" s="947"/>
    </row>
    <row r="391" spans="2:10" ht="30" customHeight="1" outlineLevel="1">
      <c r="B391" s="218" t="s">
        <v>531</v>
      </c>
      <c r="C391" s="951">
        <f>個票ｰ1002!U164</f>
        <v>0</v>
      </c>
      <c r="D391" s="952"/>
      <c r="E391" s="952"/>
      <c r="F391" s="952"/>
      <c r="G391" s="952"/>
      <c r="H391" s="952"/>
      <c r="I391" s="952"/>
      <c r="J391" s="953"/>
    </row>
    <row r="392" spans="2:10" ht="30" customHeight="1" outlineLevel="1">
      <c r="B392" s="216" t="s">
        <v>533</v>
      </c>
      <c r="C392" s="992">
        <f>個票ｰ1002!S164</f>
        <v>0</v>
      </c>
      <c r="D392" s="993"/>
      <c r="E392" s="993"/>
      <c r="F392" s="993"/>
      <c r="G392" s="993"/>
      <c r="H392" s="993"/>
      <c r="I392" s="993"/>
      <c r="J392" s="994"/>
    </row>
    <row r="393" spans="2:10" ht="30" customHeight="1" outlineLevel="1">
      <c r="B393" s="215" t="s">
        <v>534</v>
      </c>
      <c r="C393" s="927"/>
      <c r="D393" s="927"/>
      <c r="E393" s="927"/>
      <c r="F393" s="927"/>
      <c r="G393" s="927"/>
      <c r="H393" s="928"/>
      <c r="I393" s="928"/>
      <c r="J393" s="929"/>
    </row>
    <row r="394" spans="2:10" ht="14.25" customHeight="1" outlineLevel="1">
      <c r="B394" s="995" t="s">
        <v>547</v>
      </c>
      <c r="C394" s="974" t="s">
        <v>536</v>
      </c>
      <c r="D394" s="974"/>
      <c r="E394" s="974"/>
      <c r="F394" s="974" t="s">
        <v>537</v>
      </c>
      <c r="G394" s="974"/>
      <c r="H394" s="975"/>
      <c r="I394" s="975"/>
      <c r="J394" s="976"/>
    </row>
    <row r="395" spans="2:10" ht="34.5" customHeight="1" outlineLevel="1">
      <c r="B395" s="995"/>
      <c r="C395" s="71"/>
      <c r="D395" s="197" t="s">
        <v>311</v>
      </c>
      <c r="E395" s="71"/>
      <c r="F395" s="977"/>
      <c r="G395" s="977"/>
      <c r="H395" s="978"/>
      <c r="I395" s="978"/>
      <c r="J395" s="979"/>
    </row>
    <row r="396" spans="2:10" ht="34.5" customHeight="1" outlineLevel="1">
      <c r="B396" s="995"/>
      <c r="C396" s="71"/>
      <c r="D396" s="88" t="s">
        <v>311</v>
      </c>
      <c r="E396" s="71"/>
      <c r="F396" s="968"/>
      <c r="G396" s="968"/>
      <c r="H396" s="969"/>
      <c r="I396" s="969"/>
      <c r="J396" s="970"/>
    </row>
    <row r="397" spans="2:10" ht="34.5" customHeight="1" outlineLevel="1">
      <c r="B397" s="995"/>
      <c r="C397" s="71"/>
      <c r="D397" s="88" t="s">
        <v>311</v>
      </c>
      <c r="E397" s="71"/>
      <c r="F397" s="968"/>
      <c r="G397" s="968"/>
      <c r="H397" s="969"/>
      <c r="I397" s="969"/>
      <c r="J397" s="970"/>
    </row>
    <row r="398" spans="2:10" ht="34.5" customHeight="1" outlineLevel="1">
      <c r="B398" s="995"/>
      <c r="C398" s="71"/>
      <c r="D398" s="88" t="s">
        <v>311</v>
      </c>
      <c r="E398" s="71"/>
      <c r="F398" s="968"/>
      <c r="G398" s="968"/>
      <c r="H398" s="969"/>
      <c r="I398" s="969"/>
      <c r="J398" s="970"/>
    </row>
    <row r="399" spans="2:10" ht="34.5" customHeight="1" outlineLevel="1">
      <c r="B399" s="995"/>
      <c r="C399" s="71"/>
      <c r="D399" s="89" t="s">
        <v>311</v>
      </c>
      <c r="E399" s="71"/>
      <c r="F399" s="980"/>
      <c r="G399" s="981"/>
      <c r="H399" s="982"/>
      <c r="I399" s="982"/>
      <c r="J399" s="983"/>
    </row>
    <row r="400" spans="2:10" ht="15" customHeight="1" outlineLevel="1">
      <c r="B400" s="936" t="s">
        <v>538</v>
      </c>
      <c r="C400" s="974" t="s">
        <v>536</v>
      </c>
      <c r="D400" s="974"/>
      <c r="E400" s="974"/>
      <c r="F400" s="974" t="s">
        <v>539</v>
      </c>
      <c r="G400" s="974"/>
      <c r="H400" s="975"/>
      <c r="I400" s="975"/>
      <c r="J400" s="976"/>
    </row>
    <row r="401" spans="1:26" ht="31.5" customHeight="1" outlineLevel="1">
      <c r="B401" s="937"/>
      <c r="C401" s="72"/>
      <c r="D401" s="90" t="s">
        <v>540</v>
      </c>
      <c r="E401" s="73"/>
      <c r="F401" s="977"/>
      <c r="G401" s="977"/>
      <c r="H401" s="978"/>
      <c r="I401" s="978"/>
      <c r="J401" s="979"/>
    </row>
    <row r="402" spans="1:26" ht="31.5" customHeight="1" outlineLevel="1">
      <c r="B402" s="937"/>
      <c r="C402" s="74"/>
      <c r="D402" s="91" t="s">
        <v>540</v>
      </c>
      <c r="E402" s="75"/>
      <c r="F402" s="968"/>
      <c r="G402" s="968"/>
      <c r="H402" s="969"/>
      <c r="I402" s="969"/>
      <c r="J402" s="970"/>
    </row>
    <row r="403" spans="1:26" ht="31.5" customHeight="1" outlineLevel="1">
      <c r="B403" s="937"/>
      <c r="C403" s="74"/>
      <c r="D403" s="91" t="s">
        <v>540</v>
      </c>
      <c r="E403" s="75"/>
      <c r="F403" s="968"/>
      <c r="G403" s="968"/>
      <c r="H403" s="969"/>
      <c r="I403" s="969"/>
      <c r="J403" s="970"/>
    </row>
    <row r="404" spans="1:26" ht="31.5" customHeight="1" outlineLevel="1">
      <c r="B404" s="937"/>
      <c r="C404" s="74"/>
      <c r="D404" s="91" t="s">
        <v>540</v>
      </c>
      <c r="E404" s="75"/>
      <c r="F404" s="968"/>
      <c r="G404" s="968"/>
      <c r="H404" s="969"/>
      <c r="I404" s="969"/>
      <c r="J404" s="970"/>
    </row>
    <row r="405" spans="1:26" ht="31.5" customHeight="1" outlineLevel="1">
      <c r="B405" s="938"/>
      <c r="C405" s="76"/>
      <c r="D405" s="92" t="s">
        <v>540</v>
      </c>
      <c r="E405" s="77"/>
      <c r="F405" s="939"/>
      <c r="G405" s="939"/>
      <c r="H405" s="940"/>
      <c r="I405" s="940"/>
      <c r="J405" s="941"/>
    </row>
    <row r="406" spans="1:26" ht="15" customHeight="1" outlineLevel="1">
      <c r="B406" s="954" t="s">
        <v>541</v>
      </c>
      <c r="C406" s="956" t="s">
        <v>542</v>
      </c>
      <c r="D406" s="957"/>
      <c r="E406" s="958"/>
      <c r="F406" s="959" t="s">
        <v>543</v>
      </c>
      <c r="G406" s="960"/>
      <c r="H406" s="960"/>
      <c r="I406" s="960"/>
      <c r="J406" s="961"/>
    </row>
    <row r="407" spans="1:26" ht="30" customHeight="1" outlineLevel="1">
      <c r="B407" s="937"/>
      <c r="C407" s="74"/>
      <c r="D407" s="91" t="s">
        <v>540</v>
      </c>
      <c r="E407" s="71"/>
      <c r="F407" s="965"/>
      <c r="G407" s="965"/>
      <c r="H407" s="966"/>
      <c r="I407" s="966"/>
      <c r="J407" s="967"/>
    </row>
    <row r="408" spans="1:26" ht="30" customHeight="1" outlineLevel="1">
      <c r="B408" s="937"/>
      <c r="C408" s="74"/>
      <c r="D408" s="91" t="s">
        <v>540</v>
      </c>
      <c r="E408" s="71"/>
      <c r="F408" s="968"/>
      <c r="G408" s="968"/>
      <c r="H408" s="969"/>
      <c r="I408" s="969"/>
      <c r="J408" s="970"/>
    </row>
    <row r="409" spans="1:26" ht="30" customHeight="1" outlineLevel="1">
      <c r="B409" s="937"/>
      <c r="C409" s="74"/>
      <c r="D409" s="91" t="s">
        <v>540</v>
      </c>
      <c r="E409" s="71"/>
      <c r="F409" s="968"/>
      <c r="G409" s="968"/>
      <c r="H409" s="969"/>
      <c r="I409" s="969"/>
      <c r="J409" s="970"/>
    </row>
    <row r="410" spans="1:26" ht="30" customHeight="1" outlineLevel="1" thickBot="1">
      <c r="B410" s="955"/>
      <c r="C410" s="78"/>
      <c r="D410" s="93" t="s">
        <v>540</v>
      </c>
      <c r="E410" s="79"/>
      <c r="F410" s="971"/>
      <c r="G410" s="971"/>
      <c r="H410" s="972"/>
      <c r="I410" s="972"/>
      <c r="J410" s="973"/>
    </row>
    <row r="411" spans="1:26" s="85" customFormat="1" ht="18.75" customHeight="1" outlineLevel="1" thickBot="1">
      <c r="A411" s="81"/>
      <c r="B411" s="94"/>
      <c r="C411" s="81"/>
      <c r="D411" s="81"/>
      <c r="E411" s="81"/>
      <c r="F411" s="81"/>
      <c r="G411" s="82"/>
      <c r="H411" s="82"/>
      <c r="I411" s="82"/>
      <c r="J411" s="82"/>
      <c r="K411" s="82"/>
      <c r="L411" s="82"/>
      <c r="M411" s="83"/>
      <c r="N411" s="1021"/>
      <c r="O411" s="1021"/>
      <c r="P411" s="1021"/>
      <c r="Q411" s="1021"/>
      <c r="R411" s="84"/>
      <c r="V411" s="83"/>
      <c r="W411" s="83"/>
      <c r="X411" s="83"/>
      <c r="Y411" s="83"/>
      <c r="Z411" s="84"/>
    </row>
    <row r="412" spans="1:26" ht="18.75" customHeight="1" outlineLevel="1">
      <c r="B412" s="1018" t="s">
        <v>544</v>
      </c>
      <c r="C412" s="1025"/>
      <c r="D412" s="1026"/>
      <c r="E412" s="1026"/>
      <c r="F412" s="1026"/>
      <c r="G412" s="1026"/>
      <c r="H412" s="1026"/>
      <c r="I412" s="1026"/>
      <c r="J412" s="1027"/>
    </row>
    <row r="413" spans="1:26" ht="18.75" customHeight="1" outlineLevel="1">
      <c r="B413" s="1019"/>
      <c r="C413" s="921"/>
      <c r="D413" s="922"/>
      <c r="E413" s="922"/>
      <c r="F413" s="922"/>
      <c r="G413" s="922"/>
      <c r="H413" s="922"/>
      <c r="I413" s="922"/>
      <c r="J413" s="923"/>
    </row>
    <row r="414" spans="1:26" ht="18.75" customHeight="1" outlineLevel="1">
      <c r="B414" s="1020"/>
      <c r="C414" s="1028"/>
      <c r="D414" s="1029"/>
      <c r="E414" s="1029"/>
      <c r="F414" s="1029"/>
      <c r="G414" s="1029"/>
      <c r="H414" s="1029"/>
      <c r="I414" s="1029"/>
      <c r="J414" s="1030"/>
    </row>
    <row r="415" spans="1:26" ht="18.75" customHeight="1" outlineLevel="1">
      <c r="B415" s="1031" t="s">
        <v>545</v>
      </c>
      <c r="C415" s="918"/>
      <c r="D415" s="919"/>
      <c r="E415" s="919"/>
      <c r="F415" s="919"/>
      <c r="G415" s="919"/>
      <c r="H415" s="919"/>
      <c r="I415" s="919"/>
      <c r="J415" s="920"/>
    </row>
    <row r="416" spans="1:26" ht="18.75" customHeight="1" outlineLevel="1">
      <c r="B416" s="1019"/>
      <c r="C416" s="921"/>
      <c r="D416" s="922"/>
      <c r="E416" s="922"/>
      <c r="F416" s="922"/>
      <c r="G416" s="922"/>
      <c r="H416" s="922"/>
      <c r="I416" s="922"/>
      <c r="J416" s="923"/>
    </row>
    <row r="417" spans="2:10" ht="18.75" customHeight="1" outlineLevel="1" thickBot="1">
      <c r="B417" s="1032"/>
      <c r="C417" s="924"/>
      <c r="D417" s="925"/>
      <c r="E417" s="925"/>
      <c r="F417" s="925"/>
      <c r="G417" s="925"/>
      <c r="H417" s="925"/>
      <c r="I417" s="925"/>
      <c r="J417" s="926"/>
    </row>
    <row r="418" spans="2:10" ht="18.75" customHeight="1" outlineLevel="1" thickBot="1">
      <c r="B418" s="95"/>
      <c r="C418" s="96"/>
      <c r="D418" s="96"/>
      <c r="E418" s="96"/>
      <c r="F418" s="96"/>
      <c r="G418" s="96"/>
      <c r="H418" s="96"/>
      <c r="I418" s="96"/>
      <c r="J418" s="96"/>
    </row>
    <row r="419" spans="2:10" ht="18.75" customHeight="1" outlineLevel="1">
      <c r="B419" s="97" t="s">
        <v>546</v>
      </c>
      <c r="C419" s="98"/>
      <c r="D419" s="98"/>
      <c r="E419" s="98"/>
      <c r="F419" s="99"/>
      <c r="G419" s="99"/>
      <c r="H419" s="99"/>
      <c r="I419" s="99"/>
      <c r="J419" s="100"/>
    </row>
    <row r="420" spans="2:10" ht="18.75" customHeight="1" outlineLevel="1">
      <c r="B420" s="942"/>
      <c r="C420" s="943"/>
      <c r="D420" s="943"/>
      <c r="E420" s="943"/>
      <c r="F420" s="943"/>
      <c r="G420" s="943"/>
      <c r="H420" s="943"/>
      <c r="I420" s="943"/>
      <c r="J420" s="944"/>
    </row>
    <row r="421" spans="2:10" ht="12" customHeight="1" outlineLevel="1" thickBot="1">
      <c r="B421" s="217"/>
      <c r="C421" s="101"/>
      <c r="D421" s="101"/>
      <c r="E421" s="101"/>
      <c r="F421" s="101"/>
      <c r="G421" s="101"/>
      <c r="H421" s="101"/>
      <c r="I421" s="101"/>
      <c r="J421" s="102"/>
    </row>
  </sheetData>
  <sheetProtection formatRows="0" selectLockedCells="1"/>
  <mergeCells count="415">
    <mergeCell ref="B415:B417"/>
    <mergeCell ref="C415:J417"/>
    <mergeCell ref="B420:J420"/>
    <mergeCell ref="F405:J405"/>
    <mergeCell ref="B406:B410"/>
    <mergeCell ref="C406:E406"/>
    <mergeCell ref="F406:J406"/>
    <mergeCell ref="F407:J407"/>
    <mergeCell ref="F408:J408"/>
    <mergeCell ref="F409:J409"/>
    <mergeCell ref="F410:J410"/>
    <mergeCell ref="B400:B405"/>
    <mergeCell ref="C400:E400"/>
    <mergeCell ref="F400:J400"/>
    <mergeCell ref="F401:J401"/>
    <mergeCell ref="F402:J402"/>
    <mergeCell ref="F403:J403"/>
    <mergeCell ref="F404:J404"/>
    <mergeCell ref="N411:Q411"/>
    <mergeCell ref="B412:B414"/>
    <mergeCell ref="C412:J414"/>
    <mergeCell ref="C390:F390"/>
    <mergeCell ref="H390:J390"/>
    <mergeCell ref="C391:J391"/>
    <mergeCell ref="C392:J392"/>
    <mergeCell ref="C393:J393"/>
    <mergeCell ref="B394:B399"/>
    <mergeCell ref="C394:E394"/>
    <mergeCell ref="F394:J394"/>
    <mergeCell ref="F395:J395"/>
    <mergeCell ref="F396:J396"/>
    <mergeCell ref="F397:J397"/>
    <mergeCell ref="F398:J398"/>
    <mergeCell ref="F399:J399"/>
    <mergeCell ref="B381:B383"/>
    <mergeCell ref="C381:J383"/>
    <mergeCell ref="B386:J386"/>
    <mergeCell ref="F371:J371"/>
    <mergeCell ref="B372:B376"/>
    <mergeCell ref="C372:E372"/>
    <mergeCell ref="F372:J372"/>
    <mergeCell ref="F373:J373"/>
    <mergeCell ref="F374:J374"/>
    <mergeCell ref="F375:J375"/>
    <mergeCell ref="F376:J376"/>
    <mergeCell ref="B366:B371"/>
    <mergeCell ref="C366:E366"/>
    <mergeCell ref="F366:J366"/>
    <mergeCell ref="F367:J367"/>
    <mergeCell ref="F368:J368"/>
    <mergeCell ref="F369:J369"/>
    <mergeCell ref="F370:J370"/>
    <mergeCell ref="N377:Q377"/>
    <mergeCell ref="B378:B380"/>
    <mergeCell ref="C378:J380"/>
    <mergeCell ref="C356:F356"/>
    <mergeCell ref="H356:J356"/>
    <mergeCell ref="C357:J357"/>
    <mergeCell ref="C358:J358"/>
    <mergeCell ref="C359:J359"/>
    <mergeCell ref="B360:B365"/>
    <mergeCell ref="C360:E360"/>
    <mergeCell ref="F360:J360"/>
    <mergeCell ref="F361:J361"/>
    <mergeCell ref="F362:J362"/>
    <mergeCell ref="F363:J363"/>
    <mergeCell ref="F364:J364"/>
    <mergeCell ref="F365:J365"/>
    <mergeCell ref="B347:B349"/>
    <mergeCell ref="C347:J349"/>
    <mergeCell ref="B352:J352"/>
    <mergeCell ref="F337:J337"/>
    <mergeCell ref="B338:B342"/>
    <mergeCell ref="C338:E338"/>
    <mergeCell ref="F338:J338"/>
    <mergeCell ref="F339:J339"/>
    <mergeCell ref="F340:J340"/>
    <mergeCell ref="F341:J341"/>
    <mergeCell ref="F342:J342"/>
    <mergeCell ref="B332:B337"/>
    <mergeCell ref="C332:E332"/>
    <mergeCell ref="F332:J332"/>
    <mergeCell ref="F333:J333"/>
    <mergeCell ref="F334:J334"/>
    <mergeCell ref="F335:J335"/>
    <mergeCell ref="F336:J336"/>
    <mergeCell ref="N343:Q343"/>
    <mergeCell ref="B344:B346"/>
    <mergeCell ref="C344:J346"/>
    <mergeCell ref="C322:F322"/>
    <mergeCell ref="H322:J322"/>
    <mergeCell ref="C323:J323"/>
    <mergeCell ref="C324:J324"/>
    <mergeCell ref="C325:J325"/>
    <mergeCell ref="B326:B331"/>
    <mergeCell ref="C326:E326"/>
    <mergeCell ref="F326:J326"/>
    <mergeCell ref="F327:J327"/>
    <mergeCell ref="F328:J328"/>
    <mergeCell ref="F329:J329"/>
    <mergeCell ref="F330:J330"/>
    <mergeCell ref="F331:J331"/>
    <mergeCell ref="B312:B314"/>
    <mergeCell ref="C312:J314"/>
    <mergeCell ref="B317:J317"/>
    <mergeCell ref="F302:J302"/>
    <mergeCell ref="B303:B307"/>
    <mergeCell ref="C303:E303"/>
    <mergeCell ref="F303:J303"/>
    <mergeCell ref="F304:J304"/>
    <mergeCell ref="F305:J305"/>
    <mergeCell ref="F306:J306"/>
    <mergeCell ref="F307:J307"/>
    <mergeCell ref="B297:B302"/>
    <mergeCell ref="C297:E297"/>
    <mergeCell ref="F297:J297"/>
    <mergeCell ref="F298:J298"/>
    <mergeCell ref="F299:J299"/>
    <mergeCell ref="F300:J300"/>
    <mergeCell ref="F301:J301"/>
    <mergeCell ref="N308:Q308"/>
    <mergeCell ref="B309:B311"/>
    <mergeCell ref="C309:J311"/>
    <mergeCell ref="C287:F287"/>
    <mergeCell ref="H287:J287"/>
    <mergeCell ref="C288:J288"/>
    <mergeCell ref="C289:J289"/>
    <mergeCell ref="C290:J290"/>
    <mergeCell ref="B291:B296"/>
    <mergeCell ref="C291:E291"/>
    <mergeCell ref="F291:J291"/>
    <mergeCell ref="F292:J292"/>
    <mergeCell ref="F293:J293"/>
    <mergeCell ref="F294:J294"/>
    <mergeCell ref="F295:J295"/>
    <mergeCell ref="F296:J296"/>
    <mergeCell ref="B278:B280"/>
    <mergeCell ref="C278:J280"/>
    <mergeCell ref="B283:J283"/>
    <mergeCell ref="F268:J268"/>
    <mergeCell ref="B269:B273"/>
    <mergeCell ref="C269:E269"/>
    <mergeCell ref="F269:J269"/>
    <mergeCell ref="F270:J270"/>
    <mergeCell ref="F271:J271"/>
    <mergeCell ref="F272:J272"/>
    <mergeCell ref="F273:J273"/>
    <mergeCell ref="B263:B268"/>
    <mergeCell ref="C263:E263"/>
    <mergeCell ref="F263:J263"/>
    <mergeCell ref="F264:J264"/>
    <mergeCell ref="F265:J265"/>
    <mergeCell ref="F266:J266"/>
    <mergeCell ref="F267:J267"/>
    <mergeCell ref="N274:Q274"/>
    <mergeCell ref="B275:B277"/>
    <mergeCell ref="C275:J277"/>
    <mergeCell ref="C253:F253"/>
    <mergeCell ref="H253:J253"/>
    <mergeCell ref="C254:J254"/>
    <mergeCell ref="C255:J255"/>
    <mergeCell ref="C256:J256"/>
    <mergeCell ref="B257:B262"/>
    <mergeCell ref="C257:E257"/>
    <mergeCell ref="F257:J257"/>
    <mergeCell ref="F258:J258"/>
    <mergeCell ref="F259:J259"/>
    <mergeCell ref="F260:J260"/>
    <mergeCell ref="F261:J261"/>
    <mergeCell ref="F262:J262"/>
    <mergeCell ref="B244:B246"/>
    <mergeCell ref="C244:J246"/>
    <mergeCell ref="B249:J249"/>
    <mergeCell ref="F234:J234"/>
    <mergeCell ref="B235:B239"/>
    <mergeCell ref="C235:E235"/>
    <mergeCell ref="F235:J235"/>
    <mergeCell ref="F236:J236"/>
    <mergeCell ref="F237:J237"/>
    <mergeCell ref="F238:J238"/>
    <mergeCell ref="F239:J239"/>
    <mergeCell ref="B229:B234"/>
    <mergeCell ref="C229:E229"/>
    <mergeCell ref="F229:J229"/>
    <mergeCell ref="F230:J230"/>
    <mergeCell ref="F231:J231"/>
    <mergeCell ref="F232:J232"/>
    <mergeCell ref="F233:J233"/>
    <mergeCell ref="N240:Q240"/>
    <mergeCell ref="B241:B243"/>
    <mergeCell ref="C241:J243"/>
    <mergeCell ref="C219:F219"/>
    <mergeCell ref="H219:J219"/>
    <mergeCell ref="C220:J220"/>
    <mergeCell ref="C221:J221"/>
    <mergeCell ref="C222:J222"/>
    <mergeCell ref="B223:B228"/>
    <mergeCell ref="C223:E223"/>
    <mergeCell ref="F223:J223"/>
    <mergeCell ref="F224:J224"/>
    <mergeCell ref="F225:J225"/>
    <mergeCell ref="F226:J226"/>
    <mergeCell ref="F227:J227"/>
    <mergeCell ref="F228:J228"/>
    <mergeCell ref="B209:B211"/>
    <mergeCell ref="C209:J211"/>
    <mergeCell ref="B214:J214"/>
    <mergeCell ref="F199:J199"/>
    <mergeCell ref="B200:B204"/>
    <mergeCell ref="C200:E200"/>
    <mergeCell ref="F200:J200"/>
    <mergeCell ref="F201:J201"/>
    <mergeCell ref="F202:J202"/>
    <mergeCell ref="F203:J203"/>
    <mergeCell ref="F204:J204"/>
    <mergeCell ref="B194:B199"/>
    <mergeCell ref="C194:E194"/>
    <mergeCell ref="F194:J194"/>
    <mergeCell ref="F195:J195"/>
    <mergeCell ref="F196:J196"/>
    <mergeCell ref="F197:J197"/>
    <mergeCell ref="F198:J198"/>
    <mergeCell ref="N205:Q205"/>
    <mergeCell ref="B206:B208"/>
    <mergeCell ref="C206:J208"/>
    <mergeCell ref="C184:F184"/>
    <mergeCell ref="H184:J184"/>
    <mergeCell ref="C185:J185"/>
    <mergeCell ref="C186:J186"/>
    <mergeCell ref="C187:J187"/>
    <mergeCell ref="B188:B193"/>
    <mergeCell ref="C188:E188"/>
    <mergeCell ref="F188:J188"/>
    <mergeCell ref="F189:J189"/>
    <mergeCell ref="F190:J190"/>
    <mergeCell ref="F191:J191"/>
    <mergeCell ref="F192:J192"/>
    <mergeCell ref="F193:J193"/>
    <mergeCell ref="B175:B177"/>
    <mergeCell ref="C175:J177"/>
    <mergeCell ref="B180:J180"/>
    <mergeCell ref="F165:J165"/>
    <mergeCell ref="B166:B170"/>
    <mergeCell ref="C166:E166"/>
    <mergeCell ref="F166:J166"/>
    <mergeCell ref="F167:J167"/>
    <mergeCell ref="F168:J168"/>
    <mergeCell ref="F169:J169"/>
    <mergeCell ref="F170:J170"/>
    <mergeCell ref="B160:B165"/>
    <mergeCell ref="C160:E160"/>
    <mergeCell ref="F160:J160"/>
    <mergeCell ref="F161:J161"/>
    <mergeCell ref="F162:J162"/>
    <mergeCell ref="F163:J163"/>
    <mergeCell ref="F164:J164"/>
    <mergeCell ref="N171:Q171"/>
    <mergeCell ref="B172:B174"/>
    <mergeCell ref="C172:J174"/>
    <mergeCell ref="C150:F150"/>
    <mergeCell ref="H150:J150"/>
    <mergeCell ref="C151:J151"/>
    <mergeCell ref="C152:J152"/>
    <mergeCell ref="C153:J153"/>
    <mergeCell ref="B154:B159"/>
    <mergeCell ref="C154:E154"/>
    <mergeCell ref="F154:J154"/>
    <mergeCell ref="F155:J155"/>
    <mergeCell ref="F156:J156"/>
    <mergeCell ref="F157:J157"/>
    <mergeCell ref="F158:J158"/>
    <mergeCell ref="F159:J159"/>
    <mergeCell ref="B141:B143"/>
    <mergeCell ref="C141:J143"/>
    <mergeCell ref="B146:J146"/>
    <mergeCell ref="F131:J131"/>
    <mergeCell ref="B132:B136"/>
    <mergeCell ref="C132:E132"/>
    <mergeCell ref="F132:J132"/>
    <mergeCell ref="F133:J133"/>
    <mergeCell ref="F134:J134"/>
    <mergeCell ref="F135:J135"/>
    <mergeCell ref="F136:J136"/>
    <mergeCell ref="B126:B131"/>
    <mergeCell ref="C126:E126"/>
    <mergeCell ref="F126:J126"/>
    <mergeCell ref="F127:J127"/>
    <mergeCell ref="F128:J128"/>
    <mergeCell ref="F129:J129"/>
    <mergeCell ref="F130:J130"/>
    <mergeCell ref="N137:Q137"/>
    <mergeCell ref="B138:B140"/>
    <mergeCell ref="C138:J140"/>
    <mergeCell ref="C116:F116"/>
    <mergeCell ref="H116:J116"/>
    <mergeCell ref="C117:J117"/>
    <mergeCell ref="C118:J118"/>
    <mergeCell ref="C119:J119"/>
    <mergeCell ref="B120:B125"/>
    <mergeCell ref="C120:E120"/>
    <mergeCell ref="F120:J120"/>
    <mergeCell ref="F121:J121"/>
    <mergeCell ref="F122:J122"/>
    <mergeCell ref="F123:J123"/>
    <mergeCell ref="F124:J124"/>
    <mergeCell ref="F125:J125"/>
    <mergeCell ref="N102:Q102"/>
    <mergeCell ref="B103:B105"/>
    <mergeCell ref="C103:J105"/>
    <mergeCell ref="B106:B108"/>
    <mergeCell ref="C106:J108"/>
    <mergeCell ref="B111:J111"/>
    <mergeCell ref="B97:B101"/>
    <mergeCell ref="C97:E97"/>
    <mergeCell ref="F97:J97"/>
    <mergeCell ref="F98:J98"/>
    <mergeCell ref="F99:J99"/>
    <mergeCell ref="F100:J100"/>
    <mergeCell ref="F101:J101"/>
    <mergeCell ref="B91:B96"/>
    <mergeCell ref="C91:E91"/>
    <mergeCell ref="F91:J91"/>
    <mergeCell ref="F92:J92"/>
    <mergeCell ref="F93:J93"/>
    <mergeCell ref="F94:J94"/>
    <mergeCell ref="F95:J95"/>
    <mergeCell ref="F96:J96"/>
    <mergeCell ref="B85:B90"/>
    <mergeCell ref="C85:E85"/>
    <mergeCell ref="F85:J85"/>
    <mergeCell ref="F86:J86"/>
    <mergeCell ref="F87:J87"/>
    <mergeCell ref="F88:J88"/>
    <mergeCell ref="F89:J89"/>
    <mergeCell ref="F90:J90"/>
    <mergeCell ref="B80:R80"/>
    <mergeCell ref="C81:F81"/>
    <mergeCell ref="H81:J81"/>
    <mergeCell ref="C82:J82"/>
    <mergeCell ref="C83:J83"/>
    <mergeCell ref="C84:J84"/>
    <mergeCell ref="N64:Q64"/>
    <mergeCell ref="B65:B67"/>
    <mergeCell ref="C65:J67"/>
    <mergeCell ref="B68:B70"/>
    <mergeCell ref="C68:J70"/>
    <mergeCell ref="B73:J73"/>
    <mergeCell ref="F58:J58"/>
    <mergeCell ref="B59:B63"/>
    <mergeCell ref="C59:E59"/>
    <mergeCell ref="F59:J59"/>
    <mergeCell ref="F60:J60"/>
    <mergeCell ref="F61:J61"/>
    <mergeCell ref="F62:J62"/>
    <mergeCell ref="F63:J63"/>
    <mergeCell ref="F50:J50"/>
    <mergeCell ref="F51:J51"/>
    <mergeCell ref="F52:J52"/>
    <mergeCell ref="B53:B58"/>
    <mergeCell ref="C53:E53"/>
    <mergeCell ref="F53:J53"/>
    <mergeCell ref="F54:J54"/>
    <mergeCell ref="F55:J55"/>
    <mergeCell ref="F56:J56"/>
    <mergeCell ref="F57:J57"/>
    <mergeCell ref="C43:F43"/>
    <mergeCell ref="H43:J43"/>
    <mergeCell ref="C44:J44"/>
    <mergeCell ref="C45:J45"/>
    <mergeCell ref="C46:J46"/>
    <mergeCell ref="B47:B52"/>
    <mergeCell ref="C47:E47"/>
    <mergeCell ref="F47:J47"/>
    <mergeCell ref="F48:J48"/>
    <mergeCell ref="F49:J49"/>
    <mergeCell ref="B34:B36"/>
    <mergeCell ref="C34:J36"/>
    <mergeCell ref="B39:J39"/>
    <mergeCell ref="F24:J24"/>
    <mergeCell ref="B25:B29"/>
    <mergeCell ref="C25:E25"/>
    <mergeCell ref="F25:J25"/>
    <mergeCell ref="F26:J26"/>
    <mergeCell ref="F27:J27"/>
    <mergeCell ref="F28:J28"/>
    <mergeCell ref="F29:J29"/>
    <mergeCell ref="B19:B24"/>
    <mergeCell ref="C19:E19"/>
    <mergeCell ref="F19:J19"/>
    <mergeCell ref="F20:J20"/>
    <mergeCell ref="F21:J21"/>
    <mergeCell ref="F22:J22"/>
    <mergeCell ref="F23:J23"/>
    <mergeCell ref="N30:Q30"/>
    <mergeCell ref="B31:B33"/>
    <mergeCell ref="C31:J33"/>
    <mergeCell ref="C11:J11"/>
    <mergeCell ref="C12:J12"/>
    <mergeCell ref="B13:B18"/>
    <mergeCell ref="C13:E13"/>
    <mergeCell ref="F13:J13"/>
    <mergeCell ref="F14:J14"/>
    <mergeCell ref="F15:J15"/>
    <mergeCell ref="F16:J16"/>
    <mergeCell ref="F17:J17"/>
    <mergeCell ref="F18:J18"/>
    <mergeCell ref="J2:L2"/>
    <mergeCell ref="N2:Q2"/>
    <mergeCell ref="B3:B4"/>
    <mergeCell ref="C3:F4"/>
    <mergeCell ref="G3:G4"/>
    <mergeCell ref="H3:J4"/>
    <mergeCell ref="C9:F9"/>
    <mergeCell ref="H9:J9"/>
    <mergeCell ref="C10:J10"/>
  </mergeCells>
  <phoneticPr fontId="17"/>
  <conditionalFormatting sqref="C3:H3 C4:F4 C9:F9 C43:F43 C81:F81 C116:F116 C150:F150 C184:F184 C219:F219 C253:F253 C287:F287 C322:F322 C356:F356 C390:F390">
    <cfRule type="cellIs" dxfId="284" priority="13" operator="equal">
      <formula>0</formula>
    </cfRule>
  </conditionalFormatting>
  <conditionalFormatting sqref="C11:J11">
    <cfRule type="cellIs" dxfId="283" priority="12" operator="equal">
      <formula>0</formula>
    </cfRule>
  </conditionalFormatting>
  <conditionalFormatting sqref="C45:J45">
    <cfRule type="cellIs" dxfId="282" priority="11" operator="equal">
      <formula>0</formula>
    </cfRule>
  </conditionalFormatting>
  <conditionalFormatting sqref="C83:J83">
    <cfRule type="cellIs" dxfId="281" priority="10" operator="equal">
      <formula>0</formula>
    </cfRule>
  </conditionalFormatting>
  <conditionalFormatting sqref="C118:J118">
    <cfRule type="cellIs" dxfId="280" priority="9" operator="equal">
      <formula>0</formula>
    </cfRule>
  </conditionalFormatting>
  <conditionalFormatting sqref="C152:J152">
    <cfRule type="cellIs" dxfId="279" priority="8" operator="equal">
      <formula>0</formula>
    </cfRule>
  </conditionalFormatting>
  <conditionalFormatting sqref="C186:J186">
    <cfRule type="cellIs" dxfId="278" priority="7" operator="equal">
      <formula>0</formula>
    </cfRule>
  </conditionalFormatting>
  <conditionalFormatting sqref="C221:J221">
    <cfRule type="cellIs" dxfId="277" priority="6" operator="equal">
      <formula>0</formula>
    </cfRule>
  </conditionalFormatting>
  <conditionalFormatting sqref="C255:J255">
    <cfRule type="cellIs" dxfId="276" priority="5" operator="equal">
      <formula>0</formula>
    </cfRule>
  </conditionalFormatting>
  <conditionalFormatting sqref="C289:J289">
    <cfRule type="cellIs" dxfId="275" priority="4" operator="equal">
      <formula>0</formula>
    </cfRule>
  </conditionalFormatting>
  <conditionalFormatting sqref="C324:J324">
    <cfRule type="cellIs" dxfId="274" priority="3" operator="equal">
      <formula>0</formula>
    </cfRule>
  </conditionalFormatting>
  <conditionalFormatting sqref="C358:J358">
    <cfRule type="cellIs" dxfId="273" priority="2" operator="equal">
      <formula>0</formula>
    </cfRule>
  </conditionalFormatting>
  <conditionalFormatting sqref="C392:J392">
    <cfRule type="cellIs" dxfId="272" priority="1" operator="equal">
      <formula>0</formula>
    </cfRule>
  </conditionalFormatting>
  <dataValidations count="5">
    <dataValidation type="list" allowBlank="1" showInputMessage="1" showErrorMessage="1" sqref="B39:J39 B73:J73 B111:J111 B146:J146 B180:J180 B214:J214 B249:J249 B283:J283 B317:J317 B352:J352 B386:J386 B420:J420" xr:uid="{BE19BE54-7ED1-44A7-BB70-8390F918B124}">
      <formula1>"はい（いずれにも該当しない）,いいえ（いずれかに該当する）"</formula1>
    </dataValidation>
    <dataValidation type="list" allowBlank="1" showInputMessage="1" showErrorMessage="1" sqref="C82:J82 C117:J117" xr:uid="{90F6E2EF-B027-4E7E-A37A-D195E94528E7}">
      <formula1>"主担当講師,担当講師"</formula1>
    </dataValidation>
    <dataValidation allowBlank="1" showInputMessage="1" showErrorMessage="1" prompt="当該教育訓練の内容に関係する実務経験を具体的に記載。" sqref="F14:J18 F20:J24 F48:J52 F86:J90 F121:J125" xr:uid="{381B1BA8-59F7-4221-B9AE-B22EE3798707}"/>
    <dataValidation allowBlank="1" showInputMessage="1" showErrorMessage="1" prompt="直近の職歴について、所属だけではなく「担当分野」も記載。" sqref="F26:J29 F60:J63 F98:J101 F133:J136" xr:uid="{93779EBD-1563-4A14-9D2C-3A6798298F4C}"/>
    <dataValidation allowBlank="1" showInputMessage="1" showErrorMessage="1" prompt="これまでの講師歴について、所属だけでなく「担当分野」まで記載。" sqref="F54:J58 F92:J96 F127:J131" xr:uid="{EE065B18-A951-4D21-ACBF-264EE1FD76EE}"/>
  </dataValidations>
  <printOptions horizontalCentered="1"/>
  <pageMargins left="0.74803149606299213" right="0.74803149606299213" top="0.70866141732283472" bottom="0.59055118110236227" header="0.51181102362204722" footer="0.51181102362204722"/>
  <pageSetup paperSize="9" scale="74" orientation="portrait" r:id="rId1"/>
  <headerFooter alignWithMargins="0">
    <oddHeader>&amp;R（&amp;P／&amp;N）</oddHeader>
  </headerFooter>
  <rowBreaks count="11" manualBreakCount="11">
    <brk id="41" min="1" max="10" man="1"/>
    <brk id="75" max="16383" man="1"/>
    <brk id="114" max="16383" man="1"/>
    <brk id="148" min="1" max="10" man="1"/>
    <brk id="182" min="1" max="10" man="1"/>
    <brk id="217" min="1" max="10" man="1"/>
    <brk id="251" min="1" max="10" man="1"/>
    <brk id="285" min="1" max="10" man="1"/>
    <brk id="320" min="1" max="10" man="1"/>
    <brk id="354" min="1" max="10" man="1"/>
    <brk id="388" min="1" max="10"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FE8AF2-FE61-4557-9F04-F8F545A6AF77}">
  <sheetPr>
    <pageSetUpPr fitToPage="1"/>
  </sheetPr>
  <dimension ref="A1:DX272"/>
  <sheetViews>
    <sheetView showGridLines="0" view="pageBreakPreview" zoomScale="70" zoomScaleNormal="100" zoomScaleSheetLayoutView="70" workbookViewId="0">
      <selection activeCell="F11" sqref="F11:R11"/>
    </sheetView>
  </sheetViews>
  <sheetFormatPr defaultColWidth="9" defaultRowHeight="12" outlineLevelRow="1"/>
  <cols>
    <col min="1" max="3" width="6.625" style="36" customWidth="1"/>
    <col min="4" max="4" width="7.125" style="36" customWidth="1"/>
    <col min="5" max="11" width="6.625" style="36" customWidth="1"/>
    <col min="12" max="16" width="6.625" style="1" customWidth="1"/>
    <col min="17" max="17" width="7.375" style="1" customWidth="1"/>
    <col min="18" max="18" width="8" style="36" customWidth="1"/>
    <col min="19" max="20" width="9.125" style="36" customWidth="1"/>
    <col min="21" max="21" width="26.5" style="36" customWidth="1"/>
    <col min="22" max="23" width="3.125" style="36" customWidth="1"/>
    <col min="24" max="26" width="9" style="36"/>
    <col min="27" max="29" width="9.875" style="36" customWidth="1"/>
    <col min="30" max="48" width="9" style="36"/>
    <col min="49" max="49" width="9" style="36" customWidth="1"/>
    <col min="50" max="16384" width="9" style="36"/>
  </cols>
  <sheetData>
    <row r="1" spans="1:33" ht="6.75" customHeight="1">
      <c r="A1" s="113"/>
      <c r="B1" s="38"/>
      <c r="C1" s="39"/>
      <c r="D1" s="40"/>
      <c r="L1" s="42"/>
      <c r="M1" s="42"/>
      <c r="N1" s="42"/>
      <c r="O1" s="42"/>
      <c r="P1" s="42"/>
      <c r="Q1" s="42"/>
      <c r="R1" s="42"/>
      <c r="AE1" s="122" t="s">
        <v>314</v>
      </c>
      <c r="AF1" s="123" t="s">
        <v>315</v>
      </c>
      <c r="AG1" s="122"/>
    </row>
    <row r="2" spans="1:33" ht="24" customHeight="1">
      <c r="A2" s="533" t="s">
        <v>592</v>
      </c>
      <c r="B2" s="533"/>
      <c r="C2" s="533"/>
      <c r="D2" s="533"/>
      <c r="E2" s="533"/>
      <c r="F2" s="533"/>
      <c r="G2" s="533"/>
      <c r="H2" s="533"/>
      <c r="I2" s="533"/>
      <c r="J2" s="533"/>
      <c r="K2" s="533"/>
      <c r="L2" s="533"/>
      <c r="M2" s="533"/>
      <c r="N2" s="533"/>
      <c r="O2" s="533"/>
      <c r="P2" s="533"/>
      <c r="Q2" s="533"/>
      <c r="R2" s="533"/>
      <c r="AE2" s="122" t="s">
        <v>65</v>
      </c>
      <c r="AF2" s="123" t="s">
        <v>316</v>
      </c>
      <c r="AG2" s="122"/>
    </row>
    <row r="3" spans="1:33" ht="8.25" customHeight="1">
      <c r="A3" s="230"/>
      <c r="B3" s="230"/>
      <c r="C3" s="230"/>
      <c r="D3" s="230"/>
      <c r="E3" s="230"/>
      <c r="F3" s="230"/>
      <c r="G3" s="230"/>
      <c r="H3" s="230"/>
      <c r="I3" s="230"/>
      <c r="J3" s="230"/>
      <c r="K3" s="230"/>
      <c r="L3" s="230"/>
      <c r="M3" s="230"/>
      <c r="N3" s="230"/>
      <c r="O3" s="230"/>
      <c r="P3" s="230"/>
      <c r="Q3" s="230"/>
      <c r="R3" s="230"/>
      <c r="AE3" s="122" t="s">
        <v>317</v>
      </c>
      <c r="AF3" s="123"/>
      <c r="AG3" s="122"/>
    </row>
    <row r="4" spans="1:33" ht="44.25" customHeight="1">
      <c r="A4" s="534" t="s">
        <v>318</v>
      </c>
      <c r="B4" s="535"/>
      <c r="C4" s="536"/>
      <c r="D4" s="537"/>
      <c r="E4" s="537"/>
      <c r="F4" s="537"/>
      <c r="G4" s="537"/>
      <c r="H4" s="537"/>
      <c r="I4" s="537"/>
      <c r="J4" s="537"/>
      <c r="K4" s="537"/>
      <c r="L4" s="537"/>
      <c r="M4" s="538"/>
      <c r="N4" s="539" t="s">
        <v>319</v>
      </c>
      <c r="O4" s="540"/>
      <c r="P4" s="541">
        <v>1003</v>
      </c>
      <c r="Q4" s="542"/>
      <c r="R4" s="543"/>
    </row>
    <row r="5" spans="1:33" ht="37.5" customHeight="1">
      <c r="A5" s="43"/>
    </row>
    <row r="6" spans="1:33" s="2" customFormat="1">
      <c r="A6" s="560" t="s">
        <v>593</v>
      </c>
      <c r="B6" s="560"/>
      <c r="C6" s="560"/>
      <c r="D6" s="561"/>
      <c r="E6" s="562"/>
      <c r="F6" s="562"/>
      <c r="G6" s="562"/>
      <c r="H6" s="562"/>
      <c r="I6" s="562"/>
      <c r="J6" s="562"/>
      <c r="K6" s="562"/>
      <c r="L6" s="562"/>
      <c r="M6" s="562"/>
      <c r="N6" s="562"/>
      <c r="O6" s="562"/>
      <c r="P6" s="562"/>
      <c r="Q6" s="562"/>
      <c r="R6" s="562"/>
      <c r="S6" s="3"/>
      <c r="T6" s="28"/>
      <c r="U6" s="28"/>
      <c r="V6" s="28"/>
      <c r="W6" s="28"/>
      <c r="X6" s="28"/>
      <c r="Y6" s="28"/>
      <c r="Z6" s="28"/>
    </row>
    <row r="7" spans="1:33" s="2" customFormat="1">
      <c r="A7" s="560"/>
      <c r="B7" s="560"/>
      <c r="C7" s="560"/>
      <c r="D7" s="562"/>
      <c r="E7" s="562"/>
      <c r="F7" s="562"/>
      <c r="G7" s="562"/>
      <c r="H7" s="562"/>
      <c r="I7" s="562"/>
      <c r="J7" s="562"/>
      <c r="K7" s="562"/>
      <c r="L7" s="562"/>
      <c r="M7" s="562"/>
      <c r="N7" s="562"/>
      <c r="O7" s="562"/>
      <c r="P7" s="562"/>
      <c r="Q7" s="562"/>
      <c r="R7" s="562"/>
      <c r="S7" s="3"/>
      <c r="T7" s="28"/>
      <c r="U7" s="28"/>
      <c r="V7" s="28"/>
      <c r="W7" s="28"/>
      <c r="X7" s="28"/>
      <c r="Y7" s="28"/>
      <c r="Z7" s="28"/>
    </row>
    <row r="8" spans="1:33" s="128" customFormat="1" ht="31.5" customHeight="1">
      <c r="A8" s="569" t="s">
        <v>320</v>
      </c>
      <c r="B8" s="561"/>
      <c r="C8" s="561"/>
      <c r="D8" s="561"/>
      <c r="E8" s="561"/>
      <c r="F8" s="561"/>
      <c r="G8" s="561"/>
      <c r="H8" s="561"/>
      <c r="I8" s="561"/>
      <c r="J8" s="561"/>
      <c r="K8" s="561"/>
      <c r="L8" s="561"/>
      <c r="M8" s="561"/>
      <c r="N8" s="561"/>
      <c r="O8" s="561"/>
      <c r="P8" s="561"/>
      <c r="Q8" s="561"/>
      <c r="R8" s="561"/>
      <c r="S8" s="169"/>
      <c r="T8" s="169"/>
      <c r="U8" s="169"/>
      <c r="V8" s="169"/>
      <c r="W8" s="169"/>
      <c r="X8" s="169"/>
      <c r="Y8" s="169"/>
      <c r="Z8" s="169"/>
    </row>
    <row r="9" spans="1:33" s="2" customFormat="1" ht="12" customHeight="1">
      <c r="A9" s="563" t="s">
        <v>601</v>
      </c>
      <c r="B9" s="564"/>
      <c r="C9" s="564"/>
      <c r="D9" s="565"/>
      <c r="E9" s="474" t="s">
        <v>321</v>
      </c>
      <c r="F9" s="474"/>
      <c r="G9" s="474"/>
      <c r="H9" s="474"/>
      <c r="I9" s="474"/>
      <c r="J9" s="474"/>
      <c r="K9" s="474"/>
      <c r="L9" s="474"/>
      <c r="M9" s="474"/>
      <c r="N9" s="474"/>
      <c r="O9" s="474"/>
      <c r="P9" s="474"/>
      <c r="Q9" s="474"/>
      <c r="R9" s="474"/>
      <c r="S9" s="3"/>
      <c r="T9" s="28"/>
      <c r="U9" s="28"/>
      <c r="V9" s="28"/>
      <c r="W9" s="28"/>
      <c r="X9" s="28"/>
      <c r="Y9" s="28"/>
      <c r="Z9" s="28"/>
    </row>
    <row r="10" spans="1:33" s="2" customFormat="1" ht="30" customHeight="1">
      <c r="A10" s="546"/>
      <c r="B10" s="547"/>
      <c r="C10" s="547"/>
      <c r="D10" s="548"/>
      <c r="E10" s="475"/>
      <c r="F10" s="474"/>
      <c r="G10" s="474"/>
      <c r="H10" s="474"/>
      <c r="I10" s="474"/>
      <c r="J10" s="474"/>
      <c r="K10" s="474"/>
      <c r="L10" s="474"/>
      <c r="M10" s="474"/>
      <c r="N10" s="474"/>
      <c r="O10" s="474"/>
      <c r="P10" s="474"/>
      <c r="Q10" s="474"/>
      <c r="R10" s="474"/>
      <c r="S10" s="3"/>
      <c r="T10" s="28"/>
      <c r="U10" s="28"/>
      <c r="V10" s="28"/>
      <c r="W10" s="28"/>
      <c r="X10" s="28"/>
      <c r="Y10" s="28"/>
      <c r="Z10" s="28"/>
    </row>
    <row r="11" spans="1:33" s="2" customFormat="1" ht="22.5" customHeight="1">
      <c r="A11" s="546"/>
      <c r="B11" s="547"/>
      <c r="C11" s="547"/>
      <c r="D11" s="548"/>
      <c r="E11" s="170"/>
      <c r="F11" s="471" t="s">
        <v>322</v>
      </c>
      <c r="G11" s="472"/>
      <c r="H11" s="472"/>
      <c r="I11" s="472"/>
      <c r="J11" s="472"/>
      <c r="K11" s="472"/>
      <c r="L11" s="472"/>
      <c r="M11" s="472"/>
      <c r="N11" s="472"/>
      <c r="O11" s="472"/>
      <c r="P11" s="472"/>
      <c r="Q11" s="472"/>
      <c r="R11" s="473"/>
      <c r="S11" s="41" t="str">
        <f>IF(COUNTIF(ロール対応表ｰ1003!$D$58:$S$58,F11)=0,"【ERROR正しいロールを選択してください】","")</f>
        <v/>
      </c>
      <c r="T11" s="28"/>
      <c r="U11" s="28"/>
      <c r="V11" s="28"/>
      <c r="W11" s="28"/>
      <c r="X11" s="28"/>
      <c r="Y11" s="28"/>
      <c r="Z11" s="28"/>
    </row>
    <row r="12" spans="1:33" s="2" customFormat="1" ht="12" customHeight="1">
      <c r="A12" s="546"/>
      <c r="B12" s="547"/>
      <c r="C12" s="547"/>
      <c r="D12" s="548"/>
      <c r="E12" s="475" t="s">
        <v>323</v>
      </c>
      <c r="F12" s="474"/>
      <c r="G12" s="474"/>
      <c r="H12" s="474"/>
      <c r="I12" s="474"/>
      <c r="J12" s="474"/>
      <c r="K12" s="474"/>
      <c r="L12" s="474"/>
      <c r="M12" s="474"/>
      <c r="N12" s="474"/>
      <c r="O12" s="474"/>
      <c r="P12" s="474"/>
      <c r="Q12" s="474"/>
      <c r="R12" s="474"/>
      <c r="S12" s="3"/>
      <c r="T12" s="28"/>
      <c r="U12" s="28"/>
      <c r="V12" s="28"/>
      <c r="W12" s="28"/>
      <c r="X12" s="28"/>
      <c r="Y12" s="28"/>
      <c r="Z12" s="28"/>
    </row>
    <row r="13" spans="1:33" s="2" customFormat="1" ht="22.5" customHeight="1">
      <c r="A13" s="566"/>
      <c r="B13" s="567"/>
      <c r="C13" s="567"/>
      <c r="D13" s="568"/>
      <c r="E13" s="171"/>
      <c r="F13" s="471" t="s">
        <v>324</v>
      </c>
      <c r="G13" s="472"/>
      <c r="H13" s="472"/>
      <c r="I13" s="472"/>
      <c r="J13" s="472"/>
      <c r="K13" s="472"/>
      <c r="L13" s="472"/>
      <c r="M13" s="472"/>
      <c r="N13" s="472"/>
      <c r="O13" s="472"/>
      <c r="P13" s="472"/>
      <c r="Q13" s="472"/>
      <c r="R13" s="473"/>
      <c r="S13" s="41" t="str">
        <f>IF(COUNTIF(ロール対応表ｰ1003!$D$59:$S$59,F13)=0,"【ERROR正しいロールを選択してください】","")</f>
        <v/>
      </c>
      <c r="T13" s="28"/>
      <c r="U13" s="28"/>
      <c r="V13" s="28"/>
      <c r="W13" s="28"/>
      <c r="X13" s="28"/>
      <c r="Y13" s="28"/>
      <c r="Z13" s="28"/>
    </row>
    <row r="14" spans="1:33" s="2" customFormat="1" ht="13.5">
      <c r="A14" s="172"/>
      <c r="B14" s="172"/>
      <c r="C14" s="172"/>
      <c r="D14" s="172"/>
      <c r="E14" s="172"/>
      <c r="F14" s="172"/>
      <c r="G14" s="172"/>
      <c r="H14" s="172"/>
      <c r="I14" s="172"/>
      <c r="J14" s="172"/>
      <c r="K14" s="172"/>
      <c r="L14" s="172"/>
      <c r="M14" s="172"/>
      <c r="N14" s="172"/>
      <c r="O14" s="172"/>
      <c r="P14" s="172"/>
      <c r="Q14" s="172"/>
      <c r="R14" s="172"/>
      <c r="S14" s="28"/>
      <c r="T14" s="28"/>
      <c r="U14" s="28"/>
      <c r="V14" s="28"/>
      <c r="W14" s="28"/>
      <c r="X14" s="28"/>
      <c r="Y14" s="28"/>
      <c r="Z14" s="28"/>
    </row>
    <row r="15" spans="1:33" s="2" customFormat="1" ht="13.5">
      <c r="A15" s="30" t="s">
        <v>597</v>
      </c>
      <c r="B15" s="224"/>
      <c r="C15" s="224"/>
      <c r="D15" s="224"/>
      <c r="E15" s="224"/>
      <c r="F15" s="224"/>
      <c r="G15" s="224"/>
      <c r="H15" s="224"/>
      <c r="I15" s="224"/>
      <c r="J15" s="224"/>
      <c r="K15" s="224"/>
      <c r="L15" s="224"/>
      <c r="M15" s="224"/>
      <c r="N15" s="224"/>
      <c r="O15" s="224"/>
      <c r="P15" s="224"/>
      <c r="Q15" s="224"/>
      <c r="R15" s="224"/>
      <c r="S15" s="3"/>
      <c r="T15" s="28"/>
      <c r="U15" s="28"/>
      <c r="V15" s="28"/>
      <c r="W15" s="28"/>
      <c r="X15" s="28"/>
      <c r="Y15" s="28"/>
      <c r="Z15" s="28"/>
    </row>
    <row r="16" spans="1:33" s="2" customFormat="1">
      <c r="A16" s="501" t="s">
        <v>325</v>
      </c>
      <c r="B16" s="544"/>
      <c r="C16" s="544"/>
      <c r="D16" s="545"/>
      <c r="E16" s="507" t="s">
        <v>326</v>
      </c>
      <c r="F16" s="508"/>
      <c r="G16" s="508"/>
      <c r="H16" s="508"/>
      <c r="I16" s="508"/>
      <c r="J16" s="508"/>
      <c r="K16" s="508"/>
      <c r="L16" s="508"/>
      <c r="M16" s="508"/>
      <c r="N16" s="508"/>
      <c r="O16" s="508"/>
      <c r="P16" s="508"/>
      <c r="Q16" s="508"/>
      <c r="R16" s="509"/>
      <c r="S16" s="3"/>
      <c r="T16" s="28"/>
      <c r="U16" s="28"/>
      <c r="V16" s="28"/>
      <c r="W16" s="28"/>
      <c r="X16" s="28"/>
      <c r="Y16" s="28"/>
      <c r="Z16" s="28"/>
    </row>
    <row r="17" spans="1:29" s="2" customFormat="1" ht="30" customHeight="1">
      <c r="A17" s="546"/>
      <c r="B17" s="547"/>
      <c r="C17" s="547"/>
      <c r="D17" s="548"/>
      <c r="E17" s="174"/>
      <c r="F17" s="549" t="s">
        <v>327</v>
      </c>
      <c r="G17" s="550"/>
      <c r="H17" s="550"/>
      <c r="I17" s="550"/>
      <c r="J17" s="550"/>
      <c r="K17" s="550"/>
      <c r="L17" s="550"/>
      <c r="M17" s="550"/>
      <c r="N17" s="550"/>
      <c r="O17" s="550"/>
      <c r="P17" s="550"/>
      <c r="Q17" s="550"/>
      <c r="R17" s="551"/>
      <c r="S17" s="3"/>
      <c r="T17" s="28"/>
      <c r="U17" s="28"/>
      <c r="V17" s="28"/>
      <c r="W17" s="28"/>
      <c r="X17" s="28"/>
      <c r="Y17" s="28"/>
      <c r="Z17" s="28"/>
    </row>
    <row r="18" spans="1:29" s="2" customFormat="1">
      <c r="A18" s="552" t="s">
        <v>328</v>
      </c>
      <c r="B18" s="544"/>
      <c r="C18" s="544"/>
      <c r="D18" s="545"/>
      <c r="E18" s="556" t="s">
        <v>329</v>
      </c>
      <c r="F18" s="508"/>
      <c r="G18" s="508"/>
      <c r="H18" s="508"/>
      <c r="I18" s="508"/>
      <c r="J18" s="508"/>
      <c r="K18" s="508"/>
      <c r="L18" s="508"/>
      <c r="M18" s="508"/>
      <c r="N18" s="508"/>
      <c r="O18" s="508"/>
      <c r="P18" s="508"/>
      <c r="Q18" s="508"/>
      <c r="R18" s="509"/>
      <c r="S18" s="3"/>
      <c r="T18" s="28"/>
      <c r="U18" s="28"/>
      <c r="V18" s="28"/>
      <c r="W18" s="28"/>
      <c r="X18" s="28"/>
      <c r="Y18" s="28"/>
      <c r="Z18" s="28"/>
    </row>
    <row r="19" spans="1:29" s="2" customFormat="1" ht="105.75" customHeight="1">
      <c r="A19" s="553"/>
      <c r="B19" s="554"/>
      <c r="C19" s="554"/>
      <c r="D19" s="555"/>
      <c r="E19" s="557"/>
      <c r="F19" s="558"/>
      <c r="G19" s="558"/>
      <c r="H19" s="558"/>
      <c r="I19" s="558"/>
      <c r="J19" s="558"/>
      <c r="K19" s="558"/>
      <c r="L19" s="558"/>
      <c r="M19" s="558"/>
      <c r="N19" s="558"/>
      <c r="O19" s="558"/>
      <c r="P19" s="558"/>
      <c r="Q19" s="558"/>
      <c r="R19" s="559"/>
      <c r="S19" s="3"/>
      <c r="T19" s="28"/>
      <c r="U19" s="28"/>
      <c r="V19" s="28"/>
      <c r="W19" s="28"/>
      <c r="X19" s="28"/>
      <c r="Y19" s="28"/>
      <c r="Z19" s="28"/>
    </row>
    <row r="20" spans="1:29" s="2" customFormat="1" ht="83.25" customHeight="1">
      <c r="A20" s="501" t="s">
        <v>330</v>
      </c>
      <c r="B20" s="502"/>
      <c r="C20" s="502"/>
      <c r="D20" s="503"/>
      <c r="E20" s="507" t="s">
        <v>331</v>
      </c>
      <c r="F20" s="508"/>
      <c r="G20" s="508"/>
      <c r="H20" s="508"/>
      <c r="I20" s="508"/>
      <c r="J20" s="508"/>
      <c r="K20" s="508"/>
      <c r="L20" s="508"/>
      <c r="M20" s="508"/>
      <c r="N20" s="508"/>
      <c r="O20" s="508"/>
      <c r="P20" s="508"/>
      <c r="Q20" s="508"/>
      <c r="R20" s="509"/>
      <c r="S20" s="175"/>
      <c r="T20" s="28"/>
      <c r="U20" s="28"/>
      <c r="V20" s="28"/>
      <c r="W20" s="28"/>
      <c r="X20" s="28"/>
      <c r="Y20" s="28"/>
      <c r="Z20" s="28"/>
    </row>
    <row r="21" spans="1:29" s="2" customFormat="1" ht="22.5" customHeight="1">
      <c r="A21" s="504"/>
      <c r="B21" s="505"/>
      <c r="C21" s="505"/>
      <c r="D21" s="506"/>
      <c r="E21" s="412" t="s">
        <v>332</v>
      </c>
      <c r="F21" s="413"/>
      <c r="G21" s="414"/>
      <c r="H21" s="415" t="str">
        <f>IF(F11=0,"自動で入力されます",F11)</f>
        <v>プルダウンメニューよりロールを選択してください</v>
      </c>
      <c r="I21" s="413"/>
      <c r="J21" s="413"/>
      <c r="K21" s="413"/>
      <c r="L21" s="413"/>
      <c r="M21" s="413"/>
      <c r="N21" s="413"/>
      <c r="O21" s="413"/>
      <c r="P21" s="413"/>
      <c r="Q21" s="413"/>
      <c r="R21" s="416"/>
      <c r="S21" s="3"/>
      <c r="T21" s="28"/>
      <c r="U21" s="28"/>
      <c r="V21" s="28"/>
      <c r="W21" s="28"/>
      <c r="X21" s="28"/>
      <c r="Y21" s="28"/>
      <c r="Z21" s="28"/>
    </row>
    <row r="22" spans="1:29" s="2" customFormat="1" ht="105" customHeight="1">
      <c r="A22" s="504"/>
      <c r="B22" s="505"/>
      <c r="C22" s="505"/>
      <c r="D22" s="506"/>
      <c r="E22" s="417"/>
      <c r="F22" s="418"/>
      <c r="G22" s="418"/>
      <c r="H22" s="418"/>
      <c r="I22" s="418"/>
      <c r="J22" s="418"/>
      <c r="K22" s="418"/>
      <c r="L22" s="418"/>
      <c r="M22" s="418"/>
      <c r="N22" s="418"/>
      <c r="O22" s="418"/>
      <c r="P22" s="418"/>
      <c r="Q22" s="418"/>
      <c r="R22" s="419"/>
      <c r="S22" s="3"/>
      <c r="T22" s="28"/>
      <c r="U22" s="28"/>
      <c r="V22" s="28"/>
      <c r="W22" s="28"/>
      <c r="X22" s="28"/>
      <c r="Y22" s="28"/>
      <c r="Z22" s="28"/>
    </row>
    <row r="23" spans="1:29" s="2" customFormat="1" ht="22.5" customHeight="1">
      <c r="A23" s="504"/>
      <c r="B23" s="505"/>
      <c r="C23" s="505"/>
      <c r="D23" s="506"/>
      <c r="E23" s="420" t="s">
        <v>333</v>
      </c>
      <c r="F23" s="421"/>
      <c r="G23" s="421"/>
      <c r="H23" s="415" t="str">
        <f>IF(F13=0,"自動で入力されます",F13)</f>
        <v>プルダウンメニューよりロールを選択してください（任意）</v>
      </c>
      <c r="I23" s="413"/>
      <c r="J23" s="413"/>
      <c r="K23" s="413"/>
      <c r="L23" s="413"/>
      <c r="M23" s="413"/>
      <c r="N23" s="413"/>
      <c r="O23" s="413"/>
      <c r="P23" s="413"/>
      <c r="Q23" s="413"/>
      <c r="R23" s="416"/>
      <c r="S23" s="3"/>
      <c r="T23" s="28"/>
      <c r="U23" s="28"/>
      <c r="V23" s="28"/>
      <c r="W23" s="28"/>
      <c r="X23" s="28"/>
      <c r="Y23" s="28"/>
      <c r="Z23" s="28"/>
    </row>
    <row r="24" spans="1:29" s="2" customFormat="1" ht="105" customHeight="1">
      <c r="A24" s="504"/>
      <c r="B24" s="505"/>
      <c r="C24" s="505"/>
      <c r="D24" s="506"/>
      <c r="E24" s="417"/>
      <c r="F24" s="418"/>
      <c r="G24" s="418"/>
      <c r="H24" s="418"/>
      <c r="I24" s="418"/>
      <c r="J24" s="418"/>
      <c r="K24" s="418"/>
      <c r="L24" s="418"/>
      <c r="M24" s="418"/>
      <c r="N24" s="418"/>
      <c r="O24" s="418"/>
      <c r="P24" s="418"/>
      <c r="Q24" s="418"/>
      <c r="R24" s="419"/>
      <c r="S24" s="3"/>
      <c r="T24" s="28"/>
      <c r="U24" s="28"/>
      <c r="V24" s="28"/>
      <c r="W24" s="28"/>
      <c r="X24" s="28"/>
      <c r="Y24" s="28"/>
      <c r="Z24" s="28"/>
    </row>
    <row r="25" spans="1:29" s="2" customFormat="1" ht="11.25">
      <c r="A25" s="176"/>
      <c r="B25" s="220"/>
      <c r="C25" s="220"/>
      <c r="D25" s="220"/>
      <c r="E25" s="220"/>
      <c r="F25" s="220"/>
      <c r="G25" s="176"/>
      <c r="H25" s="220"/>
      <c r="I25" s="220"/>
      <c r="J25" s="220"/>
      <c r="K25" s="220"/>
      <c r="L25" s="220"/>
      <c r="M25" s="220"/>
      <c r="N25" s="220"/>
      <c r="O25" s="220"/>
      <c r="P25" s="220"/>
      <c r="Q25" s="220"/>
      <c r="R25" s="220"/>
      <c r="S25" s="28"/>
      <c r="T25" s="28"/>
      <c r="U25" s="28"/>
      <c r="V25" s="28"/>
      <c r="W25" s="28"/>
      <c r="X25" s="28"/>
      <c r="Y25" s="28"/>
      <c r="Z25" s="28"/>
    </row>
    <row r="26" spans="1:29" ht="21" customHeight="1">
      <c r="A26" s="229" t="s">
        <v>598</v>
      </c>
      <c r="B26" s="223"/>
      <c r="C26" s="223"/>
      <c r="D26" s="223"/>
      <c r="E26" s="3"/>
      <c r="F26" s="224"/>
      <c r="G26" s="222"/>
      <c r="H26" s="222"/>
      <c r="I26" s="222"/>
      <c r="J26" s="222"/>
      <c r="K26" s="222"/>
      <c r="L26" s="222"/>
      <c r="M26" s="222"/>
      <c r="N26" s="222"/>
      <c r="O26" s="222"/>
      <c r="P26" s="222"/>
      <c r="Q26" s="222"/>
      <c r="R26" s="222"/>
      <c r="S26" s="3"/>
      <c r="T26" s="240"/>
      <c r="U26" s="240"/>
      <c r="V26" s="240"/>
      <c r="W26" s="178"/>
      <c r="X26" s="240"/>
      <c r="Y26" s="3"/>
      <c r="Z26" s="3"/>
    </row>
    <row r="27" spans="1:29" ht="44.25" customHeight="1">
      <c r="A27" s="448" t="s">
        <v>334</v>
      </c>
      <c r="B27" s="448"/>
      <c r="C27" s="448"/>
      <c r="D27" s="448"/>
      <c r="E27" s="448"/>
      <c r="F27" s="448"/>
      <c r="G27" s="448"/>
      <c r="H27" s="448"/>
      <c r="I27" s="448"/>
      <c r="J27" s="448"/>
      <c r="K27" s="448"/>
      <c r="L27" s="448"/>
      <c r="M27" s="448"/>
      <c r="N27" s="448"/>
      <c r="O27" s="448"/>
      <c r="P27" s="448"/>
      <c r="Q27" s="448"/>
      <c r="R27" s="448"/>
      <c r="S27" s="448"/>
      <c r="T27" s="448"/>
      <c r="U27" s="448"/>
      <c r="V27" s="448"/>
      <c r="W27" s="448"/>
      <c r="X27" s="448"/>
      <c r="Y27" s="448"/>
      <c r="Z27" s="448"/>
    </row>
    <row r="28" spans="1:29" ht="60" customHeight="1">
      <c r="A28" s="510" t="s">
        <v>335</v>
      </c>
      <c r="B28" s="512" t="s">
        <v>594</v>
      </c>
      <c r="C28" s="513"/>
      <c r="D28" s="513"/>
      <c r="E28" s="513"/>
      <c r="F28" s="514"/>
      <c r="G28" s="518" t="s">
        <v>336</v>
      </c>
      <c r="H28" s="519"/>
      <c r="I28" s="519"/>
      <c r="J28" s="519"/>
      <c r="K28" s="520"/>
      <c r="L28" s="512" t="s">
        <v>337</v>
      </c>
      <c r="M28" s="514"/>
      <c r="N28" s="524" t="s">
        <v>595</v>
      </c>
      <c r="O28" s="526" t="s">
        <v>338</v>
      </c>
      <c r="P28" s="526" t="s">
        <v>339</v>
      </c>
      <c r="Q28" s="528" t="s">
        <v>340</v>
      </c>
      <c r="R28" s="529"/>
      <c r="S28" s="529"/>
      <c r="T28" s="529"/>
      <c r="U28" s="530"/>
      <c r="V28" s="300" t="s">
        <v>341</v>
      </c>
      <c r="W28" s="494"/>
      <c r="X28" s="494"/>
      <c r="Y28" s="494"/>
      <c r="Z28" s="495"/>
      <c r="AA28" s="300" t="s">
        <v>342</v>
      </c>
      <c r="AB28" s="301"/>
      <c r="AC28" s="302"/>
    </row>
    <row r="29" spans="1:29" ht="21.75" customHeight="1">
      <c r="A29" s="511"/>
      <c r="B29" s="515"/>
      <c r="C29" s="516"/>
      <c r="D29" s="516"/>
      <c r="E29" s="516"/>
      <c r="F29" s="517"/>
      <c r="G29" s="521"/>
      <c r="H29" s="522"/>
      <c r="I29" s="522"/>
      <c r="J29" s="522"/>
      <c r="K29" s="523"/>
      <c r="L29" s="515"/>
      <c r="M29" s="517"/>
      <c r="N29" s="525"/>
      <c r="O29" s="527"/>
      <c r="P29" s="527"/>
      <c r="Q29" s="531" t="s">
        <v>343</v>
      </c>
      <c r="R29" s="532"/>
      <c r="S29" s="531" t="s">
        <v>344</v>
      </c>
      <c r="T29" s="532"/>
      <c r="U29" s="238" t="s">
        <v>28</v>
      </c>
      <c r="V29" s="496"/>
      <c r="W29" s="497"/>
      <c r="X29" s="497"/>
      <c r="Y29" s="497"/>
      <c r="Z29" s="498"/>
      <c r="AA29" s="303"/>
      <c r="AB29" s="304"/>
      <c r="AC29" s="305"/>
    </row>
    <row r="30" spans="1:29" s="127" customFormat="1" ht="15" customHeight="1">
      <c r="A30" s="449">
        <v>1</v>
      </c>
      <c r="B30" s="452"/>
      <c r="C30" s="430"/>
      <c r="D30" s="430"/>
      <c r="E30" s="430"/>
      <c r="F30" s="431"/>
      <c r="G30" s="429"/>
      <c r="H30" s="430"/>
      <c r="I30" s="430"/>
      <c r="J30" s="430"/>
      <c r="K30" s="431"/>
      <c r="L30" s="438"/>
      <c r="M30" s="439"/>
      <c r="N30" s="442"/>
      <c r="O30" s="442"/>
      <c r="P30" s="442"/>
      <c r="Q30" s="499" t="str">
        <f>IFERROR(VLOOKUP(U30,リスト!$AW$1:$AY$44,2,0),"")</f>
        <v/>
      </c>
      <c r="R30" s="500"/>
      <c r="S30" s="492" t="str">
        <f>IFERROR(VLOOKUP(U30,リスト!$AW$1:$AY$44,3,0),"")</f>
        <v/>
      </c>
      <c r="T30" s="493"/>
      <c r="U30" s="193"/>
      <c r="V30" s="458"/>
      <c r="W30" s="459"/>
      <c r="X30" s="459"/>
      <c r="Y30" s="459"/>
      <c r="Z30" s="460"/>
      <c r="AA30" s="276"/>
      <c r="AB30" s="277"/>
      <c r="AC30" s="277"/>
    </row>
    <row r="31" spans="1:29" s="127" customFormat="1" ht="15" customHeight="1">
      <c r="A31" s="450"/>
      <c r="B31" s="453"/>
      <c r="C31" s="433"/>
      <c r="D31" s="433"/>
      <c r="E31" s="433"/>
      <c r="F31" s="434"/>
      <c r="G31" s="432"/>
      <c r="H31" s="433"/>
      <c r="I31" s="433"/>
      <c r="J31" s="433"/>
      <c r="K31" s="434"/>
      <c r="L31" s="440"/>
      <c r="M31" s="441"/>
      <c r="N31" s="443"/>
      <c r="O31" s="443"/>
      <c r="P31" s="443"/>
      <c r="Q31" s="292" t="str">
        <f>IFERROR(VLOOKUP(U31,リスト!$AW$1:$AY$44,2,0),"")</f>
        <v/>
      </c>
      <c r="R31" s="293"/>
      <c r="S31" s="286" t="str">
        <f>IFERROR(VLOOKUP(U31,リスト!$AW$1:$AY$44,3,0),"")</f>
        <v/>
      </c>
      <c r="T31" s="287"/>
      <c r="U31" s="34"/>
      <c r="V31" s="461"/>
      <c r="W31" s="462"/>
      <c r="X31" s="462"/>
      <c r="Y31" s="462"/>
      <c r="Z31" s="463"/>
      <c r="AA31" s="278"/>
      <c r="AB31" s="279"/>
      <c r="AC31" s="279"/>
    </row>
    <row r="32" spans="1:29" s="127" customFormat="1" ht="15" customHeight="1">
      <c r="A32" s="450"/>
      <c r="B32" s="453"/>
      <c r="C32" s="433"/>
      <c r="D32" s="433"/>
      <c r="E32" s="433"/>
      <c r="F32" s="434"/>
      <c r="G32" s="432"/>
      <c r="H32" s="433"/>
      <c r="I32" s="433"/>
      <c r="J32" s="433"/>
      <c r="K32" s="434"/>
      <c r="L32" s="440"/>
      <c r="M32" s="441"/>
      <c r="N32" s="443"/>
      <c r="O32" s="443"/>
      <c r="P32" s="443"/>
      <c r="Q32" s="292" t="str">
        <f>IFERROR(VLOOKUP(U32,リスト!$AW$1:$AY$44,2,0),"")</f>
        <v/>
      </c>
      <c r="R32" s="293"/>
      <c r="S32" s="286" t="str">
        <f>IFERROR(VLOOKUP(U32,リスト!$AW$1:$AY$44,3,0),"")</f>
        <v/>
      </c>
      <c r="T32" s="287"/>
      <c r="U32" s="34"/>
      <c r="V32" s="461"/>
      <c r="W32" s="462"/>
      <c r="X32" s="462"/>
      <c r="Y32" s="462"/>
      <c r="Z32" s="463"/>
      <c r="AA32" s="278"/>
      <c r="AB32" s="279"/>
      <c r="AC32" s="279"/>
    </row>
    <row r="33" spans="1:29" s="127" customFormat="1" ht="15" customHeight="1">
      <c r="A33" s="450"/>
      <c r="B33" s="453"/>
      <c r="C33" s="433"/>
      <c r="D33" s="433"/>
      <c r="E33" s="433"/>
      <c r="F33" s="434"/>
      <c r="G33" s="432"/>
      <c r="H33" s="433"/>
      <c r="I33" s="433"/>
      <c r="J33" s="433"/>
      <c r="K33" s="434"/>
      <c r="L33" s="440"/>
      <c r="M33" s="441"/>
      <c r="N33" s="443"/>
      <c r="O33" s="443"/>
      <c r="P33" s="443"/>
      <c r="Q33" s="292" t="str">
        <f>IFERROR(VLOOKUP(U33,リスト!$AW$1:$AY$44,2,0),"")</f>
        <v/>
      </c>
      <c r="R33" s="293"/>
      <c r="S33" s="286" t="str">
        <f>IFERROR(VLOOKUP(U33,リスト!$AW$1:$AY$44,3,0),"")</f>
        <v/>
      </c>
      <c r="T33" s="287"/>
      <c r="U33" s="34"/>
      <c r="V33" s="461"/>
      <c r="W33" s="462"/>
      <c r="X33" s="462"/>
      <c r="Y33" s="462"/>
      <c r="Z33" s="463"/>
      <c r="AA33" s="278"/>
      <c r="AB33" s="279"/>
      <c r="AC33" s="279"/>
    </row>
    <row r="34" spans="1:29" s="127" customFormat="1" ht="15" customHeight="1">
      <c r="A34" s="450"/>
      <c r="B34" s="453"/>
      <c r="C34" s="433"/>
      <c r="D34" s="433"/>
      <c r="E34" s="433"/>
      <c r="F34" s="434"/>
      <c r="G34" s="432"/>
      <c r="H34" s="433"/>
      <c r="I34" s="433"/>
      <c r="J34" s="433"/>
      <c r="K34" s="434"/>
      <c r="L34" s="440"/>
      <c r="M34" s="441"/>
      <c r="N34" s="443"/>
      <c r="O34" s="443"/>
      <c r="P34" s="443"/>
      <c r="Q34" s="292" t="str">
        <f>IFERROR(VLOOKUP(U34,リスト!$AW$1:$AY$44,2,0),"")</f>
        <v/>
      </c>
      <c r="R34" s="293"/>
      <c r="S34" s="286" t="str">
        <f>IFERROR(VLOOKUP(U34,リスト!$AW$1:$AY$44,3,0),"")</f>
        <v/>
      </c>
      <c r="T34" s="287"/>
      <c r="U34" s="34"/>
      <c r="V34" s="461"/>
      <c r="W34" s="462"/>
      <c r="X34" s="462"/>
      <c r="Y34" s="462"/>
      <c r="Z34" s="463"/>
      <c r="AA34" s="278"/>
      <c r="AB34" s="279"/>
      <c r="AC34" s="279"/>
    </row>
    <row r="35" spans="1:29" s="127" customFormat="1" ht="15" customHeight="1">
      <c r="A35" s="451"/>
      <c r="B35" s="487"/>
      <c r="C35" s="488"/>
      <c r="D35" s="488"/>
      <c r="E35" s="488"/>
      <c r="F35" s="489"/>
      <c r="G35" s="490"/>
      <c r="H35" s="488"/>
      <c r="I35" s="488"/>
      <c r="J35" s="488"/>
      <c r="K35" s="489"/>
      <c r="L35" s="182"/>
      <c r="M35" s="183" t="s">
        <v>313</v>
      </c>
      <c r="N35" s="491"/>
      <c r="O35" s="491"/>
      <c r="P35" s="491"/>
      <c r="Q35" s="294" t="str">
        <f>IFERROR(VLOOKUP(U35,リスト!$AW$1:$AY$44,2,0),"")</f>
        <v/>
      </c>
      <c r="R35" s="486"/>
      <c r="S35" s="445" t="str">
        <f>IFERROR(VLOOKUP(U35,リスト!$AW$1:$AY$44,3,0),"")</f>
        <v/>
      </c>
      <c r="T35" s="446"/>
      <c r="U35" s="35"/>
      <c r="V35" s="570"/>
      <c r="W35" s="571"/>
      <c r="X35" s="571"/>
      <c r="Y35" s="571"/>
      <c r="Z35" s="572"/>
      <c r="AA35" s="278"/>
      <c r="AB35" s="279"/>
      <c r="AC35" s="279"/>
    </row>
    <row r="36" spans="1:29" s="127" customFormat="1" ht="15" customHeight="1">
      <c r="A36" s="449">
        <v>2</v>
      </c>
      <c r="B36" s="452"/>
      <c r="C36" s="430"/>
      <c r="D36" s="430"/>
      <c r="E36" s="430"/>
      <c r="F36" s="431"/>
      <c r="G36" s="429"/>
      <c r="H36" s="430"/>
      <c r="I36" s="430"/>
      <c r="J36" s="430"/>
      <c r="K36" s="431"/>
      <c r="L36" s="438"/>
      <c r="M36" s="439"/>
      <c r="N36" s="442"/>
      <c r="O36" s="442"/>
      <c r="P36" s="442"/>
      <c r="Q36" s="484" t="str">
        <f>IFERROR(VLOOKUP(U36,リスト!$AW$1:$AY$44,2,0),"")</f>
        <v/>
      </c>
      <c r="R36" s="485"/>
      <c r="S36" s="492" t="str">
        <f>IFERROR(VLOOKUP(U36,リスト!$AW$1:$AY$44,3,0),"")</f>
        <v/>
      </c>
      <c r="T36" s="493"/>
      <c r="U36" s="33"/>
      <c r="V36" s="458"/>
      <c r="W36" s="459"/>
      <c r="X36" s="459"/>
      <c r="Y36" s="459"/>
      <c r="Z36" s="460"/>
      <c r="AA36" s="276"/>
      <c r="AB36" s="277"/>
      <c r="AC36" s="277"/>
    </row>
    <row r="37" spans="1:29" s="127" customFormat="1" ht="15" customHeight="1">
      <c r="A37" s="450"/>
      <c r="B37" s="453"/>
      <c r="C37" s="433"/>
      <c r="D37" s="433"/>
      <c r="E37" s="433"/>
      <c r="F37" s="434"/>
      <c r="G37" s="432"/>
      <c r="H37" s="433"/>
      <c r="I37" s="433"/>
      <c r="J37" s="433"/>
      <c r="K37" s="434"/>
      <c r="L37" s="440"/>
      <c r="M37" s="441"/>
      <c r="N37" s="443"/>
      <c r="O37" s="443"/>
      <c r="P37" s="443"/>
      <c r="Q37" s="292" t="str">
        <f>IFERROR(VLOOKUP(U37,リスト!$AW$1:$AY$44,2,0),"")</f>
        <v/>
      </c>
      <c r="R37" s="293"/>
      <c r="S37" s="286" t="str">
        <f>IFERROR(VLOOKUP(U37,リスト!$AW$1:$AY$44,3,0),"")</f>
        <v/>
      </c>
      <c r="T37" s="287"/>
      <c r="U37" s="34"/>
      <c r="V37" s="461"/>
      <c r="W37" s="462"/>
      <c r="X37" s="462"/>
      <c r="Y37" s="462"/>
      <c r="Z37" s="463"/>
      <c r="AA37" s="278"/>
      <c r="AB37" s="279"/>
      <c r="AC37" s="279"/>
    </row>
    <row r="38" spans="1:29" s="127" customFormat="1" ht="15" customHeight="1">
      <c r="A38" s="450"/>
      <c r="B38" s="453"/>
      <c r="C38" s="433"/>
      <c r="D38" s="433"/>
      <c r="E38" s="433"/>
      <c r="F38" s="434"/>
      <c r="G38" s="432"/>
      <c r="H38" s="433"/>
      <c r="I38" s="433"/>
      <c r="J38" s="433"/>
      <c r="K38" s="434"/>
      <c r="L38" s="440"/>
      <c r="M38" s="441"/>
      <c r="N38" s="443"/>
      <c r="O38" s="443"/>
      <c r="P38" s="443"/>
      <c r="Q38" s="292" t="str">
        <f>IFERROR(VLOOKUP(U38,リスト!$AW$1:$AY$44,2,0),"")</f>
        <v/>
      </c>
      <c r="R38" s="293"/>
      <c r="S38" s="286" t="str">
        <f>IFERROR(VLOOKUP(U38,リスト!$AW$1:$AY$44,3,0),"")</f>
        <v/>
      </c>
      <c r="T38" s="287"/>
      <c r="U38" s="34"/>
      <c r="V38" s="461"/>
      <c r="W38" s="462"/>
      <c r="X38" s="462"/>
      <c r="Y38" s="462"/>
      <c r="Z38" s="463"/>
      <c r="AA38" s="278"/>
      <c r="AB38" s="279"/>
      <c r="AC38" s="279"/>
    </row>
    <row r="39" spans="1:29" s="127" customFormat="1" ht="15" customHeight="1">
      <c r="A39" s="450"/>
      <c r="B39" s="453"/>
      <c r="C39" s="433"/>
      <c r="D39" s="433"/>
      <c r="E39" s="433"/>
      <c r="F39" s="434"/>
      <c r="G39" s="432"/>
      <c r="H39" s="433"/>
      <c r="I39" s="433"/>
      <c r="J39" s="433"/>
      <c r="K39" s="434"/>
      <c r="L39" s="440"/>
      <c r="M39" s="441"/>
      <c r="N39" s="443"/>
      <c r="O39" s="443"/>
      <c r="P39" s="443"/>
      <c r="Q39" s="292" t="str">
        <f>IFERROR(VLOOKUP(U39,リスト!$AW$1:$AY$44,2,0),"")</f>
        <v/>
      </c>
      <c r="R39" s="293"/>
      <c r="S39" s="286" t="str">
        <f>IFERROR(VLOOKUP(U39,リスト!$AW$1:$AY$44,3,0),"")</f>
        <v/>
      </c>
      <c r="T39" s="287"/>
      <c r="U39" s="34"/>
      <c r="V39" s="461"/>
      <c r="W39" s="462"/>
      <c r="X39" s="462"/>
      <c r="Y39" s="462"/>
      <c r="Z39" s="463"/>
      <c r="AA39" s="278"/>
      <c r="AB39" s="279"/>
      <c r="AC39" s="279"/>
    </row>
    <row r="40" spans="1:29" s="127" customFormat="1" ht="15" customHeight="1">
      <c r="A40" s="450"/>
      <c r="B40" s="453"/>
      <c r="C40" s="433"/>
      <c r="D40" s="433"/>
      <c r="E40" s="433"/>
      <c r="F40" s="434"/>
      <c r="G40" s="432"/>
      <c r="H40" s="433"/>
      <c r="I40" s="433"/>
      <c r="J40" s="433"/>
      <c r="K40" s="434"/>
      <c r="L40" s="440"/>
      <c r="M40" s="441"/>
      <c r="N40" s="443"/>
      <c r="O40" s="443"/>
      <c r="P40" s="443"/>
      <c r="Q40" s="292" t="str">
        <f>IFERROR(VLOOKUP(U40,リスト!$AW$1:$AY$44,2,0),"")</f>
        <v/>
      </c>
      <c r="R40" s="293"/>
      <c r="S40" s="286" t="str">
        <f>IFERROR(VLOOKUP(U40,リスト!$AW$1:$AY$44,3,0),"")</f>
        <v/>
      </c>
      <c r="T40" s="287"/>
      <c r="U40" s="34"/>
      <c r="V40" s="461"/>
      <c r="W40" s="462"/>
      <c r="X40" s="462"/>
      <c r="Y40" s="462"/>
      <c r="Z40" s="463"/>
      <c r="AA40" s="278"/>
      <c r="AB40" s="279"/>
      <c r="AC40" s="279"/>
    </row>
    <row r="41" spans="1:29" s="127" customFormat="1" ht="15" customHeight="1">
      <c r="A41" s="451"/>
      <c r="B41" s="487"/>
      <c r="C41" s="488"/>
      <c r="D41" s="488"/>
      <c r="E41" s="488"/>
      <c r="F41" s="489"/>
      <c r="G41" s="490"/>
      <c r="H41" s="488"/>
      <c r="I41" s="488"/>
      <c r="J41" s="488"/>
      <c r="K41" s="489"/>
      <c r="L41" s="182"/>
      <c r="M41" s="183" t="s">
        <v>313</v>
      </c>
      <c r="N41" s="491"/>
      <c r="O41" s="491"/>
      <c r="P41" s="491"/>
      <c r="Q41" s="294" t="str">
        <f>IFERROR(VLOOKUP(U41,リスト!$AW$1:$AY$44,2,0),"")</f>
        <v/>
      </c>
      <c r="R41" s="486"/>
      <c r="S41" s="445" t="str">
        <f>IFERROR(VLOOKUP(U41,リスト!$AW$1:$AY$44,3,0),"")</f>
        <v/>
      </c>
      <c r="T41" s="446"/>
      <c r="U41" s="35"/>
      <c r="V41" s="570"/>
      <c r="W41" s="571"/>
      <c r="X41" s="571"/>
      <c r="Y41" s="571"/>
      <c r="Z41" s="572"/>
      <c r="AA41" s="278"/>
      <c r="AB41" s="279"/>
      <c r="AC41" s="279"/>
    </row>
    <row r="42" spans="1:29" s="127" customFormat="1" ht="15" customHeight="1">
      <c r="A42" s="449">
        <v>3</v>
      </c>
      <c r="B42" s="452"/>
      <c r="C42" s="430"/>
      <c r="D42" s="430"/>
      <c r="E42" s="430"/>
      <c r="F42" s="431"/>
      <c r="G42" s="429"/>
      <c r="H42" s="430"/>
      <c r="I42" s="430"/>
      <c r="J42" s="430"/>
      <c r="K42" s="431"/>
      <c r="L42" s="438"/>
      <c r="M42" s="439"/>
      <c r="N42" s="442"/>
      <c r="O42" s="442"/>
      <c r="P42" s="442"/>
      <c r="Q42" s="484" t="str">
        <f>IFERROR(VLOOKUP(U42,リスト!$AW$1:$AY$44,2,0),"")</f>
        <v/>
      </c>
      <c r="R42" s="485"/>
      <c r="S42" s="492" t="str">
        <f>IFERROR(VLOOKUP(U42,リスト!$AW$1:$AY$44,3,0),"")</f>
        <v/>
      </c>
      <c r="T42" s="493"/>
      <c r="U42" s="33"/>
      <c r="V42" s="458"/>
      <c r="W42" s="459"/>
      <c r="X42" s="459"/>
      <c r="Y42" s="459"/>
      <c r="Z42" s="460"/>
      <c r="AA42" s="276"/>
      <c r="AB42" s="277"/>
      <c r="AC42" s="277"/>
    </row>
    <row r="43" spans="1:29" s="127" customFormat="1" ht="15" customHeight="1">
      <c r="A43" s="450"/>
      <c r="B43" s="453"/>
      <c r="C43" s="433"/>
      <c r="D43" s="433"/>
      <c r="E43" s="433"/>
      <c r="F43" s="434"/>
      <c r="G43" s="432"/>
      <c r="H43" s="433"/>
      <c r="I43" s="433"/>
      <c r="J43" s="433"/>
      <c r="K43" s="434"/>
      <c r="L43" s="440"/>
      <c r="M43" s="441"/>
      <c r="N43" s="443"/>
      <c r="O43" s="443"/>
      <c r="P43" s="443"/>
      <c r="Q43" s="292" t="str">
        <f>IFERROR(VLOOKUP(U43,リスト!$AW$1:$AY$44,2,0),"")</f>
        <v/>
      </c>
      <c r="R43" s="293"/>
      <c r="S43" s="286" t="str">
        <f>IFERROR(VLOOKUP(U43,リスト!$AW$1:$AY$44,3,0),"")</f>
        <v/>
      </c>
      <c r="T43" s="287"/>
      <c r="U43" s="34"/>
      <c r="V43" s="461"/>
      <c r="W43" s="462"/>
      <c r="X43" s="462"/>
      <c r="Y43" s="462"/>
      <c r="Z43" s="463"/>
      <c r="AA43" s="278"/>
      <c r="AB43" s="279"/>
      <c r="AC43" s="279"/>
    </row>
    <row r="44" spans="1:29" s="127" customFormat="1" ht="15" customHeight="1">
      <c r="A44" s="450"/>
      <c r="B44" s="453"/>
      <c r="C44" s="433"/>
      <c r="D44" s="433"/>
      <c r="E44" s="433"/>
      <c r="F44" s="434"/>
      <c r="G44" s="432"/>
      <c r="H44" s="433"/>
      <c r="I44" s="433"/>
      <c r="J44" s="433"/>
      <c r="K44" s="434"/>
      <c r="L44" s="440"/>
      <c r="M44" s="441"/>
      <c r="N44" s="443"/>
      <c r="O44" s="443"/>
      <c r="P44" s="443"/>
      <c r="Q44" s="292" t="str">
        <f>IFERROR(VLOOKUP(U44,リスト!$AW$1:$AY$44,2,0),"")</f>
        <v/>
      </c>
      <c r="R44" s="293"/>
      <c r="S44" s="286" t="str">
        <f>IFERROR(VLOOKUP(U44,リスト!$AW$1:$AY$44,3,0),"")</f>
        <v/>
      </c>
      <c r="T44" s="287"/>
      <c r="U44" s="34"/>
      <c r="V44" s="461"/>
      <c r="W44" s="462"/>
      <c r="X44" s="462"/>
      <c r="Y44" s="462"/>
      <c r="Z44" s="463"/>
      <c r="AA44" s="278"/>
      <c r="AB44" s="279"/>
      <c r="AC44" s="279"/>
    </row>
    <row r="45" spans="1:29" s="127" customFormat="1" ht="15" customHeight="1">
      <c r="A45" s="450"/>
      <c r="B45" s="453"/>
      <c r="C45" s="433"/>
      <c r="D45" s="433"/>
      <c r="E45" s="433"/>
      <c r="F45" s="434"/>
      <c r="G45" s="432"/>
      <c r="H45" s="433"/>
      <c r="I45" s="433"/>
      <c r="J45" s="433"/>
      <c r="K45" s="434"/>
      <c r="L45" s="440"/>
      <c r="M45" s="441"/>
      <c r="N45" s="443"/>
      <c r="O45" s="443"/>
      <c r="P45" s="443"/>
      <c r="Q45" s="292" t="str">
        <f>IFERROR(VLOOKUP(U45,リスト!$AW$1:$AY$44,2,0),"")</f>
        <v/>
      </c>
      <c r="R45" s="293"/>
      <c r="S45" s="286" t="str">
        <f>IFERROR(VLOOKUP(U45,リスト!$AW$1:$AY$44,3,0),"")</f>
        <v/>
      </c>
      <c r="T45" s="287"/>
      <c r="U45" s="34"/>
      <c r="V45" s="461"/>
      <c r="W45" s="462"/>
      <c r="X45" s="462"/>
      <c r="Y45" s="462"/>
      <c r="Z45" s="463"/>
      <c r="AA45" s="278"/>
      <c r="AB45" s="279"/>
      <c r="AC45" s="279"/>
    </row>
    <row r="46" spans="1:29" s="127" customFormat="1" ht="15" customHeight="1">
      <c r="A46" s="450"/>
      <c r="B46" s="453"/>
      <c r="C46" s="433"/>
      <c r="D46" s="433"/>
      <c r="E46" s="433"/>
      <c r="F46" s="434"/>
      <c r="G46" s="432"/>
      <c r="H46" s="433"/>
      <c r="I46" s="433"/>
      <c r="J46" s="433"/>
      <c r="K46" s="434"/>
      <c r="L46" s="440"/>
      <c r="M46" s="441"/>
      <c r="N46" s="443"/>
      <c r="O46" s="443"/>
      <c r="P46" s="443"/>
      <c r="Q46" s="292" t="str">
        <f>IFERROR(VLOOKUP(U46,リスト!$AW$1:$AY$44,2,0),"")</f>
        <v/>
      </c>
      <c r="R46" s="293"/>
      <c r="S46" s="286" t="str">
        <f>IFERROR(VLOOKUP(U46,リスト!$AW$1:$AY$44,3,0),"")</f>
        <v/>
      </c>
      <c r="T46" s="287"/>
      <c r="U46" s="34"/>
      <c r="V46" s="461"/>
      <c r="W46" s="462"/>
      <c r="X46" s="462"/>
      <c r="Y46" s="462"/>
      <c r="Z46" s="463"/>
      <c r="AA46" s="278"/>
      <c r="AB46" s="279"/>
      <c r="AC46" s="279"/>
    </row>
    <row r="47" spans="1:29" s="127" customFormat="1" ht="15" customHeight="1">
      <c r="A47" s="451"/>
      <c r="B47" s="487"/>
      <c r="C47" s="488"/>
      <c r="D47" s="488"/>
      <c r="E47" s="488"/>
      <c r="F47" s="489"/>
      <c r="G47" s="490"/>
      <c r="H47" s="488"/>
      <c r="I47" s="488"/>
      <c r="J47" s="488"/>
      <c r="K47" s="489"/>
      <c r="L47" s="182"/>
      <c r="M47" s="183" t="s">
        <v>313</v>
      </c>
      <c r="N47" s="491"/>
      <c r="O47" s="491"/>
      <c r="P47" s="491"/>
      <c r="Q47" s="294" t="str">
        <f>IFERROR(VLOOKUP(U47,リスト!$AW$1:$AY$44,2,0),"")</f>
        <v/>
      </c>
      <c r="R47" s="486"/>
      <c r="S47" s="445" t="str">
        <f>IFERROR(VLOOKUP(U47,リスト!$AW$1:$AY$44,3,0),"")</f>
        <v/>
      </c>
      <c r="T47" s="446"/>
      <c r="U47" s="35"/>
      <c r="V47" s="464"/>
      <c r="W47" s="465"/>
      <c r="X47" s="465"/>
      <c r="Y47" s="465"/>
      <c r="Z47" s="466"/>
      <c r="AA47" s="278"/>
      <c r="AB47" s="279"/>
      <c r="AC47" s="279"/>
    </row>
    <row r="48" spans="1:29" s="127" customFormat="1" ht="15" customHeight="1">
      <c r="A48" s="449">
        <v>4</v>
      </c>
      <c r="B48" s="452"/>
      <c r="C48" s="430"/>
      <c r="D48" s="430"/>
      <c r="E48" s="430"/>
      <c r="F48" s="431"/>
      <c r="G48" s="429"/>
      <c r="H48" s="430"/>
      <c r="I48" s="430"/>
      <c r="J48" s="430"/>
      <c r="K48" s="431"/>
      <c r="L48" s="438"/>
      <c r="M48" s="439"/>
      <c r="N48" s="442"/>
      <c r="O48" s="455"/>
      <c r="P48" s="455"/>
      <c r="Q48" s="292" t="str">
        <f>IFERROR(VLOOKUP(U48,リスト!$AW$1:$AY$44,2,0),"")</f>
        <v/>
      </c>
      <c r="R48" s="447"/>
      <c r="S48" s="286" t="str">
        <f>IFERROR(VLOOKUP(U48,リスト!$AW$1:$AY$44,3,0),"")</f>
        <v/>
      </c>
      <c r="T48" s="290"/>
      <c r="U48" s="33"/>
      <c r="V48" s="458"/>
      <c r="W48" s="459"/>
      <c r="X48" s="459"/>
      <c r="Y48" s="459"/>
      <c r="Z48" s="460"/>
      <c r="AA48" s="276"/>
      <c r="AB48" s="277"/>
      <c r="AC48" s="277"/>
    </row>
    <row r="49" spans="1:29" s="127" customFormat="1" ht="15" customHeight="1">
      <c r="A49" s="450"/>
      <c r="B49" s="453"/>
      <c r="C49" s="433"/>
      <c r="D49" s="433"/>
      <c r="E49" s="433"/>
      <c r="F49" s="434"/>
      <c r="G49" s="432"/>
      <c r="H49" s="433"/>
      <c r="I49" s="433"/>
      <c r="J49" s="433"/>
      <c r="K49" s="434"/>
      <c r="L49" s="440"/>
      <c r="M49" s="441"/>
      <c r="N49" s="443"/>
      <c r="O49" s="456"/>
      <c r="P49" s="456"/>
      <c r="Q49" s="292" t="str">
        <f>IFERROR(VLOOKUP(U49,リスト!$AW$1:$AY$44,2,0),"")</f>
        <v/>
      </c>
      <c r="R49" s="293"/>
      <c r="S49" s="286" t="str">
        <f>IFERROR(VLOOKUP(U49,リスト!$AW$1:$AY$44,3,0),"")</f>
        <v/>
      </c>
      <c r="T49" s="287"/>
      <c r="U49" s="34"/>
      <c r="V49" s="461"/>
      <c r="W49" s="462"/>
      <c r="X49" s="462"/>
      <c r="Y49" s="462"/>
      <c r="Z49" s="463"/>
      <c r="AA49" s="278"/>
      <c r="AB49" s="279"/>
      <c r="AC49" s="279"/>
    </row>
    <row r="50" spans="1:29" s="127" customFormat="1" ht="15" customHeight="1">
      <c r="A50" s="450"/>
      <c r="B50" s="453"/>
      <c r="C50" s="433"/>
      <c r="D50" s="433"/>
      <c r="E50" s="433"/>
      <c r="F50" s="434"/>
      <c r="G50" s="432"/>
      <c r="H50" s="433"/>
      <c r="I50" s="433"/>
      <c r="J50" s="433"/>
      <c r="K50" s="434"/>
      <c r="L50" s="440"/>
      <c r="M50" s="441"/>
      <c r="N50" s="443"/>
      <c r="O50" s="456"/>
      <c r="P50" s="456"/>
      <c r="Q50" s="292" t="str">
        <f>IFERROR(VLOOKUP(U50,リスト!$AW$1:$AY$44,2,0),"")</f>
        <v/>
      </c>
      <c r="R50" s="447"/>
      <c r="S50" s="286" t="str">
        <f>IFERROR(VLOOKUP(U50,リスト!$AW$1:$AY$44,3,0),"")</f>
        <v/>
      </c>
      <c r="T50" s="290"/>
      <c r="U50" s="34"/>
      <c r="V50" s="461"/>
      <c r="W50" s="462"/>
      <c r="X50" s="462"/>
      <c r="Y50" s="462"/>
      <c r="Z50" s="463"/>
      <c r="AA50" s="278"/>
      <c r="AB50" s="279"/>
      <c r="AC50" s="279"/>
    </row>
    <row r="51" spans="1:29" s="127" customFormat="1" ht="15" customHeight="1">
      <c r="A51" s="450"/>
      <c r="B51" s="453"/>
      <c r="C51" s="433"/>
      <c r="D51" s="433"/>
      <c r="E51" s="433"/>
      <c r="F51" s="434"/>
      <c r="G51" s="432"/>
      <c r="H51" s="433"/>
      <c r="I51" s="433"/>
      <c r="J51" s="433"/>
      <c r="K51" s="434"/>
      <c r="L51" s="440"/>
      <c r="M51" s="441"/>
      <c r="N51" s="443"/>
      <c r="O51" s="456"/>
      <c r="P51" s="456"/>
      <c r="Q51" s="292" t="str">
        <f>IFERROR(VLOOKUP(U51,リスト!$AW$1:$AY$44,2,0),"")</f>
        <v/>
      </c>
      <c r="R51" s="447"/>
      <c r="S51" s="286" t="str">
        <f>IFERROR(VLOOKUP(U51,リスト!$AW$1:$AY$44,3,0),"")</f>
        <v/>
      </c>
      <c r="T51" s="287"/>
      <c r="U51" s="34"/>
      <c r="V51" s="461"/>
      <c r="W51" s="462"/>
      <c r="X51" s="462"/>
      <c r="Y51" s="462"/>
      <c r="Z51" s="463"/>
      <c r="AA51" s="278"/>
      <c r="AB51" s="279"/>
      <c r="AC51" s="279"/>
    </row>
    <row r="52" spans="1:29" s="127" customFormat="1" ht="15" customHeight="1">
      <c r="A52" s="450"/>
      <c r="B52" s="453"/>
      <c r="C52" s="433"/>
      <c r="D52" s="433"/>
      <c r="E52" s="433"/>
      <c r="F52" s="434"/>
      <c r="G52" s="432"/>
      <c r="H52" s="433"/>
      <c r="I52" s="433"/>
      <c r="J52" s="433"/>
      <c r="K52" s="434"/>
      <c r="L52" s="440"/>
      <c r="M52" s="441"/>
      <c r="N52" s="443"/>
      <c r="O52" s="456"/>
      <c r="P52" s="456"/>
      <c r="Q52" s="292" t="str">
        <f>IFERROR(VLOOKUP(U52,リスト!$AW$1:$AY$44,2,0),"")</f>
        <v/>
      </c>
      <c r="R52" s="293"/>
      <c r="S52" s="286" t="str">
        <f>IFERROR(VLOOKUP(U52,リスト!$AW$1:$AY$44,3,0),"")</f>
        <v/>
      </c>
      <c r="T52" s="290"/>
      <c r="U52" s="34"/>
      <c r="V52" s="461"/>
      <c r="W52" s="462"/>
      <c r="X52" s="462"/>
      <c r="Y52" s="462"/>
      <c r="Z52" s="463"/>
      <c r="AA52" s="278"/>
      <c r="AB52" s="279"/>
      <c r="AC52" s="279"/>
    </row>
    <row r="53" spans="1:29" s="127" customFormat="1" ht="15" customHeight="1">
      <c r="A53" s="451"/>
      <c r="B53" s="454"/>
      <c r="C53" s="436"/>
      <c r="D53" s="436"/>
      <c r="E53" s="436"/>
      <c r="F53" s="437"/>
      <c r="G53" s="435"/>
      <c r="H53" s="436"/>
      <c r="I53" s="436"/>
      <c r="J53" s="436"/>
      <c r="K53" s="437"/>
      <c r="L53" s="182"/>
      <c r="M53" s="183" t="s">
        <v>313</v>
      </c>
      <c r="N53" s="444"/>
      <c r="O53" s="457"/>
      <c r="P53" s="457"/>
      <c r="Q53" s="294" t="str">
        <f>IFERROR(VLOOKUP(U53,リスト!$AW$1:$AY$44,2,0),"")</f>
        <v/>
      </c>
      <c r="R53" s="295"/>
      <c r="S53" s="445" t="str">
        <f>IFERROR(VLOOKUP(U53,リスト!$AW$1:$AY$44,3,0),"")</f>
        <v/>
      </c>
      <c r="T53" s="446"/>
      <c r="U53" s="35"/>
      <c r="V53" s="464"/>
      <c r="W53" s="465"/>
      <c r="X53" s="465"/>
      <c r="Y53" s="465"/>
      <c r="Z53" s="466"/>
      <c r="AA53" s="278"/>
      <c r="AB53" s="279"/>
      <c r="AC53" s="279"/>
    </row>
    <row r="54" spans="1:29" s="127" customFormat="1" ht="15" customHeight="1">
      <c r="A54" s="449">
        <v>5</v>
      </c>
      <c r="B54" s="452"/>
      <c r="C54" s="430"/>
      <c r="D54" s="430"/>
      <c r="E54" s="430"/>
      <c r="F54" s="431"/>
      <c r="G54" s="429"/>
      <c r="H54" s="430"/>
      <c r="I54" s="430"/>
      <c r="J54" s="430"/>
      <c r="K54" s="431"/>
      <c r="L54" s="438"/>
      <c r="M54" s="439"/>
      <c r="N54" s="442"/>
      <c r="O54" s="455"/>
      <c r="P54" s="455"/>
      <c r="Q54" s="292" t="str">
        <f>IFERROR(VLOOKUP(U54,リスト!$AW$1:$AY$44,2,0),"")</f>
        <v/>
      </c>
      <c r="R54" s="447"/>
      <c r="S54" s="286" t="str">
        <f>IFERROR(VLOOKUP(U54,リスト!$AW$1:$AY$44,3,0),"")</f>
        <v/>
      </c>
      <c r="T54" s="290"/>
      <c r="U54" s="33"/>
      <c r="V54" s="458"/>
      <c r="W54" s="459"/>
      <c r="X54" s="459"/>
      <c r="Y54" s="459"/>
      <c r="Z54" s="460"/>
      <c r="AA54" s="276"/>
      <c r="AB54" s="277"/>
      <c r="AC54" s="277"/>
    </row>
    <row r="55" spans="1:29" s="127" customFormat="1" ht="15" customHeight="1">
      <c r="A55" s="450"/>
      <c r="B55" s="453"/>
      <c r="C55" s="433"/>
      <c r="D55" s="433"/>
      <c r="E55" s="433"/>
      <c r="F55" s="434"/>
      <c r="G55" s="432"/>
      <c r="H55" s="433"/>
      <c r="I55" s="433"/>
      <c r="J55" s="433"/>
      <c r="K55" s="434"/>
      <c r="L55" s="440"/>
      <c r="M55" s="441"/>
      <c r="N55" s="443"/>
      <c r="O55" s="456"/>
      <c r="P55" s="456"/>
      <c r="Q55" s="292" t="str">
        <f>IFERROR(VLOOKUP(U55,リスト!$AW$1:$AY$44,2,0),"")</f>
        <v/>
      </c>
      <c r="R55" s="293"/>
      <c r="S55" s="286" t="str">
        <f>IFERROR(VLOOKUP(U55,リスト!$AW$1:$AY$44,3,0),"")</f>
        <v/>
      </c>
      <c r="T55" s="287"/>
      <c r="U55" s="34"/>
      <c r="V55" s="461"/>
      <c r="W55" s="462"/>
      <c r="X55" s="462"/>
      <c r="Y55" s="462"/>
      <c r="Z55" s="463"/>
      <c r="AA55" s="278"/>
      <c r="AB55" s="279"/>
      <c r="AC55" s="279"/>
    </row>
    <row r="56" spans="1:29" s="127" customFormat="1" ht="15" customHeight="1">
      <c r="A56" s="450"/>
      <c r="B56" s="453"/>
      <c r="C56" s="433"/>
      <c r="D56" s="433"/>
      <c r="E56" s="433"/>
      <c r="F56" s="434"/>
      <c r="G56" s="432"/>
      <c r="H56" s="433"/>
      <c r="I56" s="433"/>
      <c r="J56" s="433"/>
      <c r="K56" s="434"/>
      <c r="L56" s="440"/>
      <c r="M56" s="441"/>
      <c r="N56" s="443"/>
      <c r="O56" s="456"/>
      <c r="P56" s="456"/>
      <c r="Q56" s="292" t="str">
        <f>IFERROR(VLOOKUP(U56,リスト!$AW$1:$AY$44,2,0),"")</f>
        <v/>
      </c>
      <c r="R56" s="447"/>
      <c r="S56" s="286" t="str">
        <f>IFERROR(VLOOKUP(U56,リスト!$AW$1:$AY$44,3,0),"")</f>
        <v/>
      </c>
      <c r="T56" s="290"/>
      <c r="U56" s="34"/>
      <c r="V56" s="461"/>
      <c r="W56" s="462"/>
      <c r="X56" s="462"/>
      <c r="Y56" s="462"/>
      <c r="Z56" s="463"/>
      <c r="AA56" s="278"/>
      <c r="AB56" s="279"/>
      <c r="AC56" s="279"/>
    </row>
    <row r="57" spans="1:29" s="127" customFormat="1" ht="15" customHeight="1">
      <c r="A57" s="450"/>
      <c r="B57" s="453"/>
      <c r="C57" s="433"/>
      <c r="D57" s="433"/>
      <c r="E57" s="433"/>
      <c r="F57" s="434"/>
      <c r="G57" s="432"/>
      <c r="H57" s="433"/>
      <c r="I57" s="433"/>
      <c r="J57" s="433"/>
      <c r="K57" s="434"/>
      <c r="L57" s="440"/>
      <c r="M57" s="441"/>
      <c r="N57" s="443"/>
      <c r="O57" s="456"/>
      <c r="P57" s="456"/>
      <c r="Q57" s="292" t="str">
        <f>IFERROR(VLOOKUP(U57,リスト!$AW$1:$AY$44,2,0),"")</f>
        <v/>
      </c>
      <c r="R57" s="447"/>
      <c r="S57" s="286" t="str">
        <f>IFERROR(VLOOKUP(U57,リスト!$AW$1:$AY$44,3,0),"")</f>
        <v/>
      </c>
      <c r="T57" s="287"/>
      <c r="U57" s="34"/>
      <c r="V57" s="461"/>
      <c r="W57" s="462"/>
      <c r="X57" s="462"/>
      <c r="Y57" s="462"/>
      <c r="Z57" s="463"/>
      <c r="AA57" s="278"/>
      <c r="AB57" s="279"/>
      <c r="AC57" s="279"/>
    </row>
    <row r="58" spans="1:29" s="127" customFormat="1" ht="15" customHeight="1">
      <c r="A58" s="450"/>
      <c r="B58" s="453"/>
      <c r="C58" s="433"/>
      <c r="D58" s="433"/>
      <c r="E58" s="433"/>
      <c r="F58" s="434"/>
      <c r="G58" s="432"/>
      <c r="H58" s="433"/>
      <c r="I58" s="433"/>
      <c r="J58" s="433"/>
      <c r="K58" s="434"/>
      <c r="L58" s="440"/>
      <c r="M58" s="441"/>
      <c r="N58" s="443"/>
      <c r="O58" s="456"/>
      <c r="P58" s="456"/>
      <c r="Q58" s="292" t="str">
        <f>IFERROR(VLOOKUP(U58,リスト!$AW$1:$AY$44,2,0),"")</f>
        <v/>
      </c>
      <c r="R58" s="293"/>
      <c r="S58" s="286" t="str">
        <f>IFERROR(VLOOKUP(U58,リスト!$AW$1:$AY$44,3,0),"")</f>
        <v/>
      </c>
      <c r="T58" s="290"/>
      <c r="U58" s="34"/>
      <c r="V58" s="461"/>
      <c r="W58" s="462"/>
      <c r="X58" s="462"/>
      <c r="Y58" s="462"/>
      <c r="Z58" s="463"/>
      <c r="AA58" s="278"/>
      <c r="AB58" s="279"/>
      <c r="AC58" s="279"/>
    </row>
    <row r="59" spans="1:29" s="127" customFormat="1" ht="15" customHeight="1">
      <c r="A59" s="451"/>
      <c r="B59" s="454"/>
      <c r="C59" s="436"/>
      <c r="D59" s="436"/>
      <c r="E59" s="436"/>
      <c r="F59" s="437"/>
      <c r="G59" s="435"/>
      <c r="H59" s="436"/>
      <c r="I59" s="436"/>
      <c r="J59" s="436"/>
      <c r="K59" s="437"/>
      <c r="L59" s="182"/>
      <c r="M59" s="183" t="s">
        <v>313</v>
      </c>
      <c r="N59" s="444"/>
      <c r="O59" s="457"/>
      <c r="P59" s="457"/>
      <c r="Q59" s="294" t="str">
        <f>IFERROR(VLOOKUP(U59,リスト!$AW$1:$AY$44,2,0),"")</f>
        <v/>
      </c>
      <c r="R59" s="295"/>
      <c r="S59" s="445" t="str">
        <f>IFERROR(VLOOKUP(U59,リスト!$AW$1:$AY$44,3,0),"")</f>
        <v/>
      </c>
      <c r="T59" s="446"/>
      <c r="U59" s="35"/>
      <c r="V59" s="464"/>
      <c r="W59" s="465"/>
      <c r="X59" s="465"/>
      <c r="Y59" s="465"/>
      <c r="Z59" s="466"/>
      <c r="AA59" s="278"/>
      <c r="AB59" s="279"/>
      <c r="AC59" s="279"/>
    </row>
    <row r="60" spans="1:29" s="127" customFormat="1" ht="15" customHeight="1">
      <c r="A60" s="449">
        <v>6</v>
      </c>
      <c r="B60" s="452"/>
      <c r="C60" s="430"/>
      <c r="D60" s="430"/>
      <c r="E60" s="430"/>
      <c r="F60" s="431"/>
      <c r="G60" s="429"/>
      <c r="H60" s="430"/>
      <c r="I60" s="430"/>
      <c r="J60" s="430"/>
      <c r="K60" s="431"/>
      <c r="L60" s="438"/>
      <c r="M60" s="439"/>
      <c r="N60" s="442"/>
      <c r="O60" s="455"/>
      <c r="P60" s="455"/>
      <c r="Q60" s="292" t="str">
        <f>IFERROR(VLOOKUP(U60,リスト!$AW$1:$AY$44,2,0),"")</f>
        <v/>
      </c>
      <c r="R60" s="447"/>
      <c r="S60" s="286" t="str">
        <f>IFERROR(VLOOKUP(U60,リスト!$AW$1:$AY$44,3,0),"")</f>
        <v/>
      </c>
      <c r="T60" s="290"/>
      <c r="U60" s="33"/>
      <c r="V60" s="458"/>
      <c r="W60" s="459"/>
      <c r="X60" s="459"/>
      <c r="Y60" s="459"/>
      <c r="Z60" s="460"/>
      <c r="AA60" s="276"/>
      <c r="AB60" s="277"/>
      <c r="AC60" s="277"/>
    </row>
    <row r="61" spans="1:29" s="127" customFormat="1" ht="15" customHeight="1">
      <c r="A61" s="450"/>
      <c r="B61" s="453"/>
      <c r="C61" s="433"/>
      <c r="D61" s="433"/>
      <c r="E61" s="433"/>
      <c r="F61" s="434"/>
      <c r="G61" s="432"/>
      <c r="H61" s="433"/>
      <c r="I61" s="433"/>
      <c r="J61" s="433"/>
      <c r="K61" s="434"/>
      <c r="L61" s="440"/>
      <c r="M61" s="441"/>
      <c r="N61" s="443"/>
      <c r="O61" s="456"/>
      <c r="P61" s="456"/>
      <c r="Q61" s="292" t="str">
        <f>IFERROR(VLOOKUP(U61,リスト!$AW$1:$AY$44,2,0),"")</f>
        <v/>
      </c>
      <c r="R61" s="293"/>
      <c r="S61" s="286" t="str">
        <f>IFERROR(VLOOKUP(U61,リスト!$AW$1:$AY$44,3,0),"")</f>
        <v/>
      </c>
      <c r="T61" s="287"/>
      <c r="U61" s="34"/>
      <c r="V61" s="461"/>
      <c r="W61" s="462"/>
      <c r="X61" s="462"/>
      <c r="Y61" s="462"/>
      <c r="Z61" s="463"/>
      <c r="AA61" s="278"/>
      <c r="AB61" s="279"/>
      <c r="AC61" s="279"/>
    </row>
    <row r="62" spans="1:29" s="127" customFormat="1" ht="15" customHeight="1">
      <c r="A62" s="450"/>
      <c r="B62" s="453"/>
      <c r="C62" s="433"/>
      <c r="D62" s="433"/>
      <c r="E62" s="433"/>
      <c r="F62" s="434"/>
      <c r="G62" s="432"/>
      <c r="H62" s="433"/>
      <c r="I62" s="433"/>
      <c r="J62" s="433"/>
      <c r="K62" s="434"/>
      <c r="L62" s="440"/>
      <c r="M62" s="441"/>
      <c r="N62" s="443"/>
      <c r="O62" s="456"/>
      <c r="P62" s="456"/>
      <c r="Q62" s="292" t="str">
        <f>IFERROR(VLOOKUP(U62,リスト!$AW$1:$AY$44,2,0),"")</f>
        <v/>
      </c>
      <c r="R62" s="447"/>
      <c r="S62" s="286" t="str">
        <f>IFERROR(VLOOKUP(U62,リスト!$AW$1:$AY$44,3,0),"")</f>
        <v/>
      </c>
      <c r="T62" s="290"/>
      <c r="U62" s="34"/>
      <c r="V62" s="461"/>
      <c r="W62" s="462"/>
      <c r="X62" s="462"/>
      <c r="Y62" s="462"/>
      <c r="Z62" s="463"/>
      <c r="AA62" s="278"/>
      <c r="AB62" s="279"/>
      <c r="AC62" s="279"/>
    </row>
    <row r="63" spans="1:29" s="127" customFormat="1" ht="15" customHeight="1">
      <c r="A63" s="450"/>
      <c r="B63" s="453"/>
      <c r="C63" s="433"/>
      <c r="D63" s="433"/>
      <c r="E63" s="433"/>
      <c r="F63" s="434"/>
      <c r="G63" s="432"/>
      <c r="H63" s="433"/>
      <c r="I63" s="433"/>
      <c r="J63" s="433"/>
      <c r="K63" s="434"/>
      <c r="L63" s="440"/>
      <c r="M63" s="441"/>
      <c r="N63" s="443"/>
      <c r="O63" s="456"/>
      <c r="P63" s="456"/>
      <c r="Q63" s="292" t="str">
        <f>IFERROR(VLOOKUP(U63,リスト!$AW$1:$AY$44,2,0),"")</f>
        <v/>
      </c>
      <c r="R63" s="447"/>
      <c r="S63" s="286" t="str">
        <f>IFERROR(VLOOKUP(U63,リスト!$AW$1:$AY$44,3,0),"")</f>
        <v/>
      </c>
      <c r="T63" s="287"/>
      <c r="U63" s="34"/>
      <c r="V63" s="461"/>
      <c r="W63" s="462"/>
      <c r="X63" s="462"/>
      <c r="Y63" s="462"/>
      <c r="Z63" s="463"/>
      <c r="AA63" s="278"/>
      <c r="AB63" s="279"/>
      <c r="AC63" s="279"/>
    </row>
    <row r="64" spans="1:29" s="127" customFormat="1" ht="15" customHeight="1">
      <c r="A64" s="450"/>
      <c r="B64" s="453"/>
      <c r="C64" s="433"/>
      <c r="D64" s="433"/>
      <c r="E64" s="433"/>
      <c r="F64" s="434"/>
      <c r="G64" s="432"/>
      <c r="H64" s="433"/>
      <c r="I64" s="433"/>
      <c r="J64" s="433"/>
      <c r="K64" s="434"/>
      <c r="L64" s="440"/>
      <c r="M64" s="441"/>
      <c r="N64" s="443"/>
      <c r="O64" s="456"/>
      <c r="P64" s="456"/>
      <c r="Q64" s="292" t="str">
        <f>IFERROR(VLOOKUP(U64,リスト!$AW$1:$AY$44,2,0),"")</f>
        <v/>
      </c>
      <c r="R64" s="293"/>
      <c r="S64" s="286" t="str">
        <f>IFERROR(VLOOKUP(U64,リスト!$AW$1:$AY$44,3,0),"")</f>
        <v/>
      </c>
      <c r="T64" s="290"/>
      <c r="U64" s="34"/>
      <c r="V64" s="461"/>
      <c r="W64" s="462"/>
      <c r="X64" s="462"/>
      <c r="Y64" s="462"/>
      <c r="Z64" s="463"/>
      <c r="AA64" s="278"/>
      <c r="AB64" s="279"/>
      <c r="AC64" s="279"/>
    </row>
    <row r="65" spans="1:29" s="127" customFormat="1" ht="15" customHeight="1">
      <c r="A65" s="451"/>
      <c r="B65" s="454"/>
      <c r="C65" s="436"/>
      <c r="D65" s="436"/>
      <c r="E65" s="436"/>
      <c r="F65" s="437"/>
      <c r="G65" s="435"/>
      <c r="H65" s="436"/>
      <c r="I65" s="436"/>
      <c r="J65" s="436"/>
      <c r="K65" s="437"/>
      <c r="L65" s="182"/>
      <c r="M65" s="183" t="s">
        <v>313</v>
      </c>
      <c r="N65" s="444"/>
      <c r="O65" s="457"/>
      <c r="P65" s="457"/>
      <c r="Q65" s="294" t="str">
        <f>IFERROR(VLOOKUP(U65,リスト!$AW$1:$AY$44,2,0),"")</f>
        <v/>
      </c>
      <c r="R65" s="295"/>
      <c r="S65" s="445" t="str">
        <f>IFERROR(VLOOKUP(U65,リスト!$AW$1:$AY$44,3,0),"")</f>
        <v/>
      </c>
      <c r="T65" s="446"/>
      <c r="U65" s="35"/>
      <c r="V65" s="464"/>
      <c r="W65" s="465"/>
      <c r="X65" s="465"/>
      <c r="Y65" s="465"/>
      <c r="Z65" s="466"/>
      <c r="AA65" s="278"/>
      <c r="AB65" s="279"/>
      <c r="AC65" s="279"/>
    </row>
    <row r="66" spans="1:29" s="127" customFormat="1" ht="15" customHeight="1">
      <c r="A66" s="449">
        <v>7</v>
      </c>
      <c r="B66" s="452"/>
      <c r="C66" s="430"/>
      <c r="D66" s="430"/>
      <c r="E66" s="430"/>
      <c r="F66" s="431"/>
      <c r="G66" s="429"/>
      <c r="H66" s="430"/>
      <c r="I66" s="430"/>
      <c r="J66" s="430"/>
      <c r="K66" s="431"/>
      <c r="L66" s="438"/>
      <c r="M66" s="439"/>
      <c r="N66" s="442"/>
      <c r="O66" s="455"/>
      <c r="P66" s="455"/>
      <c r="Q66" s="292" t="str">
        <f>IFERROR(VLOOKUP(U66,リスト!$AW$1:$AY$44,2,0),"")</f>
        <v/>
      </c>
      <c r="R66" s="447"/>
      <c r="S66" s="286" t="str">
        <f>IFERROR(VLOOKUP(U66,リスト!$AW$1:$AY$44,3,0),"")</f>
        <v/>
      </c>
      <c r="T66" s="290"/>
      <c r="U66" s="33"/>
      <c r="V66" s="458"/>
      <c r="W66" s="459"/>
      <c r="X66" s="459"/>
      <c r="Y66" s="459"/>
      <c r="Z66" s="460"/>
      <c r="AA66" s="276"/>
      <c r="AB66" s="277"/>
      <c r="AC66" s="277"/>
    </row>
    <row r="67" spans="1:29" s="127" customFormat="1" ht="15" customHeight="1">
      <c r="A67" s="450"/>
      <c r="B67" s="453"/>
      <c r="C67" s="433"/>
      <c r="D67" s="433"/>
      <c r="E67" s="433"/>
      <c r="F67" s="434"/>
      <c r="G67" s="432"/>
      <c r="H67" s="433"/>
      <c r="I67" s="433"/>
      <c r="J67" s="433"/>
      <c r="K67" s="434"/>
      <c r="L67" s="440"/>
      <c r="M67" s="441"/>
      <c r="N67" s="443"/>
      <c r="O67" s="456"/>
      <c r="P67" s="456"/>
      <c r="Q67" s="292" t="str">
        <f>IFERROR(VLOOKUP(U67,リスト!$AW$1:$AY$44,2,0),"")</f>
        <v/>
      </c>
      <c r="R67" s="293"/>
      <c r="S67" s="286" t="str">
        <f>IFERROR(VLOOKUP(U67,リスト!$AW$1:$AY$44,3,0),"")</f>
        <v/>
      </c>
      <c r="T67" s="287"/>
      <c r="U67" s="34"/>
      <c r="V67" s="461"/>
      <c r="W67" s="462"/>
      <c r="X67" s="462"/>
      <c r="Y67" s="462"/>
      <c r="Z67" s="463"/>
      <c r="AA67" s="278"/>
      <c r="AB67" s="279"/>
      <c r="AC67" s="279"/>
    </row>
    <row r="68" spans="1:29" s="127" customFormat="1" ht="15" customHeight="1">
      <c r="A68" s="450"/>
      <c r="B68" s="453"/>
      <c r="C68" s="433"/>
      <c r="D68" s="433"/>
      <c r="E68" s="433"/>
      <c r="F68" s="434"/>
      <c r="G68" s="432"/>
      <c r="H68" s="433"/>
      <c r="I68" s="433"/>
      <c r="J68" s="433"/>
      <c r="K68" s="434"/>
      <c r="L68" s="440"/>
      <c r="M68" s="441"/>
      <c r="N68" s="443"/>
      <c r="O68" s="456"/>
      <c r="P68" s="456"/>
      <c r="Q68" s="292" t="str">
        <f>IFERROR(VLOOKUP(U68,リスト!$AW$1:$AY$44,2,0),"")</f>
        <v/>
      </c>
      <c r="R68" s="447"/>
      <c r="S68" s="286" t="str">
        <f>IFERROR(VLOOKUP(U68,リスト!$AW$1:$AY$44,3,0),"")</f>
        <v/>
      </c>
      <c r="T68" s="290"/>
      <c r="U68" s="34"/>
      <c r="V68" s="461"/>
      <c r="W68" s="462"/>
      <c r="X68" s="462"/>
      <c r="Y68" s="462"/>
      <c r="Z68" s="463"/>
      <c r="AA68" s="278"/>
      <c r="AB68" s="279"/>
      <c r="AC68" s="279"/>
    </row>
    <row r="69" spans="1:29" s="127" customFormat="1" ht="15" customHeight="1">
      <c r="A69" s="450"/>
      <c r="B69" s="453"/>
      <c r="C69" s="433"/>
      <c r="D69" s="433"/>
      <c r="E69" s="433"/>
      <c r="F69" s="434"/>
      <c r="G69" s="432"/>
      <c r="H69" s="433"/>
      <c r="I69" s="433"/>
      <c r="J69" s="433"/>
      <c r="K69" s="434"/>
      <c r="L69" s="440"/>
      <c r="M69" s="441"/>
      <c r="N69" s="443"/>
      <c r="O69" s="456"/>
      <c r="P69" s="456"/>
      <c r="Q69" s="292" t="str">
        <f>IFERROR(VLOOKUP(U69,リスト!$AW$1:$AY$44,2,0),"")</f>
        <v/>
      </c>
      <c r="R69" s="447"/>
      <c r="S69" s="286" t="str">
        <f>IFERROR(VLOOKUP(U69,リスト!$AW$1:$AY$44,3,0),"")</f>
        <v/>
      </c>
      <c r="T69" s="287"/>
      <c r="U69" s="34"/>
      <c r="V69" s="461"/>
      <c r="W69" s="462"/>
      <c r="X69" s="462"/>
      <c r="Y69" s="462"/>
      <c r="Z69" s="463"/>
      <c r="AA69" s="278"/>
      <c r="AB69" s="279"/>
      <c r="AC69" s="279"/>
    </row>
    <row r="70" spans="1:29" s="127" customFormat="1" ht="15" customHeight="1">
      <c r="A70" s="450"/>
      <c r="B70" s="453"/>
      <c r="C70" s="433"/>
      <c r="D70" s="433"/>
      <c r="E70" s="433"/>
      <c r="F70" s="434"/>
      <c r="G70" s="432"/>
      <c r="H70" s="433"/>
      <c r="I70" s="433"/>
      <c r="J70" s="433"/>
      <c r="K70" s="434"/>
      <c r="L70" s="440"/>
      <c r="M70" s="441"/>
      <c r="N70" s="443"/>
      <c r="O70" s="456"/>
      <c r="P70" s="456"/>
      <c r="Q70" s="292" t="str">
        <f>IFERROR(VLOOKUP(U70,リスト!$AW$1:$AY$44,2,0),"")</f>
        <v/>
      </c>
      <c r="R70" s="293"/>
      <c r="S70" s="286" t="str">
        <f>IFERROR(VLOOKUP(U70,リスト!$AW$1:$AY$44,3,0),"")</f>
        <v/>
      </c>
      <c r="T70" s="290"/>
      <c r="U70" s="34"/>
      <c r="V70" s="461"/>
      <c r="W70" s="462"/>
      <c r="X70" s="462"/>
      <c r="Y70" s="462"/>
      <c r="Z70" s="463"/>
      <c r="AA70" s="278"/>
      <c r="AB70" s="279"/>
      <c r="AC70" s="279"/>
    </row>
    <row r="71" spans="1:29" s="127" customFormat="1" ht="15" customHeight="1">
      <c r="A71" s="451"/>
      <c r="B71" s="454"/>
      <c r="C71" s="436"/>
      <c r="D71" s="436"/>
      <c r="E71" s="436"/>
      <c r="F71" s="437"/>
      <c r="G71" s="435"/>
      <c r="H71" s="436"/>
      <c r="I71" s="436"/>
      <c r="J71" s="436"/>
      <c r="K71" s="437"/>
      <c r="L71" s="182"/>
      <c r="M71" s="183" t="s">
        <v>313</v>
      </c>
      <c r="N71" s="444"/>
      <c r="O71" s="457"/>
      <c r="P71" s="457"/>
      <c r="Q71" s="294" t="str">
        <f>IFERROR(VLOOKUP(U71,リスト!$AW$1:$AY$44,2,0),"")</f>
        <v/>
      </c>
      <c r="R71" s="295"/>
      <c r="S71" s="445" t="str">
        <f>IFERROR(VLOOKUP(U71,リスト!$AW$1:$AY$44,3,0),"")</f>
        <v/>
      </c>
      <c r="T71" s="446"/>
      <c r="U71" s="35"/>
      <c r="V71" s="464"/>
      <c r="W71" s="465"/>
      <c r="X71" s="465"/>
      <c r="Y71" s="465"/>
      <c r="Z71" s="466"/>
      <c r="AA71" s="278"/>
      <c r="AB71" s="279"/>
      <c r="AC71" s="279"/>
    </row>
    <row r="72" spans="1:29" s="127" customFormat="1" ht="15" customHeight="1">
      <c r="A72" s="449">
        <v>8</v>
      </c>
      <c r="B72" s="452"/>
      <c r="C72" s="430"/>
      <c r="D72" s="430"/>
      <c r="E72" s="430"/>
      <c r="F72" s="431"/>
      <c r="G72" s="429"/>
      <c r="H72" s="430"/>
      <c r="I72" s="430"/>
      <c r="J72" s="430"/>
      <c r="K72" s="431"/>
      <c r="L72" s="438"/>
      <c r="M72" s="439"/>
      <c r="N72" s="442"/>
      <c r="O72" s="455"/>
      <c r="P72" s="455"/>
      <c r="Q72" s="292" t="str">
        <f>IFERROR(VLOOKUP(U72,リスト!$AW$1:$AY$44,2,0),"")</f>
        <v/>
      </c>
      <c r="R72" s="447"/>
      <c r="S72" s="286" t="str">
        <f>IFERROR(VLOOKUP(U72,リスト!$AW$1:$AY$44,3,0),"")</f>
        <v/>
      </c>
      <c r="T72" s="290"/>
      <c r="U72" s="33"/>
      <c r="V72" s="458"/>
      <c r="W72" s="459"/>
      <c r="X72" s="459"/>
      <c r="Y72" s="459"/>
      <c r="Z72" s="460"/>
      <c r="AA72" s="276"/>
      <c r="AB72" s="277"/>
      <c r="AC72" s="277"/>
    </row>
    <row r="73" spans="1:29" s="127" customFormat="1" ht="15" customHeight="1">
      <c r="A73" s="450"/>
      <c r="B73" s="453"/>
      <c r="C73" s="433"/>
      <c r="D73" s="433"/>
      <c r="E73" s="433"/>
      <c r="F73" s="434"/>
      <c r="G73" s="432"/>
      <c r="H73" s="433"/>
      <c r="I73" s="433"/>
      <c r="J73" s="433"/>
      <c r="K73" s="434"/>
      <c r="L73" s="440"/>
      <c r="M73" s="441"/>
      <c r="N73" s="443"/>
      <c r="O73" s="456"/>
      <c r="P73" s="456"/>
      <c r="Q73" s="292" t="str">
        <f>IFERROR(VLOOKUP(U73,リスト!$AW$1:$AY$44,2,0),"")</f>
        <v/>
      </c>
      <c r="R73" s="293"/>
      <c r="S73" s="286" t="str">
        <f>IFERROR(VLOOKUP(U73,リスト!$AW$1:$AY$44,3,0),"")</f>
        <v/>
      </c>
      <c r="T73" s="287"/>
      <c r="U73" s="34"/>
      <c r="V73" s="461"/>
      <c r="W73" s="462"/>
      <c r="X73" s="462"/>
      <c r="Y73" s="462"/>
      <c r="Z73" s="463"/>
      <c r="AA73" s="278"/>
      <c r="AB73" s="279"/>
      <c r="AC73" s="279"/>
    </row>
    <row r="74" spans="1:29" s="127" customFormat="1" ht="15" customHeight="1">
      <c r="A74" s="450"/>
      <c r="B74" s="453"/>
      <c r="C74" s="433"/>
      <c r="D74" s="433"/>
      <c r="E74" s="433"/>
      <c r="F74" s="434"/>
      <c r="G74" s="432"/>
      <c r="H74" s="433"/>
      <c r="I74" s="433"/>
      <c r="J74" s="433"/>
      <c r="K74" s="434"/>
      <c r="L74" s="440"/>
      <c r="M74" s="441"/>
      <c r="N74" s="443"/>
      <c r="O74" s="456"/>
      <c r="P74" s="456"/>
      <c r="Q74" s="292" t="str">
        <f>IFERROR(VLOOKUP(U74,リスト!$AW$1:$AY$44,2,0),"")</f>
        <v/>
      </c>
      <c r="R74" s="447"/>
      <c r="S74" s="286" t="str">
        <f>IFERROR(VLOOKUP(U74,リスト!$AW$1:$AY$44,3,0),"")</f>
        <v/>
      </c>
      <c r="T74" s="290"/>
      <c r="U74" s="34"/>
      <c r="V74" s="461"/>
      <c r="W74" s="462"/>
      <c r="X74" s="462"/>
      <c r="Y74" s="462"/>
      <c r="Z74" s="463"/>
      <c r="AA74" s="278"/>
      <c r="AB74" s="279"/>
      <c r="AC74" s="279"/>
    </row>
    <row r="75" spans="1:29" s="127" customFormat="1" ht="15" customHeight="1">
      <c r="A75" s="450"/>
      <c r="B75" s="453"/>
      <c r="C75" s="433"/>
      <c r="D75" s="433"/>
      <c r="E75" s="433"/>
      <c r="F75" s="434"/>
      <c r="G75" s="432"/>
      <c r="H75" s="433"/>
      <c r="I75" s="433"/>
      <c r="J75" s="433"/>
      <c r="K75" s="434"/>
      <c r="L75" s="440"/>
      <c r="M75" s="441"/>
      <c r="N75" s="443"/>
      <c r="O75" s="456"/>
      <c r="P75" s="456"/>
      <c r="Q75" s="292" t="str">
        <f>IFERROR(VLOOKUP(U75,リスト!$AW$1:$AY$44,2,0),"")</f>
        <v/>
      </c>
      <c r="R75" s="447"/>
      <c r="S75" s="286" t="str">
        <f>IFERROR(VLOOKUP(U75,リスト!$AW$1:$AY$44,3,0),"")</f>
        <v/>
      </c>
      <c r="T75" s="287"/>
      <c r="U75" s="34"/>
      <c r="V75" s="461"/>
      <c r="W75" s="462"/>
      <c r="X75" s="462"/>
      <c r="Y75" s="462"/>
      <c r="Z75" s="463"/>
      <c r="AA75" s="278"/>
      <c r="AB75" s="279"/>
      <c r="AC75" s="279"/>
    </row>
    <row r="76" spans="1:29" s="127" customFormat="1" ht="15" customHeight="1">
      <c r="A76" s="450"/>
      <c r="B76" s="453"/>
      <c r="C76" s="433"/>
      <c r="D76" s="433"/>
      <c r="E76" s="433"/>
      <c r="F76" s="434"/>
      <c r="G76" s="432"/>
      <c r="H76" s="433"/>
      <c r="I76" s="433"/>
      <c r="J76" s="433"/>
      <c r="K76" s="434"/>
      <c r="L76" s="440"/>
      <c r="M76" s="441"/>
      <c r="N76" s="443"/>
      <c r="O76" s="456"/>
      <c r="P76" s="456"/>
      <c r="Q76" s="292" t="str">
        <f>IFERROR(VLOOKUP(U76,リスト!$AW$1:$AY$44,2,0),"")</f>
        <v/>
      </c>
      <c r="R76" s="293"/>
      <c r="S76" s="286" t="str">
        <f>IFERROR(VLOOKUP(U76,リスト!$AW$1:$AY$44,3,0),"")</f>
        <v/>
      </c>
      <c r="T76" s="290"/>
      <c r="U76" s="34"/>
      <c r="V76" s="461"/>
      <c r="W76" s="462"/>
      <c r="X76" s="462"/>
      <c r="Y76" s="462"/>
      <c r="Z76" s="463"/>
      <c r="AA76" s="278"/>
      <c r="AB76" s="279"/>
      <c r="AC76" s="279"/>
    </row>
    <row r="77" spans="1:29" s="127" customFormat="1" ht="15" customHeight="1">
      <c r="A77" s="451"/>
      <c r="B77" s="454"/>
      <c r="C77" s="436"/>
      <c r="D77" s="436"/>
      <c r="E77" s="436"/>
      <c r="F77" s="437"/>
      <c r="G77" s="435"/>
      <c r="H77" s="436"/>
      <c r="I77" s="436"/>
      <c r="J77" s="436"/>
      <c r="K77" s="437"/>
      <c r="L77" s="182"/>
      <c r="M77" s="183" t="s">
        <v>313</v>
      </c>
      <c r="N77" s="444"/>
      <c r="O77" s="457"/>
      <c r="P77" s="457"/>
      <c r="Q77" s="294" t="str">
        <f>IFERROR(VLOOKUP(U77,リスト!$AW$1:$AY$44,2,0),"")</f>
        <v/>
      </c>
      <c r="R77" s="295"/>
      <c r="S77" s="445" t="str">
        <f>IFERROR(VLOOKUP(U77,リスト!$AW$1:$AY$44,3,0),"")</f>
        <v/>
      </c>
      <c r="T77" s="446"/>
      <c r="U77" s="35"/>
      <c r="V77" s="464"/>
      <c r="W77" s="465"/>
      <c r="X77" s="465"/>
      <c r="Y77" s="465"/>
      <c r="Z77" s="466"/>
      <c r="AA77" s="278"/>
      <c r="AB77" s="279"/>
      <c r="AC77" s="279"/>
    </row>
    <row r="78" spans="1:29" s="127" customFormat="1" ht="15" customHeight="1">
      <c r="A78" s="449">
        <v>9</v>
      </c>
      <c r="B78" s="452"/>
      <c r="C78" s="430"/>
      <c r="D78" s="430"/>
      <c r="E78" s="430"/>
      <c r="F78" s="431"/>
      <c r="G78" s="429"/>
      <c r="H78" s="430"/>
      <c r="I78" s="430"/>
      <c r="J78" s="430"/>
      <c r="K78" s="431"/>
      <c r="L78" s="438"/>
      <c r="M78" s="439"/>
      <c r="N78" s="442"/>
      <c r="O78" s="455"/>
      <c r="P78" s="455"/>
      <c r="Q78" s="292" t="str">
        <f>IFERROR(VLOOKUP(U78,リスト!$AW$1:$AY$44,2,0),"")</f>
        <v/>
      </c>
      <c r="R78" s="447"/>
      <c r="S78" s="286" t="str">
        <f>IFERROR(VLOOKUP(U78,リスト!$AW$1:$AY$44,3,0),"")</f>
        <v/>
      </c>
      <c r="T78" s="290"/>
      <c r="U78" s="33"/>
      <c r="V78" s="458"/>
      <c r="W78" s="459"/>
      <c r="X78" s="459"/>
      <c r="Y78" s="459"/>
      <c r="Z78" s="460"/>
      <c r="AA78" s="276"/>
      <c r="AB78" s="277"/>
      <c r="AC78" s="277"/>
    </row>
    <row r="79" spans="1:29" s="127" customFormat="1" ht="15" customHeight="1">
      <c r="A79" s="450"/>
      <c r="B79" s="453"/>
      <c r="C79" s="433"/>
      <c r="D79" s="433"/>
      <c r="E79" s="433"/>
      <c r="F79" s="434"/>
      <c r="G79" s="432"/>
      <c r="H79" s="433"/>
      <c r="I79" s="433"/>
      <c r="J79" s="433"/>
      <c r="K79" s="434"/>
      <c r="L79" s="440"/>
      <c r="M79" s="441"/>
      <c r="N79" s="443"/>
      <c r="O79" s="456"/>
      <c r="P79" s="456"/>
      <c r="Q79" s="292" t="str">
        <f>IFERROR(VLOOKUP(U79,リスト!$AW$1:$AY$44,2,0),"")</f>
        <v/>
      </c>
      <c r="R79" s="293"/>
      <c r="S79" s="286" t="str">
        <f>IFERROR(VLOOKUP(U79,リスト!$AW$1:$AY$44,3,0),"")</f>
        <v/>
      </c>
      <c r="T79" s="287"/>
      <c r="U79" s="34"/>
      <c r="V79" s="461"/>
      <c r="W79" s="462"/>
      <c r="X79" s="462"/>
      <c r="Y79" s="462"/>
      <c r="Z79" s="463"/>
      <c r="AA79" s="278"/>
      <c r="AB79" s="279"/>
      <c r="AC79" s="279"/>
    </row>
    <row r="80" spans="1:29" s="127" customFormat="1" ht="15" customHeight="1">
      <c r="A80" s="450"/>
      <c r="B80" s="453"/>
      <c r="C80" s="433"/>
      <c r="D80" s="433"/>
      <c r="E80" s="433"/>
      <c r="F80" s="434"/>
      <c r="G80" s="432"/>
      <c r="H80" s="433"/>
      <c r="I80" s="433"/>
      <c r="J80" s="433"/>
      <c r="K80" s="434"/>
      <c r="L80" s="440"/>
      <c r="M80" s="441"/>
      <c r="N80" s="443"/>
      <c r="O80" s="456"/>
      <c r="P80" s="456"/>
      <c r="Q80" s="292" t="str">
        <f>IFERROR(VLOOKUP(U80,リスト!$AW$1:$AY$44,2,0),"")</f>
        <v/>
      </c>
      <c r="R80" s="447"/>
      <c r="S80" s="286" t="str">
        <f>IFERROR(VLOOKUP(U80,リスト!$AW$1:$AY$44,3,0),"")</f>
        <v/>
      </c>
      <c r="T80" s="290"/>
      <c r="U80" s="34"/>
      <c r="V80" s="461"/>
      <c r="W80" s="462"/>
      <c r="X80" s="462"/>
      <c r="Y80" s="462"/>
      <c r="Z80" s="463"/>
      <c r="AA80" s="278"/>
      <c r="AB80" s="279"/>
      <c r="AC80" s="279"/>
    </row>
    <row r="81" spans="1:29" s="127" customFormat="1" ht="15" customHeight="1">
      <c r="A81" s="450"/>
      <c r="B81" s="453"/>
      <c r="C81" s="433"/>
      <c r="D81" s="433"/>
      <c r="E81" s="433"/>
      <c r="F81" s="434"/>
      <c r="G81" s="432"/>
      <c r="H81" s="433"/>
      <c r="I81" s="433"/>
      <c r="J81" s="433"/>
      <c r="K81" s="434"/>
      <c r="L81" s="440"/>
      <c r="M81" s="441"/>
      <c r="N81" s="443"/>
      <c r="O81" s="456"/>
      <c r="P81" s="456"/>
      <c r="Q81" s="292" t="str">
        <f>IFERROR(VLOOKUP(U81,リスト!$AW$1:$AY$44,2,0),"")</f>
        <v/>
      </c>
      <c r="R81" s="447"/>
      <c r="S81" s="286" t="str">
        <f>IFERROR(VLOOKUP(U81,リスト!$AW$1:$AY$44,3,0),"")</f>
        <v/>
      </c>
      <c r="T81" s="287"/>
      <c r="U81" s="34"/>
      <c r="V81" s="461"/>
      <c r="W81" s="462"/>
      <c r="X81" s="462"/>
      <c r="Y81" s="462"/>
      <c r="Z81" s="463"/>
      <c r="AA81" s="278"/>
      <c r="AB81" s="279"/>
      <c r="AC81" s="279"/>
    </row>
    <row r="82" spans="1:29" s="127" customFormat="1" ht="15" customHeight="1">
      <c r="A82" s="450"/>
      <c r="B82" s="453"/>
      <c r="C82" s="433"/>
      <c r="D82" s="433"/>
      <c r="E82" s="433"/>
      <c r="F82" s="434"/>
      <c r="G82" s="432"/>
      <c r="H82" s="433"/>
      <c r="I82" s="433"/>
      <c r="J82" s="433"/>
      <c r="K82" s="434"/>
      <c r="L82" s="440"/>
      <c r="M82" s="441"/>
      <c r="N82" s="443"/>
      <c r="O82" s="456"/>
      <c r="P82" s="456"/>
      <c r="Q82" s="292" t="str">
        <f>IFERROR(VLOOKUP(U82,リスト!$AW$1:$AY$44,2,0),"")</f>
        <v/>
      </c>
      <c r="R82" s="293"/>
      <c r="S82" s="286" t="str">
        <f>IFERROR(VLOOKUP(U82,リスト!$AW$1:$AY$44,3,0),"")</f>
        <v/>
      </c>
      <c r="T82" s="290"/>
      <c r="U82" s="34"/>
      <c r="V82" s="461"/>
      <c r="W82" s="462"/>
      <c r="X82" s="462"/>
      <c r="Y82" s="462"/>
      <c r="Z82" s="463"/>
      <c r="AA82" s="278"/>
      <c r="AB82" s="279"/>
      <c r="AC82" s="279"/>
    </row>
    <row r="83" spans="1:29" s="127" customFormat="1" ht="15" customHeight="1">
      <c r="A83" s="451"/>
      <c r="B83" s="454"/>
      <c r="C83" s="436"/>
      <c r="D83" s="436"/>
      <c r="E83" s="436"/>
      <c r="F83" s="437"/>
      <c r="G83" s="435"/>
      <c r="H83" s="436"/>
      <c r="I83" s="436"/>
      <c r="J83" s="436"/>
      <c r="K83" s="437"/>
      <c r="L83" s="182"/>
      <c r="M83" s="183" t="s">
        <v>313</v>
      </c>
      <c r="N83" s="444"/>
      <c r="O83" s="457"/>
      <c r="P83" s="457"/>
      <c r="Q83" s="294" t="str">
        <f>IFERROR(VLOOKUP(U83,リスト!$AW$1:$AY$44,2,0),"")</f>
        <v/>
      </c>
      <c r="R83" s="295"/>
      <c r="S83" s="445" t="str">
        <f>IFERROR(VLOOKUP(U83,リスト!$AW$1:$AY$44,3,0),"")</f>
        <v/>
      </c>
      <c r="T83" s="446"/>
      <c r="U83" s="35"/>
      <c r="V83" s="464"/>
      <c r="W83" s="465"/>
      <c r="X83" s="465"/>
      <c r="Y83" s="465"/>
      <c r="Z83" s="466"/>
      <c r="AA83" s="278"/>
      <c r="AB83" s="279"/>
      <c r="AC83" s="279"/>
    </row>
    <row r="84" spans="1:29" s="127" customFormat="1" ht="15" customHeight="1">
      <c r="A84" s="449">
        <v>10</v>
      </c>
      <c r="B84" s="452"/>
      <c r="C84" s="430"/>
      <c r="D84" s="430"/>
      <c r="E84" s="430"/>
      <c r="F84" s="431"/>
      <c r="G84" s="429"/>
      <c r="H84" s="430"/>
      <c r="I84" s="430"/>
      <c r="J84" s="430"/>
      <c r="K84" s="431"/>
      <c r="L84" s="438"/>
      <c r="M84" s="439"/>
      <c r="N84" s="442"/>
      <c r="O84" s="455"/>
      <c r="P84" s="455"/>
      <c r="Q84" s="292" t="str">
        <f>IFERROR(VLOOKUP(U84,リスト!$AW$1:$AY$44,2,0),"")</f>
        <v/>
      </c>
      <c r="R84" s="447"/>
      <c r="S84" s="286" t="str">
        <f>IFERROR(VLOOKUP(U84,リスト!$AW$1:$AY$44,3,0),"")</f>
        <v/>
      </c>
      <c r="T84" s="290"/>
      <c r="U84" s="33"/>
      <c r="V84" s="458"/>
      <c r="W84" s="459"/>
      <c r="X84" s="459"/>
      <c r="Y84" s="459"/>
      <c r="Z84" s="460"/>
      <c r="AA84" s="276"/>
      <c r="AB84" s="277"/>
      <c r="AC84" s="277"/>
    </row>
    <row r="85" spans="1:29" s="127" customFormat="1" ht="15" customHeight="1">
      <c r="A85" s="450"/>
      <c r="B85" s="453"/>
      <c r="C85" s="433"/>
      <c r="D85" s="433"/>
      <c r="E85" s="433"/>
      <c r="F85" s="434"/>
      <c r="G85" s="432"/>
      <c r="H85" s="433"/>
      <c r="I85" s="433"/>
      <c r="J85" s="433"/>
      <c r="K85" s="434"/>
      <c r="L85" s="440"/>
      <c r="M85" s="441"/>
      <c r="N85" s="443"/>
      <c r="O85" s="456"/>
      <c r="P85" s="456"/>
      <c r="Q85" s="292" t="str">
        <f>IFERROR(VLOOKUP(U85,リスト!$AW$1:$AY$44,2,0),"")</f>
        <v/>
      </c>
      <c r="R85" s="293"/>
      <c r="S85" s="286" t="str">
        <f>IFERROR(VLOOKUP(U85,リスト!$AW$1:$AY$44,3,0),"")</f>
        <v/>
      </c>
      <c r="T85" s="287"/>
      <c r="U85" s="34"/>
      <c r="V85" s="461"/>
      <c r="W85" s="462"/>
      <c r="X85" s="462"/>
      <c r="Y85" s="462"/>
      <c r="Z85" s="463"/>
      <c r="AA85" s="278"/>
      <c r="AB85" s="279"/>
      <c r="AC85" s="279"/>
    </row>
    <row r="86" spans="1:29" s="127" customFormat="1" ht="15" customHeight="1">
      <c r="A86" s="450"/>
      <c r="B86" s="453"/>
      <c r="C86" s="433"/>
      <c r="D86" s="433"/>
      <c r="E86" s="433"/>
      <c r="F86" s="434"/>
      <c r="G86" s="432"/>
      <c r="H86" s="433"/>
      <c r="I86" s="433"/>
      <c r="J86" s="433"/>
      <c r="K86" s="434"/>
      <c r="L86" s="440"/>
      <c r="M86" s="441"/>
      <c r="N86" s="443"/>
      <c r="O86" s="456"/>
      <c r="P86" s="456"/>
      <c r="Q86" s="292" t="str">
        <f>IFERROR(VLOOKUP(U86,リスト!$AW$1:$AY$44,2,0),"")</f>
        <v/>
      </c>
      <c r="R86" s="447"/>
      <c r="S86" s="286" t="str">
        <f>IFERROR(VLOOKUP(U86,リスト!$AW$1:$AY$44,3,0),"")</f>
        <v/>
      </c>
      <c r="T86" s="290"/>
      <c r="U86" s="34"/>
      <c r="V86" s="461"/>
      <c r="W86" s="462"/>
      <c r="X86" s="462"/>
      <c r="Y86" s="462"/>
      <c r="Z86" s="463"/>
      <c r="AA86" s="278"/>
      <c r="AB86" s="279"/>
      <c r="AC86" s="279"/>
    </row>
    <row r="87" spans="1:29" s="127" customFormat="1" ht="15" customHeight="1">
      <c r="A87" s="450"/>
      <c r="B87" s="453"/>
      <c r="C87" s="433"/>
      <c r="D87" s="433"/>
      <c r="E87" s="433"/>
      <c r="F87" s="434"/>
      <c r="G87" s="432"/>
      <c r="H87" s="433"/>
      <c r="I87" s="433"/>
      <c r="J87" s="433"/>
      <c r="K87" s="434"/>
      <c r="L87" s="440"/>
      <c r="M87" s="441"/>
      <c r="N87" s="443"/>
      <c r="O87" s="456"/>
      <c r="P87" s="456"/>
      <c r="Q87" s="292" t="str">
        <f>IFERROR(VLOOKUP(U87,リスト!$AW$1:$AY$44,2,0),"")</f>
        <v/>
      </c>
      <c r="R87" s="447"/>
      <c r="S87" s="286" t="str">
        <f>IFERROR(VLOOKUP(U87,リスト!$AW$1:$AY$44,3,0),"")</f>
        <v/>
      </c>
      <c r="T87" s="287"/>
      <c r="U87" s="34"/>
      <c r="V87" s="461"/>
      <c r="W87" s="462"/>
      <c r="X87" s="462"/>
      <c r="Y87" s="462"/>
      <c r="Z87" s="463"/>
      <c r="AA87" s="278"/>
      <c r="AB87" s="279"/>
      <c r="AC87" s="279"/>
    </row>
    <row r="88" spans="1:29" s="127" customFormat="1" ht="15" customHeight="1">
      <c r="A88" s="450"/>
      <c r="B88" s="453"/>
      <c r="C88" s="433"/>
      <c r="D88" s="433"/>
      <c r="E88" s="433"/>
      <c r="F88" s="434"/>
      <c r="G88" s="432"/>
      <c r="H88" s="433"/>
      <c r="I88" s="433"/>
      <c r="J88" s="433"/>
      <c r="K88" s="434"/>
      <c r="L88" s="440"/>
      <c r="M88" s="441"/>
      <c r="N88" s="443"/>
      <c r="O88" s="456"/>
      <c r="P88" s="456"/>
      <c r="Q88" s="292" t="str">
        <f>IFERROR(VLOOKUP(U88,リスト!$AW$1:$AY$44,2,0),"")</f>
        <v/>
      </c>
      <c r="R88" s="293"/>
      <c r="S88" s="286" t="str">
        <f>IFERROR(VLOOKUP(U88,リスト!$AW$1:$AY$44,3,0),"")</f>
        <v/>
      </c>
      <c r="T88" s="290"/>
      <c r="U88" s="34"/>
      <c r="V88" s="461"/>
      <c r="W88" s="462"/>
      <c r="X88" s="462"/>
      <c r="Y88" s="462"/>
      <c r="Z88" s="463"/>
      <c r="AA88" s="278"/>
      <c r="AB88" s="279"/>
      <c r="AC88" s="279"/>
    </row>
    <row r="89" spans="1:29" s="127" customFormat="1" ht="15" customHeight="1">
      <c r="A89" s="450"/>
      <c r="B89" s="453"/>
      <c r="C89" s="433"/>
      <c r="D89" s="433"/>
      <c r="E89" s="433"/>
      <c r="F89" s="434"/>
      <c r="G89" s="432"/>
      <c r="H89" s="433"/>
      <c r="I89" s="433"/>
      <c r="J89" s="433"/>
      <c r="K89" s="434"/>
      <c r="L89" s="182"/>
      <c r="M89" s="183" t="s">
        <v>313</v>
      </c>
      <c r="N89" s="444"/>
      <c r="O89" s="457"/>
      <c r="P89" s="457"/>
      <c r="Q89" s="294" t="str">
        <f>IFERROR(VLOOKUP(U89,リスト!$AW$1:$AY$44,2,0),"")</f>
        <v/>
      </c>
      <c r="R89" s="295"/>
      <c r="S89" s="286" t="str">
        <f>IFERROR(VLOOKUP(U89,リスト!$AW$1:$AY$44,3,0),"")</f>
        <v/>
      </c>
      <c r="T89" s="287"/>
      <c r="U89" s="35"/>
      <c r="V89" s="464"/>
      <c r="W89" s="465"/>
      <c r="X89" s="465"/>
      <c r="Y89" s="465"/>
      <c r="Z89" s="466"/>
      <c r="AA89" s="278"/>
      <c r="AB89" s="279"/>
      <c r="AC89" s="279"/>
    </row>
    <row r="90" spans="1:29" s="127" customFormat="1" ht="15" hidden="1" customHeight="1" outlineLevel="1">
      <c r="A90" s="449">
        <v>11</v>
      </c>
      <c r="B90" s="452"/>
      <c r="C90" s="430"/>
      <c r="D90" s="430"/>
      <c r="E90" s="430"/>
      <c r="F90" s="431"/>
      <c r="G90" s="429"/>
      <c r="H90" s="430"/>
      <c r="I90" s="430"/>
      <c r="J90" s="430"/>
      <c r="K90" s="431"/>
      <c r="L90" s="438"/>
      <c r="M90" s="439"/>
      <c r="N90" s="442"/>
      <c r="O90" s="455"/>
      <c r="P90" s="455"/>
      <c r="Q90" s="484" t="str">
        <f>IFERROR(VLOOKUP(U90,リスト!$AW$1:$AY$44,2,0),"")</f>
        <v/>
      </c>
      <c r="R90" s="485"/>
      <c r="S90" s="288" t="str">
        <f>IFERROR(VLOOKUP(U90,リスト!$AW$1:$AY$44,3,0),"")</f>
        <v/>
      </c>
      <c r="T90" s="289"/>
      <c r="U90" s="33"/>
      <c r="V90" s="458"/>
      <c r="W90" s="459"/>
      <c r="X90" s="459"/>
      <c r="Y90" s="459"/>
      <c r="Z90" s="460"/>
      <c r="AA90" s="276"/>
      <c r="AB90" s="277"/>
      <c r="AC90" s="277"/>
    </row>
    <row r="91" spans="1:29" s="127" customFormat="1" ht="15" hidden="1" customHeight="1" outlineLevel="1">
      <c r="A91" s="450"/>
      <c r="B91" s="453"/>
      <c r="C91" s="433"/>
      <c r="D91" s="433"/>
      <c r="E91" s="433"/>
      <c r="F91" s="434"/>
      <c r="G91" s="432"/>
      <c r="H91" s="433"/>
      <c r="I91" s="433"/>
      <c r="J91" s="433"/>
      <c r="K91" s="434"/>
      <c r="L91" s="440"/>
      <c r="M91" s="441"/>
      <c r="N91" s="443"/>
      <c r="O91" s="456"/>
      <c r="P91" s="456"/>
      <c r="Q91" s="292" t="str">
        <f>IFERROR(VLOOKUP(U91,リスト!$AW$1:$AY$44,2,0),"")</f>
        <v/>
      </c>
      <c r="R91" s="293"/>
      <c r="S91" s="467" t="str">
        <f>IFERROR(VLOOKUP(U91,リスト!$AW$1:$AY$44,3,0),"")</f>
        <v/>
      </c>
      <c r="T91" s="468"/>
      <c r="U91" s="34"/>
      <c r="V91" s="461"/>
      <c r="W91" s="462"/>
      <c r="X91" s="462"/>
      <c r="Y91" s="462"/>
      <c r="Z91" s="463"/>
      <c r="AA91" s="278"/>
      <c r="AB91" s="279"/>
      <c r="AC91" s="279"/>
    </row>
    <row r="92" spans="1:29" s="127" customFormat="1" ht="14.25" hidden="1" customHeight="1" outlineLevel="1">
      <c r="A92" s="450"/>
      <c r="B92" s="453"/>
      <c r="C92" s="433"/>
      <c r="D92" s="433"/>
      <c r="E92" s="433"/>
      <c r="F92" s="434"/>
      <c r="G92" s="432"/>
      <c r="H92" s="433"/>
      <c r="I92" s="433"/>
      <c r="J92" s="433"/>
      <c r="K92" s="434"/>
      <c r="L92" s="440"/>
      <c r="M92" s="441"/>
      <c r="N92" s="443"/>
      <c r="O92" s="456"/>
      <c r="P92" s="456"/>
      <c r="Q92" s="292" t="str">
        <f>IFERROR(VLOOKUP(U92,リスト!$AW$1:$AY$44,2,0),"")</f>
        <v/>
      </c>
      <c r="R92" s="293"/>
      <c r="S92" s="467" t="str">
        <f>IFERROR(VLOOKUP(U92,リスト!$AW$1:$AY$44,3,0),"")</f>
        <v/>
      </c>
      <c r="T92" s="468"/>
      <c r="U92" s="34"/>
      <c r="V92" s="461"/>
      <c r="W92" s="462"/>
      <c r="X92" s="462"/>
      <c r="Y92" s="462"/>
      <c r="Z92" s="463"/>
      <c r="AA92" s="278"/>
      <c r="AB92" s="279"/>
      <c r="AC92" s="279"/>
    </row>
    <row r="93" spans="1:29" s="127" customFormat="1" ht="15" hidden="1" customHeight="1" outlineLevel="1">
      <c r="A93" s="450"/>
      <c r="B93" s="453"/>
      <c r="C93" s="433"/>
      <c r="D93" s="433"/>
      <c r="E93" s="433"/>
      <c r="F93" s="434"/>
      <c r="G93" s="432"/>
      <c r="H93" s="433"/>
      <c r="I93" s="433"/>
      <c r="J93" s="433"/>
      <c r="K93" s="434"/>
      <c r="L93" s="440"/>
      <c r="M93" s="441"/>
      <c r="N93" s="443"/>
      <c r="O93" s="456"/>
      <c r="P93" s="456"/>
      <c r="Q93" s="292" t="str">
        <f>IFERROR(VLOOKUP(U93,リスト!$AW$1:$AY$44,2,0),"")</f>
        <v/>
      </c>
      <c r="R93" s="293"/>
      <c r="S93" s="467" t="str">
        <f>IFERROR(VLOOKUP(U93,リスト!$AW$1:$AY$44,3,0),"")</f>
        <v/>
      </c>
      <c r="T93" s="468"/>
      <c r="U93" s="34"/>
      <c r="V93" s="461"/>
      <c r="W93" s="462"/>
      <c r="X93" s="462"/>
      <c r="Y93" s="462"/>
      <c r="Z93" s="463"/>
      <c r="AA93" s="278"/>
      <c r="AB93" s="279"/>
      <c r="AC93" s="279"/>
    </row>
    <row r="94" spans="1:29" s="127" customFormat="1" ht="15" hidden="1" customHeight="1" outlineLevel="1">
      <c r="A94" s="450"/>
      <c r="B94" s="453"/>
      <c r="C94" s="433"/>
      <c r="D94" s="433"/>
      <c r="E94" s="433"/>
      <c r="F94" s="434"/>
      <c r="G94" s="432"/>
      <c r="H94" s="433"/>
      <c r="I94" s="433"/>
      <c r="J94" s="433"/>
      <c r="K94" s="434"/>
      <c r="L94" s="440"/>
      <c r="M94" s="441"/>
      <c r="N94" s="443"/>
      <c r="O94" s="456"/>
      <c r="P94" s="456"/>
      <c r="Q94" s="292" t="str">
        <f>IFERROR(VLOOKUP(U94,リスト!$AW$1:$AY$44,2,0),"")</f>
        <v/>
      </c>
      <c r="R94" s="293"/>
      <c r="S94" s="467" t="str">
        <f>IFERROR(VLOOKUP(U94,リスト!$AW$1:$AY$44,3,0),"")</f>
        <v/>
      </c>
      <c r="T94" s="468"/>
      <c r="U94" s="34"/>
      <c r="V94" s="461"/>
      <c r="W94" s="462"/>
      <c r="X94" s="462"/>
      <c r="Y94" s="462"/>
      <c r="Z94" s="463"/>
      <c r="AA94" s="278"/>
      <c r="AB94" s="279"/>
      <c r="AC94" s="279"/>
    </row>
    <row r="95" spans="1:29" s="127" customFormat="1" ht="15" hidden="1" customHeight="1" outlineLevel="1">
      <c r="A95" s="450"/>
      <c r="B95" s="453"/>
      <c r="C95" s="433"/>
      <c r="D95" s="433"/>
      <c r="E95" s="433"/>
      <c r="F95" s="434"/>
      <c r="G95" s="432"/>
      <c r="H95" s="433"/>
      <c r="I95" s="433"/>
      <c r="J95" s="433"/>
      <c r="K95" s="434"/>
      <c r="L95" s="182"/>
      <c r="M95" s="183" t="s">
        <v>313</v>
      </c>
      <c r="N95" s="443"/>
      <c r="O95" s="457"/>
      <c r="P95" s="457"/>
      <c r="Q95" s="292" t="str">
        <f>IFERROR(VLOOKUP(U95,リスト!$AW$1:$AY$44,2,0),"")</f>
        <v/>
      </c>
      <c r="R95" s="293"/>
      <c r="S95" s="469" t="str">
        <f>IFERROR(VLOOKUP(U95,リスト!$AW$1:$AY$44,3,0),"")</f>
        <v/>
      </c>
      <c r="T95" s="470"/>
      <c r="U95" s="35"/>
      <c r="V95" s="464"/>
      <c r="W95" s="465"/>
      <c r="X95" s="465"/>
      <c r="Y95" s="465"/>
      <c r="Z95" s="466"/>
      <c r="AA95" s="278"/>
      <c r="AB95" s="279"/>
      <c r="AC95" s="279"/>
    </row>
    <row r="96" spans="1:29" s="127" customFormat="1" ht="15" hidden="1" customHeight="1" outlineLevel="1">
      <c r="A96" s="449">
        <v>12</v>
      </c>
      <c r="B96" s="452"/>
      <c r="C96" s="430"/>
      <c r="D96" s="430"/>
      <c r="E96" s="430"/>
      <c r="F96" s="431"/>
      <c r="G96" s="429"/>
      <c r="H96" s="430"/>
      <c r="I96" s="430"/>
      <c r="J96" s="430"/>
      <c r="K96" s="431"/>
      <c r="L96" s="438"/>
      <c r="M96" s="439"/>
      <c r="N96" s="442"/>
      <c r="O96" s="455"/>
      <c r="P96" s="455"/>
      <c r="Q96" s="484" t="str">
        <f>IFERROR(VLOOKUP(U96,リスト!$AW$1:$AY$44,2,0),"")</f>
        <v/>
      </c>
      <c r="R96" s="485"/>
      <c r="S96" s="288" t="str">
        <f>IFERROR(VLOOKUP(U96,リスト!$AW$1:$AY$44,3,0),"")</f>
        <v/>
      </c>
      <c r="T96" s="289"/>
      <c r="U96" s="33"/>
      <c r="V96" s="458"/>
      <c r="W96" s="459"/>
      <c r="X96" s="459"/>
      <c r="Y96" s="459"/>
      <c r="Z96" s="460"/>
      <c r="AA96" s="276"/>
      <c r="AB96" s="277"/>
      <c r="AC96" s="277"/>
    </row>
    <row r="97" spans="1:29" s="127" customFormat="1" ht="15" hidden="1" customHeight="1" outlineLevel="1">
      <c r="A97" s="450"/>
      <c r="B97" s="453"/>
      <c r="C97" s="433"/>
      <c r="D97" s="433"/>
      <c r="E97" s="433"/>
      <c r="F97" s="434"/>
      <c r="G97" s="432"/>
      <c r="H97" s="433"/>
      <c r="I97" s="433"/>
      <c r="J97" s="433"/>
      <c r="K97" s="434"/>
      <c r="L97" s="440"/>
      <c r="M97" s="441"/>
      <c r="N97" s="443"/>
      <c r="O97" s="456"/>
      <c r="P97" s="456"/>
      <c r="Q97" s="292" t="str">
        <f>IFERROR(VLOOKUP(U97,リスト!$AW$1:$AY$44,2,0),"")</f>
        <v/>
      </c>
      <c r="R97" s="293"/>
      <c r="S97" s="467" t="str">
        <f>IFERROR(VLOOKUP(U97,リスト!$AW$1:$AY$44,3,0),"")</f>
        <v/>
      </c>
      <c r="T97" s="468"/>
      <c r="U97" s="34"/>
      <c r="V97" s="461"/>
      <c r="W97" s="462"/>
      <c r="X97" s="462"/>
      <c r="Y97" s="462"/>
      <c r="Z97" s="463"/>
      <c r="AA97" s="278"/>
      <c r="AB97" s="279"/>
      <c r="AC97" s="279"/>
    </row>
    <row r="98" spans="1:29" s="127" customFormat="1" ht="15" hidden="1" customHeight="1" outlineLevel="1">
      <c r="A98" s="450"/>
      <c r="B98" s="453"/>
      <c r="C98" s="433"/>
      <c r="D98" s="433"/>
      <c r="E98" s="433"/>
      <c r="F98" s="434"/>
      <c r="G98" s="432"/>
      <c r="H98" s="433"/>
      <c r="I98" s="433"/>
      <c r="J98" s="433"/>
      <c r="K98" s="434"/>
      <c r="L98" s="440"/>
      <c r="M98" s="441"/>
      <c r="N98" s="443"/>
      <c r="O98" s="456"/>
      <c r="P98" s="456"/>
      <c r="Q98" s="292" t="str">
        <f>IFERROR(VLOOKUP(U98,リスト!$AW$1:$AY$44,2,0),"")</f>
        <v/>
      </c>
      <c r="R98" s="293"/>
      <c r="S98" s="467" t="str">
        <f>IFERROR(VLOOKUP(U98,リスト!$AW$1:$AY$44,3,0),"")</f>
        <v/>
      </c>
      <c r="T98" s="468"/>
      <c r="U98" s="34"/>
      <c r="V98" s="461"/>
      <c r="W98" s="462"/>
      <c r="X98" s="462"/>
      <c r="Y98" s="462"/>
      <c r="Z98" s="463"/>
      <c r="AA98" s="278"/>
      <c r="AB98" s="279"/>
      <c r="AC98" s="279"/>
    </row>
    <row r="99" spans="1:29" s="127" customFormat="1" ht="15" hidden="1" customHeight="1" outlineLevel="1">
      <c r="A99" s="450"/>
      <c r="B99" s="453"/>
      <c r="C99" s="433"/>
      <c r="D99" s="433"/>
      <c r="E99" s="433"/>
      <c r="F99" s="434"/>
      <c r="G99" s="432"/>
      <c r="H99" s="433"/>
      <c r="I99" s="433"/>
      <c r="J99" s="433"/>
      <c r="K99" s="434"/>
      <c r="L99" s="440"/>
      <c r="M99" s="441"/>
      <c r="N99" s="443"/>
      <c r="O99" s="456"/>
      <c r="P99" s="456"/>
      <c r="Q99" s="292" t="str">
        <f>IFERROR(VLOOKUP(U99,リスト!$AW$1:$AY$44,2,0),"")</f>
        <v/>
      </c>
      <c r="R99" s="293"/>
      <c r="S99" s="467" t="str">
        <f>IFERROR(VLOOKUP(U99,リスト!$AW$1:$AY$44,3,0),"")</f>
        <v/>
      </c>
      <c r="T99" s="468"/>
      <c r="U99" s="34"/>
      <c r="V99" s="461"/>
      <c r="W99" s="462"/>
      <c r="X99" s="462"/>
      <c r="Y99" s="462"/>
      <c r="Z99" s="463"/>
      <c r="AA99" s="278"/>
      <c r="AB99" s="279"/>
      <c r="AC99" s="279"/>
    </row>
    <row r="100" spans="1:29" s="127" customFormat="1" ht="15" hidden="1" customHeight="1" outlineLevel="1">
      <c r="A100" s="450"/>
      <c r="B100" s="453"/>
      <c r="C100" s="433"/>
      <c r="D100" s="433"/>
      <c r="E100" s="433"/>
      <c r="F100" s="434"/>
      <c r="G100" s="432"/>
      <c r="H100" s="433"/>
      <c r="I100" s="433"/>
      <c r="J100" s="433"/>
      <c r="K100" s="434"/>
      <c r="L100" s="440"/>
      <c r="M100" s="441"/>
      <c r="N100" s="443"/>
      <c r="O100" s="456"/>
      <c r="P100" s="456"/>
      <c r="Q100" s="292" t="str">
        <f>IFERROR(VLOOKUP(U100,リスト!$AW$1:$AY$44,2,0),"")</f>
        <v/>
      </c>
      <c r="R100" s="293"/>
      <c r="S100" s="467" t="str">
        <f>IFERROR(VLOOKUP(U100,リスト!$AW$1:$AY$44,3,0),"")</f>
        <v/>
      </c>
      <c r="T100" s="468"/>
      <c r="U100" s="34"/>
      <c r="V100" s="461"/>
      <c r="W100" s="462"/>
      <c r="X100" s="462"/>
      <c r="Y100" s="462"/>
      <c r="Z100" s="463"/>
      <c r="AA100" s="278"/>
      <c r="AB100" s="279"/>
      <c r="AC100" s="279"/>
    </row>
    <row r="101" spans="1:29" s="127" customFormat="1" ht="15" hidden="1" customHeight="1" outlineLevel="1">
      <c r="A101" s="450"/>
      <c r="B101" s="453"/>
      <c r="C101" s="433"/>
      <c r="D101" s="433"/>
      <c r="E101" s="433"/>
      <c r="F101" s="434"/>
      <c r="G101" s="432"/>
      <c r="H101" s="433"/>
      <c r="I101" s="433"/>
      <c r="J101" s="433"/>
      <c r="K101" s="434"/>
      <c r="L101" s="182"/>
      <c r="M101" s="183" t="s">
        <v>313</v>
      </c>
      <c r="N101" s="443"/>
      <c r="O101" s="457"/>
      <c r="P101" s="457"/>
      <c r="Q101" s="292" t="str">
        <f>IFERROR(VLOOKUP(U101,リスト!$AW$1:$AY$44,2,0),"")</f>
        <v/>
      </c>
      <c r="R101" s="293"/>
      <c r="S101" s="469" t="str">
        <f>IFERROR(VLOOKUP(U101,リスト!$AW$1:$AY$44,3,0),"")</f>
        <v/>
      </c>
      <c r="T101" s="470"/>
      <c r="U101" s="35"/>
      <c r="V101" s="464"/>
      <c r="W101" s="465"/>
      <c r="X101" s="465"/>
      <c r="Y101" s="465"/>
      <c r="Z101" s="466"/>
      <c r="AA101" s="278"/>
      <c r="AB101" s="279"/>
      <c r="AC101" s="279"/>
    </row>
    <row r="102" spans="1:29" s="127" customFormat="1" ht="15" hidden="1" customHeight="1" outlineLevel="1">
      <c r="A102" s="449">
        <v>13</v>
      </c>
      <c r="B102" s="452"/>
      <c r="C102" s="430"/>
      <c r="D102" s="430"/>
      <c r="E102" s="430"/>
      <c r="F102" s="431"/>
      <c r="G102" s="429"/>
      <c r="H102" s="430"/>
      <c r="I102" s="430"/>
      <c r="J102" s="430"/>
      <c r="K102" s="431"/>
      <c r="L102" s="438"/>
      <c r="M102" s="439"/>
      <c r="N102" s="442"/>
      <c r="O102" s="455"/>
      <c r="P102" s="455"/>
      <c r="Q102" s="484" t="str">
        <f>IFERROR(VLOOKUP(U102,リスト!$AW$1:$AY$44,2,0),"")</f>
        <v/>
      </c>
      <c r="R102" s="485"/>
      <c r="S102" s="288" t="str">
        <f>IFERROR(VLOOKUP(U102,リスト!$AW$1:$AY$44,3,0),"")</f>
        <v/>
      </c>
      <c r="T102" s="289"/>
      <c r="U102" s="33"/>
      <c r="V102" s="458"/>
      <c r="W102" s="459"/>
      <c r="X102" s="459"/>
      <c r="Y102" s="459"/>
      <c r="Z102" s="460"/>
      <c r="AA102" s="276"/>
      <c r="AB102" s="277"/>
      <c r="AC102" s="277"/>
    </row>
    <row r="103" spans="1:29" s="127" customFormat="1" ht="15" hidden="1" customHeight="1" outlineLevel="1">
      <c r="A103" s="450"/>
      <c r="B103" s="453"/>
      <c r="C103" s="433"/>
      <c r="D103" s="433"/>
      <c r="E103" s="433"/>
      <c r="F103" s="434"/>
      <c r="G103" s="432"/>
      <c r="H103" s="433"/>
      <c r="I103" s="433"/>
      <c r="J103" s="433"/>
      <c r="K103" s="434"/>
      <c r="L103" s="440"/>
      <c r="M103" s="441"/>
      <c r="N103" s="443"/>
      <c r="O103" s="456"/>
      <c r="P103" s="456"/>
      <c r="Q103" s="292" t="str">
        <f>IFERROR(VLOOKUP(U103,リスト!$AW$1:$AY$44,2,0),"")</f>
        <v/>
      </c>
      <c r="R103" s="293"/>
      <c r="S103" s="467" t="str">
        <f>IFERROR(VLOOKUP(U103,リスト!$AW$1:$AY$44,3,0),"")</f>
        <v/>
      </c>
      <c r="T103" s="468"/>
      <c r="U103" s="34"/>
      <c r="V103" s="461"/>
      <c r="W103" s="462"/>
      <c r="X103" s="462"/>
      <c r="Y103" s="462"/>
      <c r="Z103" s="463"/>
      <c r="AA103" s="278"/>
      <c r="AB103" s="279"/>
      <c r="AC103" s="279"/>
    </row>
    <row r="104" spans="1:29" s="127" customFormat="1" ht="15" hidden="1" customHeight="1" outlineLevel="1">
      <c r="A104" s="450"/>
      <c r="B104" s="453"/>
      <c r="C104" s="433"/>
      <c r="D104" s="433"/>
      <c r="E104" s="433"/>
      <c r="F104" s="434"/>
      <c r="G104" s="432"/>
      <c r="H104" s="433"/>
      <c r="I104" s="433"/>
      <c r="J104" s="433"/>
      <c r="K104" s="434"/>
      <c r="L104" s="440"/>
      <c r="M104" s="441"/>
      <c r="N104" s="443"/>
      <c r="O104" s="456"/>
      <c r="P104" s="456"/>
      <c r="Q104" s="292" t="str">
        <f>IFERROR(VLOOKUP(U104,リスト!$AW$1:$AY$44,2,0),"")</f>
        <v/>
      </c>
      <c r="R104" s="293"/>
      <c r="S104" s="467" t="str">
        <f>IFERROR(VLOOKUP(U104,リスト!$AW$1:$AY$44,3,0),"")</f>
        <v/>
      </c>
      <c r="T104" s="468"/>
      <c r="U104" s="34"/>
      <c r="V104" s="461"/>
      <c r="W104" s="462"/>
      <c r="X104" s="462"/>
      <c r="Y104" s="462"/>
      <c r="Z104" s="463"/>
      <c r="AA104" s="278"/>
      <c r="AB104" s="279"/>
      <c r="AC104" s="279"/>
    </row>
    <row r="105" spans="1:29" s="127" customFormat="1" ht="15" hidden="1" customHeight="1" outlineLevel="1">
      <c r="A105" s="450"/>
      <c r="B105" s="453"/>
      <c r="C105" s="433"/>
      <c r="D105" s="433"/>
      <c r="E105" s="433"/>
      <c r="F105" s="434"/>
      <c r="G105" s="432"/>
      <c r="H105" s="433"/>
      <c r="I105" s="433"/>
      <c r="J105" s="433"/>
      <c r="K105" s="434"/>
      <c r="L105" s="440"/>
      <c r="M105" s="441"/>
      <c r="N105" s="443"/>
      <c r="O105" s="456"/>
      <c r="P105" s="456"/>
      <c r="Q105" s="292" t="str">
        <f>IFERROR(VLOOKUP(U105,リスト!$AW$1:$AY$44,2,0),"")</f>
        <v/>
      </c>
      <c r="R105" s="293"/>
      <c r="S105" s="467" t="str">
        <f>IFERROR(VLOOKUP(U105,リスト!$AW$1:$AY$44,3,0),"")</f>
        <v/>
      </c>
      <c r="T105" s="468"/>
      <c r="U105" s="34"/>
      <c r="V105" s="461"/>
      <c r="W105" s="462"/>
      <c r="X105" s="462"/>
      <c r="Y105" s="462"/>
      <c r="Z105" s="463"/>
      <c r="AA105" s="278"/>
      <c r="AB105" s="279"/>
      <c r="AC105" s="279"/>
    </row>
    <row r="106" spans="1:29" s="127" customFormat="1" ht="15" hidden="1" customHeight="1" outlineLevel="1">
      <c r="A106" s="450"/>
      <c r="B106" s="453"/>
      <c r="C106" s="433"/>
      <c r="D106" s="433"/>
      <c r="E106" s="433"/>
      <c r="F106" s="434"/>
      <c r="G106" s="432"/>
      <c r="H106" s="433"/>
      <c r="I106" s="433"/>
      <c r="J106" s="433"/>
      <c r="K106" s="434"/>
      <c r="L106" s="440"/>
      <c r="M106" s="441"/>
      <c r="N106" s="443"/>
      <c r="O106" s="456"/>
      <c r="P106" s="456"/>
      <c r="Q106" s="292" t="str">
        <f>IFERROR(VLOOKUP(U106,リスト!$AW$1:$AY$44,2,0),"")</f>
        <v/>
      </c>
      <c r="R106" s="293"/>
      <c r="S106" s="467" t="str">
        <f>IFERROR(VLOOKUP(U106,リスト!$AW$1:$AY$44,3,0),"")</f>
        <v/>
      </c>
      <c r="T106" s="468"/>
      <c r="U106" s="34"/>
      <c r="V106" s="461"/>
      <c r="W106" s="462"/>
      <c r="X106" s="462"/>
      <c r="Y106" s="462"/>
      <c r="Z106" s="463"/>
      <c r="AA106" s="278"/>
      <c r="AB106" s="279"/>
      <c r="AC106" s="279"/>
    </row>
    <row r="107" spans="1:29" s="127" customFormat="1" ht="15" hidden="1" customHeight="1" outlineLevel="1">
      <c r="A107" s="450"/>
      <c r="B107" s="453"/>
      <c r="C107" s="433"/>
      <c r="D107" s="433"/>
      <c r="E107" s="433"/>
      <c r="F107" s="434"/>
      <c r="G107" s="432"/>
      <c r="H107" s="433"/>
      <c r="I107" s="433"/>
      <c r="J107" s="433"/>
      <c r="K107" s="434"/>
      <c r="L107" s="182"/>
      <c r="M107" s="183" t="s">
        <v>313</v>
      </c>
      <c r="N107" s="443"/>
      <c r="O107" s="457"/>
      <c r="P107" s="457"/>
      <c r="Q107" s="292" t="str">
        <f>IFERROR(VLOOKUP(U107,リスト!$AW$1:$AY$44,2,0),"")</f>
        <v/>
      </c>
      <c r="R107" s="293"/>
      <c r="S107" s="469" t="str">
        <f>IFERROR(VLOOKUP(U107,リスト!$AW$1:$AY$44,3,0),"")</f>
        <v/>
      </c>
      <c r="T107" s="470"/>
      <c r="U107" s="35"/>
      <c r="V107" s="464"/>
      <c r="W107" s="465"/>
      <c r="X107" s="465"/>
      <c r="Y107" s="465"/>
      <c r="Z107" s="466"/>
      <c r="AA107" s="278"/>
      <c r="AB107" s="279"/>
      <c r="AC107" s="279"/>
    </row>
    <row r="108" spans="1:29" s="127" customFormat="1" ht="15" hidden="1" customHeight="1" outlineLevel="1">
      <c r="A108" s="449">
        <v>14</v>
      </c>
      <c r="B108" s="452"/>
      <c r="C108" s="430"/>
      <c r="D108" s="430"/>
      <c r="E108" s="430"/>
      <c r="F108" s="431"/>
      <c r="G108" s="429"/>
      <c r="H108" s="430"/>
      <c r="I108" s="430"/>
      <c r="J108" s="430"/>
      <c r="K108" s="431"/>
      <c r="L108" s="438"/>
      <c r="M108" s="439"/>
      <c r="N108" s="442"/>
      <c r="O108" s="455"/>
      <c r="P108" s="455"/>
      <c r="Q108" s="484" t="str">
        <f>IFERROR(VLOOKUP(U108,リスト!$AW$1:$AY$44,2,0),"")</f>
        <v/>
      </c>
      <c r="R108" s="485"/>
      <c r="S108" s="288" t="str">
        <f>IFERROR(VLOOKUP(U108,リスト!$AW$1:$AY$44,3,0),"")</f>
        <v/>
      </c>
      <c r="T108" s="289"/>
      <c r="U108" s="33"/>
      <c r="V108" s="458"/>
      <c r="W108" s="459"/>
      <c r="X108" s="459"/>
      <c r="Y108" s="459"/>
      <c r="Z108" s="460"/>
      <c r="AA108" s="276"/>
      <c r="AB108" s="277"/>
      <c r="AC108" s="277"/>
    </row>
    <row r="109" spans="1:29" s="127" customFormat="1" ht="15" hidden="1" customHeight="1" outlineLevel="1">
      <c r="A109" s="450"/>
      <c r="B109" s="453"/>
      <c r="C109" s="433"/>
      <c r="D109" s="433"/>
      <c r="E109" s="433"/>
      <c r="F109" s="434"/>
      <c r="G109" s="432"/>
      <c r="H109" s="433"/>
      <c r="I109" s="433"/>
      <c r="J109" s="433"/>
      <c r="K109" s="434"/>
      <c r="L109" s="440"/>
      <c r="M109" s="441"/>
      <c r="N109" s="443"/>
      <c r="O109" s="456"/>
      <c r="P109" s="456"/>
      <c r="Q109" s="292" t="str">
        <f>IFERROR(VLOOKUP(U109,リスト!$AW$1:$AY$44,2,0),"")</f>
        <v/>
      </c>
      <c r="R109" s="293"/>
      <c r="S109" s="467" t="str">
        <f>IFERROR(VLOOKUP(U109,リスト!$AW$1:$AY$44,3,0),"")</f>
        <v/>
      </c>
      <c r="T109" s="468"/>
      <c r="U109" s="34"/>
      <c r="V109" s="461"/>
      <c r="W109" s="462"/>
      <c r="X109" s="462"/>
      <c r="Y109" s="462"/>
      <c r="Z109" s="463"/>
      <c r="AA109" s="278"/>
      <c r="AB109" s="279"/>
      <c r="AC109" s="279"/>
    </row>
    <row r="110" spans="1:29" s="127" customFormat="1" ht="15" hidden="1" customHeight="1" outlineLevel="1">
      <c r="A110" s="450"/>
      <c r="B110" s="453"/>
      <c r="C110" s="433"/>
      <c r="D110" s="433"/>
      <c r="E110" s="433"/>
      <c r="F110" s="434"/>
      <c r="G110" s="432"/>
      <c r="H110" s="433"/>
      <c r="I110" s="433"/>
      <c r="J110" s="433"/>
      <c r="K110" s="434"/>
      <c r="L110" s="440"/>
      <c r="M110" s="441"/>
      <c r="N110" s="443"/>
      <c r="O110" s="456"/>
      <c r="P110" s="456"/>
      <c r="Q110" s="292" t="str">
        <f>IFERROR(VLOOKUP(U110,リスト!$AW$1:$AY$44,2,0),"")</f>
        <v/>
      </c>
      <c r="R110" s="293"/>
      <c r="S110" s="467" t="str">
        <f>IFERROR(VLOOKUP(U110,リスト!$AW$1:$AY$44,3,0),"")</f>
        <v/>
      </c>
      <c r="T110" s="468"/>
      <c r="U110" s="34"/>
      <c r="V110" s="461"/>
      <c r="W110" s="462"/>
      <c r="X110" s="462"/>
      <c r="Y110" s="462"/>
      <c r="Z110" s="463"/>
      <c r="AA110" s="278"/>
      <c r="AB110" s="279"/>
      <c r="AC110" s="279"/>
    </row>
    <row r="111" spans="1:29" s="127" customFormat="1" ht="15" hidden="1" customHeight="1" outlineLevel="1">
      <c r="A111" s="450"/>
      <c r="B111" s="453"/>
      <c r="C111" s="433"/>
      <c r="D111" s="433"/>
      <c r="E111" s="433"/>
      <c r="F111" s="434"/>
      <c r="G111" s="432"/>
      <c r="H111" s="433"/>
      <c r="I111" s="433"/>
      <c r="J111" s="433"/>
      <c r="K111" s="434"/>
      <c r="L111" s="440"/>
      <c r="M111" s="441"/>
      <c r="N111" s="443"/>
      <c r="O111" s="456"/>
      <c r="P111" s="456"/>
      <c r="Q111" s="292" t="str">
        <f>IFERROR(VLOOKUP(U111,リスト!$AW$1:$AY$44,2,0),"")</f>
        <v/>
      </c>
      <c r="R111" s="293"/>
      <c r="S111" s="467" t="str">
        <f>IFERROR(VLOOKUP(U111,リスト!$AW$1:$AY$44,3,0),"")</f>
        <v/>
      </c>
      <c r="T111" s="468"/>
      <c r="U111" s="34"/>
      <c r="V111" s="461"/>
      <c r="W111" s="462"/>
      <c r="X111" s="462"/>
      <c r="Y111" s="462"/>
      <c r="Z111" s="463"/>
      <c r="AA111" s="278"/>
      <c r="AB111" s="279"/>
      <c r="AC111" s="279"/>
    </row>
    <row r="112" spans="1:29" s="127" customFormat="1" ht="15" hidden="1" customHeight="1" outlineLevel="1">
      <c r="A112" s="450"/>
      <c r="B112" s="453"/>
      <c r="C112" s="433"/>
      <c r="D112" s="433"/>
      <c r="E112" s="433"/>
      <c r="F112" s="434"/>
      <c r="G112" s="432"/>
      <c r="H112" s="433"/>
      <c r="I112" s="433"/>
      <c r="J112" s="433"/>
      <c r="K112" s="434"/>
      <c r="L112" s="440"/>
      <c r="M112" s="441"/>
      <c r="N112" s="443"/>
      <c r="O112" s="456"/>
      <c r="P112" s="456"/>
      <c r="Q112" s="292" t="str">
        <f>IFERROR(VLOOKUP(U112,リスト!$AW$1:$AY$44,2,0),"")</f>
        <v/>
      </c>
      <c r="R112" s="293"/>
      <c r="S112" s="467" t="str">
        <f>IFERROR(VLOOKUP(U112,リスト!$AW$1:$AY$44,3,0),"")</f>
        <v/>
      </c>
      <c r="T112" s="468"/>
      <c r="U112" s="34"/>
      <c r="V112" s="461"/>
      <c r="W112" s="462"/>
      <c r="X112" s="462"/>
      <c r="Y112" s="462"/>
      <c r="Z112" s="463"/>
      <c r="AA112" s="278"/>
      <c r="AB112" s="279"/>
      <c r="AC112" s="279"/>
    </row>
    <row r="113" spans="1:29" s="127" customFormat="1" ht="15" hidden="1" customHeight="1" outlineLevel="1">
      <c r="A113" s="450"/>
      <c r="B113" s="453"/>
      <c r="C113" s="433"/>
      <c r="D113" s="433"/>
      <c r="E113" s="433"/>
      <c r="F113" s="434"/>
      <c r="G113" s="432"/>
      <c r="H113" s="433"/>
      <c r="I113" s="433"/>
      <c r="J113" s="433"/>
      <c r="K113" s="434"/>
      <c r="L113" s="182"/>
      <c r="M113" s="183" t="s">
        <v>313</v>
      </c>
      <c r="N113" s="443"/>
      <c r="O113" s="457"/>
      <c r="P113" s="457"/>
      <c r="Q113" s="294" t="str">
        <f>IFERROR(VLOOKUP(U113,リスト!$AW$1:$AY$44,2,0),"")</f>
        <v/>
      </c>
      <c r="R113" s="486"/>
      <c r="S113" s="469" t="str">
        <f>IFERROR(VLOOKUP(U113,リスト!$AW$1:$AY$44,3,0),"")</f>
        <v/>
      </c>
      <c r="T113" s="470"/>
      <c r="U113" s="35"/>
      <c r="V113" s="464"/>
      <c r="W113" s="465"/>
      <c r="X113" s="465"/>
      <c r="Y113" s="465"/>
      <c r="Z113" s="466"/>
      <c r="AA113" s="278"/>
      <c r="AB113" s="279"/>
      <c r="AC113" s="279"/>
    </row>
    <row r="114" spans="1:29" s="127" customFormat="1" ht="15" hidden="1" customHeight="1" outlineLevel="1">
      <c r="A114" s="449">
        <v>15</v>
      </c>
      <c r="B114" s="452"/>
      <c r="C114" s="430"/>
      <c r="D114" s="430"/>
      <c r="E114" s="430"/>
      <c r="F114" s="431"/>
      <c r="G114" s="429"/>
      <c r="H114" s="430"/>
      <c r="I114" s="430"/>
      <c r="J114" s="430"/>
      <c r="K114" s="431"/>
      <c r="L114" s="438"/>
      <c r="M114" s="439"/>
      <c r="N114" s="442"/>
      <c r="O114" s="455"/>
      <c r="P114" s="455"/>
      <c r="Q114" s="484" t="str">
        <f>IFERROR(VLOOKUP(U114,リスト!$AW$1:$AY$44,2,0),"")</f>
        <v/>
      </c>
      <c r="R114" s="485"/>
      <c r="S114" s="288" t="str">
        <f>IFERROR(VLOOKUP(U114,リスト!$AW$1:$AY$44,3,0),"")</f>
        <v/>
      </c>
      <c r="T114" s="289"/>
      <c r="U114" s="33"/>
      <c r="V114" s="458"/>
      <c r="W114" s="459"/>
      <c r="X114" s="459"/>
      <c r="Y114" s="459"/>
      <c r="Z114" s="460"/>
      <c r="AA114" s="276"/>
      <c r="AB114" s="277"/>
      <c r="AC114" s="277"/>
    </row>
    <row r="115" spans="1:29" s="127" customFormat="1" ht="15" hidden="1" customHeight="1" outlineLevel="1">
      <c r="A115" s="450"/>
      <c r="B115" s="453"/>
      <c r="C115" s="433"/>
      <c r="D115" s="433"/>
      <c r="E115" s="433"/>
      <c r="F115" s="434"/>
      <c r="G115" s="432"/>
      <c r="H115" s="433"/>
      <c r="I115" s="433"/>
      <c r="J115" s="433"/>
      <c r="K115" s="434"/>
      <c r="L115" s="440"/>
      <c r="M115" s="441"/>
      <c r="N115" s="443"/>
      <c r="O115" s="456"/>
      <c r="P115" s="456"/>
      <c r="Q115" s="292" t="str">
        <f>IFERROR(VLOOKUP(U115,リスト!$AW$1:$AY$44,2,0),"")</f>
        <v/>
      </c>
      <c r="R115" s="293"/>
      <c r="S115" s="467" t="str">
        <f>IFERROR(VLOOKUP(U115,リスト!$AW$1:$AY$44,3,0),"")</f>
        <v/>
      </c>
      <c r="T115" s="468"/>
      <c r="U115" s="34"/>
      <c r="V115" s="461"/>
      <c r="W115" s="462"/>
      <c r="X115" s="462"/>
      <c r="Y115" s="462"/>
      <c r="Z115" s="463"/>
      <c r="AA115" s="278"/>
      <c r="AB115" s="279"/>
      <c r="AC115" s="279"/>
    </row>
    <row r="116" spans="1:29" s="127" customFormat="1" ht="14.25" hidden="1" customHeight="1" outlineLevel="1">
      <c r="A116" s="450"/>
      <c r="B116" s="453"/>
      <c r="C116" s="433"/>
      <c r="D116" s="433"/>
      <c r="E116" s="433"/>
      <c r="F116" s="434"/>
      <c r="G116" s="432"/>
      <c r="H116" s="433"/>
      <c r="I116" s="433"/>
      <c r="J116" s="433"/>
      <c r="K116" s="434"/>
      <c r="L116" s="440"/>
      <c r="M116" s="441"/>
      <c r="N116" s="443"/>
      <c r="O116" s="456"/>
      <c r="P116" s="456"/>
      <c r="Q116" s="292" t="str">
        <f>IFERROR(VLOOKUP(U116,リスト!$AW$1:$AY$44,2,0),"")</f>
        <v/>
      </c>
      <c r="R116" s="293"/>
      <c r="S116" s="467" t="str">
        <f>IFERROR(VLOOKUP(U116,リスト!$AW$1:$AY$44,3,0),"")</f>
        <v/>
      </c>
      <c r="T116" s="468"/>
      <c r="U116" s="34"/>
      <c r="V116" s="461"/>
      <c r="W116" s="462"/>
      <c r="X116" s="462"/>
      <c r="Y116" s="462"/>
      <c r="Z116" s="463"/>
      <c r="AA116" s="278"/>
      <c r="AB116" s="279"/>
      <c r="AC116" s="279"/>
    </row>
    <row r="117" spans="1:29" s="127" customFormat="1" ht="15" hidden="1" customHeight="1" outlineLevel="1">
      <c r="A117" s="450"/>
      <c r="B117" s="453"/>
      <c r="C117" s="433"/>
      <c r="D117" s="433"/>
      <c r="E117" s="433"/>
      <c r="F117" s="434"/>
      <c r="G117" s="432"/>
      <c r="H117" s="433"/>
      <c r="I117" s="433"/>
      <c r="J117" s="433"/>
      <c r="K117" s="434"/>
      <c r="L117" s="440"/>
      <c r="M117" s="441"/>
      <c r="N117" s="443"/>
      <c r="O117" s="456"/>
      <c r="P117" s="456"/>
      <c r="Q117" s="292" t="str">
        <f>IFERROR(VLOOKUP(U117,リスト!$AW$1:$AY$44,2,0),"")</f>
        <v/>
      </c>
      <c r="R117" s="293"/>
      <c r="S117" s="467" t="str">
        <f>IFERROR(VLOOKUP(U117,リスト!$AW$1:$AY$44,3,0),"")</f>
        <v/>
      </c>
      <c r="T117" s="468"/>
      <c r="U117" s="34"/>
      <c r="V117" s="461"/>
      <c r="W117" s="462"/>
      <c r="X117" s="462"/>
      <c r="Y117" s="462"/>
      <c r="Z117" s="463"/>
      <c r="AA117" s="278"/>
      <c r="AB117" s="279"/>
      <c r="AC117" s="279"/>
    </row>
    <row r="118" spans="1:29" s="127" customFormat="1" ht="15" hidden="1" customHeight="1" outlineLevel="1">
      <c r="A118" s="450"/>
      <c r="B118" s="453"/>
      <c r="C118" s="433"/>
      <c r="D118" s="433"/>
      <c r="E118" s="433"/>
      <c r="F118" s="434"/>
      <c r="G118" s="432"/>
      <c r="H118" s="433"/>
      <c r="I118" s="433"/>
      <c r="J118" s="433"/>
      <c r="K118" s="434"/>
      <c r="L118" s="440"/>
      <c r="M118" s="441"/>
      <c r="N118" s="443"/>
      <c r="O118" s="456"/>
      <c r="P118" s="456"/>
      <c r="Q118" s="292" t="str">
        <f>IFERROR(VLOOKUP(U118,リスト!$AW$1:$AY$44,2,0),"")</f>
        <v/>
      </c>
      <c r="R118" s="293"/>
      <c r="S118" s="467" t="str">
        <f>IFERROR(VLOOKUP(U118,リスト!$AW$1:$AY$44,3,0),"")</f>
        <v/>
      </c>
      <c r="T118" s="468"/>
      <c r="U118" s="34"/>
      <c r="V118" s="461"/>
      <c r="W118" s="462"/>
      <c r="X118" s="462"/>
      <c r="Y118" s="462"/>
      <c r="Z118" s="463"/>
      <c r="AA118" s="278"/>
      <c r="AB118" s="279"/>
      <c r="AC118" s="279"/>
    </row>
    <row r="119" spans="1:29" s="127" customFormat="1" ht="15" hidden="1" customHeight="1" outlineLevel="1">
      <c r="A119" s="450"/>
      <c r="B119" s="453"/>
      <c r="C119" s="433"/>
      <c r="D119" s="433"/>
      <c r="E119" s="433"/>
      <c r="F119" s="434"/>
      <c r="G119" s="432"/>
      <c r="H119" s="433"/>
      <c r="I119" s="433"/>
      <c r="J119" s="433"/>
      <c r="K119" s="434"/>
      <c r="L119" s="182"/>
      <c r="M119" s="183" t="s">
        <v>313</v>
      </c>
      <c r="N119" s="443"/>
      <c r="O119" s="456"/>
      <c r="P119" s="456"/>
      <c r="Q119" s="292" t="str">
        <f>IFERROR(VLOOKUP(U119,リスト!$AW$1:$AY$44,2,0),"")</f>
        <v/>
      </c>
      <c r="R119" s="293"/>
      <c r="S119" s="467" t="str">
        <f>IFERROR(VLOOKUP(U119,リスト!$AW$1:$AY$44,3,0),"")</f>
        <v/>
      </c>
      <c r="T119" s="468"/>
      <c r="U119" s="34"/>
      <c r="V119" s="461"/>
      <c r="W119" s="462"/>
      <c r="X119" s="462"/>
      <c r="Y119" s="462"/>
      <c r="Z119" s="463"/>
      <c r="AA119" s="278"/>
      <c r="AB119" s="279"/>
      <c r="AC119" s="279"/>
    </row>
    <row r="120" spans="1:29" ht="19.5" customHeight="1" collapsed="1">
      <c r="A120" s="476" t="s">
        <v>345</v>
      </c>
      <c r="B120" s="476"/>
      <c r="C120" s="476"/>
      <c r="D120" s="476"/>
      <c r="E120" s="476"/>
      <c r="F120" s="476"/>
      <c r="G120" s="476"/>
      <c r="H120" s="476"/>
      <c r="I120" s="476"/>
      <c r="J120" s="476"/>
      <c r="K120" s="477"/>
      <c r="L120" s="480">
        <f>SUM(L30:M119)</f>
        <v>0</v>
      </c>
      <c r="M120" s="481"/>
      <c r="N120" s="280" t="str">
        <f>IF(ロール対応表ｰ1003!$T$57=0,"","「ロール対応表」シートと一致していないスキル項目があります")</f>
        <v/>
      </c>
      <c r="O120" s="281"/>
      <c r="P120" s="281"/>
      <c r="Q120" s="281"/>
      <c r="R120" s="281"/>
      <c r="S120" s="281"/>
      <c r="T120" s="281"/>
      <c r="U120" s="281"/>
      <c r="V120" s="281"/>
      <c r="W120" s="281"/>
      <c r="X120" s="281"/>
      <c r="Y120" s="281"/>
      <c r="Z120" s="281"/>
      <c r="AA120" s="281"/>
      <c r="AB120" s="281"/>
      <c r="AC120" s="282"/>
    </row>
    <row r="121" spans="1:29" ht="10.5" customHeight="1">
      <c r="A121" s="478"/>
      <c r="B121" s="478"/>
      <c r="C121" s="478"/>
      <c r="D121" s="478"/>
      <c r="E121" s="478"/>
      <c r="F121" s="478"/>
      <c r="G121" s="478"/>
      <c r="H121" s="478"/>
      <c r="I121" s="478"/>
      <c r="J121" s="478"/>
      <c r="K121" s="479"/>
      <c r="L121" s="482" t="s">
        <v>313</v>
      </c>
      <c r="M121" s="483"/>
      <c r="N121" s="283"/>
      <c r="O121" s="284"/>
      <c r="P121" s="284"/>
      <c r="Q121" s="284"/>
      <c r="R121" s="284"/>
      <c r="S121" s="284"/>
      <c r="T121" s="284"/>
      <c r="U121" s="284"/>
      <c r="V121" s="284"/>
      <c r="W121" s="284"/>
      <c r="X121" s="284"/>
      <c r="Y121" s="284"/>
      <c r="Z121" s="284"/>
      <c r="AA121" s="284"/>
      <c r="AB121" s="284"/>
      <c r="AC121" s="285"/>
    </row>
    <row r="122" spans="1:29" ht="15" customHeight="1">
      <c r="A122" s="428" t="s">
        <v>596</v>
      </c>
      <c r="B122" s="428"/>
      <c r="C122" s="428"/>
      <c r="D122" s="428"/>
      <c r="E122" s="428"/>
      <c r="F122" s="428"/>
      <c r="G122" s="428"/>
      <c r="H122" s="428"/>
      <c r="I122" s="428"/>
      <c r="J122" s="428"/>
      <c r="K122" s="428"/>
      <c r="L122" s="428"/>
      <c r="M122" s="428"/>
      <c r="N122" s="331"/>
      <c r="O122" s="331"/>
      <c r="P122" s="331"/>
      <c r="Q122" s="331"/>
      <c r="R122" s="331"/>
      <c r="S122" s="331"/>
      <c r="T122" s="331"/>
      <c r="U122" s="331"/>
      <c r="V122" s="331"/>
      <c r="W122" s="331"/>
      <c r="X122" s="331"/>
      <c r="Y122" s="331"/>
      <c r="Z122" s="331"/>
    </row>
    <row r="123" spans="1:29" ht="15" customHeight="1">
      <c r="A123" s="331"/>
      <c r="B123" s="331"/>
      <c r="C123" s="331"/>
      <c r="D123" s="331"/>
      <c r="E123" s="331"/>
      <c r="F123" s="331"/>
      <c r="G123" s="331"/>
      <c r="H123" s="331"/>
      <c r="I123" s="331"/>
      <c r="J123" s="331"/>
      <c r="K123" s="331"/>
      <c r="L123" s="331"/>
      <c r="M123" s="331"/>
      <c r="N123" s="331"/>
      <c r="O123" s="331"/>
      <c r="P123" s="331"/>
      <c r="Q123" s="331"/>
      <c r="R123" s="331"/>
      <c r="S123" s="331"/>
      <c r="T123" s="331"/>
      <c r="U123" s="331"/>
      <c r="V123" s="331"/>
      <c r="W123" s="331"/>
      <c r="X123" s="331"/>
      <c r="Y123" s="331"/>
      <c r="Z123" s="331"/>
    </row>
    <row r="124" spans="1:29" ht="15" customHeight="1">
      <c r="A124" s="331"/>
      <c r="B124" s="331"/>
      <c r="C124" s="331"/>
      <c r="D124" s="331"/>
      <c r="E124" s="331"/>
      <c r="F124" s="331"/>
      <c r="G124" s="331"/>
      <c r="H124" s="331"/>
      <c r="I124" s="331"/>
      <c r="J124" s="331"/>
      <c r="K124" s="331"/>
      <c r="L124" s="331"/>
      <c r="M124" s="331"/>
      <c r="N124" s="331"/>
      <c r="O124" s="331"/>
      <c r="P124" s="331"/>
      <c r="Q124" s="331"/>
      <c r="R124" s="331"/>
      <c r="S124" s="331"/>
      <c r="T124" s="331"/>
      <c r="U124" s="331"/>
      <c r="V124" s="331"/>
      <c r="W124" s="331"/>
      <c r="X124" s="331"/>
      <c r="Y124" s="331"/>
      <c r="Z124" s="331"/>
    </row>
    <row r="125" spans="1:29" ht="15" customHeight="1">
      <c r="A125" s="331"/>
      <c r="B125" s="331"/>
      <c r="C125" s="331"/>
      <c r="D125" s="331"/>
      <c r="E125" s="331"/>
      <c r="F125" s="331"/>
      <c r="G125" s="331"/>
      <c r="H125" s="331"/>
      <c r="I125" s="331"/>
      <c r="J125" s="331"/>
      <c r="K125" s="331"/>
      <c r="L125" s="331"/>
      <c r="M125" s="331"/>
      <c r="N125" s="331"/>
      <c r="O125" s="331"/>
      <c r="P125" s="331"/>
      <c r="Q125" s="331"/>
      <c r="R125" s="331"/>
      <c r="S125" s="331"/>
      <c r="T125" s="331"/>
      <c r="U125" s="331"/>
      <c r="V125" s="331"/>
      <c r="W125" s="331"/>
      <c r="X125" s="331"/>
      <c r="Y125" s="331"/>
      <c r="Z125" s="331"/>
    </row>
    <row r="126" spans="1:29" ht="15" customHeight="1">
      <c r="A126" s="257" t="s">
        <v>632</v>
      </c>
      <c r="B126" s="226"/>
      <c r="C126" s="226"/>
      <c r="D126" s="226"/>
      <c r="E126" s="226"/>
      <c r="F126" s="226"/>
      <c r="G126" s="226"/>
      <c r="H126" s="226"/>
      <c r="I126" s="226"/>
      <c r="J126" s="226"/>
      <c r="K126" s="226"/>
      <c r="L126" s="226"/>
      <c r="M126" s="226"/>
      <c r="N126" s="226"/>
      <c r="O126" s="226"/>
      <c r="P126" s="226"/>
      <c r="Q126" s="226"/>
      <c r="R126" s="226"/>
      <c r="S126" s="226"/>
      <c r="T126" s="226"/>
      <c r="U126" s="226"/>
      <c r="V126" s="226"/>
      <c r="W126" s="226"/>
      <c r="X126" s="226"/>
      <c r="Y126" s="226"/>
      <c r="Z126" s="226"/>
    </row>
    <row r="127" spans="1:29" ht="15" customHeight="1">
      <c r="A127" s="573" t="s">
        <v>634</v>
      </c>
      <c r="B127" s="573"/>
      <c r="C127" s="573"/>
      <c r="D127" s="573"/>
      <c r="E127" s="574"/>
      <c r="F127" s="575" t="s">
        <v>346</v>
      </c>
      <c r="G127" s="575"/>
      <c r="H127" s="575"/>
      <c r="I127" s="575"/>
      <c r="J127" s="575"/>
      <c r="K127" s="575"/>
      <c r="L127" s="575"/>
      <c r="M127" s="575"/>
      <c r="N127" s="575"/>
      <c r="O127" s="575"/>
      <c r="P127" s="575"/>
      <c r="Q127" s="575"/>
      <c r="R127" s="575"/>
    </row>
    <row r="128" spans="1:29" ht="50.1" customHeight="1">
      <c r="A128" s="421"/>
      <c r="B128" s="421"/>
      <c r="C128" s="421"/>
      <c r="D128" s="421"/>
      <c r="E128" s="574"/>
      <c r="F128" s="576"/>
      <c r="G128" s="576"/>
      <c r="H128" s="576"/>
      <c r="I128" s="576"/>
      <c r="J128" s="576"/>
      <c r="K128" s="576"/>
      <c r="L128" s="576"/>
      <c r="M128" s="576"/>
      <c r="N128" s="576"/>
      <c r="O128" s="576"/>
      <c r="P128" s="576"/>
      <c r="Q128" s="576"/>
      <c r="R128" s="576"/>
    </row>
    <row r="129" spans="1:26" ht="9" customHeight="1">
      <c r="A129" s="239"/>
      <c r="B129" s="239"/>
      <c r="C129" s="239"/>
      <c r="D129" s="239"/>
      <c r="E129" s="45"/>
      <c r="F129" s="45"/>
      <c r="G129" s="45"/>
      <c r="H129" s="45"/>
      <c r="I129" s="45"/>
      <c r="J129" s="45"/>
      <c r="K129" s="45"/>
      <c r="L129" s="45"/>
      <c r="M129" s="45"/>
      <c r="N129" s="45"/>
      <c r="O129" s="45"/>
      <c r="P129" s="45"/>
      <c r="Q129" s="45"/>
      <c r="R129" s="45"/>
    </row>
    <row r="130" spans="1:26" ht="16.5" customHeight="1">
      <c r="A130" s="227" t="s">
        <v>600</v>
      </c>
      <c r="B130" s="239"/>
      <c r="C130" s="239"/>
      <c r="D130" s="239"/>
      <c r="E130" s="239"/>
      <c r="F130" s="239"/>
      <c r="G130" s="239"/>
      <c r="H130" s="239"/>
      <c r="I130" s="239"/>
      <c r="J130" s="239"/>
      <c r="K130" s="239"/>
      <c r="L130" s="239"/>
      <c r="M130" s="239"/>
      <c r="N130" s="239"/>
      <c r="O130" s="239"/>
      <c r="P130" s="239"/>
      <c r="Q130" s="239"/>
      <c r="R130" s="239"/>
    </row>
    <row r="131" spans="1:26" ht="3.75" customHeight="1">
      <c r="A131" s="43"/>
    </row>
    <row r="132" spans="1:26" ht="74.25" customHeight="1">
      <c r="A132" s="422" t="s">
        <v>347</v>
      </c>
      <c r="B132" s="422"/>
      <c r="C132" s="422"/>
      <c r="D132" s="423"/>
      <c r="E132" s="424"/>
      <c r="F132" s="425"/>
      <c r="G132" s="425"/>
      <c r="H132" s="425"/>
      <c r="I132" s="425"/>
      <c r="J132" s="425"/>
      <c r="K132" s="425"/>
      <c r="L132" s="425"/>
      <c r="M132" s="425"/>
      <c r="N132" s="425"/>
      <c r="O132" s="425"/>
      <c r="P132" s="425"/>
      <c r="Q132" s="425"/>
      <c r="R132" s="426"/>
      <c r="S132" s="45"/>
      <c r="T132" s="45"/>
      <c r="U132" s="45"/>
      <c r="V132" s="45"/>
      <c r="W132" s="46"/>
      <c r="X132" s="45"/>
    </row>
    <row r="133" spans="1:26" ht="74.25" customHeight="1">
      <c r="A133" s="422" t="s">
        <v>348</v>
      </c>
      <c r="B133" s="422"/>
      <c r="C133" s="422"/>
      <c r="D133" s="423"/>
      <c r="E133" s="427"/>
      <c r="F133" s="427"/>
      <c r="G133" s="427"/>
      <c r="H133" s="427"/>
      <c r="I133" s="427"/>
      <c r="J133" s="427"/>
      <c r="K133" s="427"/>
      <c r="L133" s="427"/>
      <c r="M133" s="427"/>
      <c r="N133" s="427"/>
      <c r="O133" s="427"/>
      <c r="P133" s="427"/>
      <c r="Q133" s="427"/>
      <c r="R133" s="427"/>
      <c r="S133" s="45"/>
      <c r="T133" s="45"/>
      <c r="U133" s="45"/>
      <c r="V133" s="45"/>
      <c r="W133" s="46"/>
      <c r="X133" s="45"/>
      <c r="Y133" s="45"/>
    </row>
    <row r="134" spans="1:26" ht="12" customHeight="1">
      <c r="A134" s="47"/>
      <c r="B134" s="47"/>
      <c r="C134" s="239"/>
      <c r="D134" s="239"/>
      <c r="E134" s="45"/>
      <c r="F134" s="45"/>
      <c r="G134" s="45"/>
      <c r="H134" s="45"/>
      <c r="I134" s="45"/>
      <c r="J134" s="45"/>
      <c r="K134" s="46"/>
      <c r="L134" s="45"/>
      <c r="M134" s="45"/>
      <c r="N134" s="45"/>
      <c r="O134" s="45"/>
      <c r="P134" s="45"/>
      <c r="Q134" s="45"/>
      <c r="R134" s="46"/>
      <c r="S134" s="45"/>
      <c r="X134" s="1"/>
      <c r="Y134" s="45"/>
      <c r="Z134" s="45"/>
    </row>
    <row r="135" spans="1:26" ht="36" customHeight="1">
      <c r="A135" s="577" t="s">
        <v>589</v>
      </c>
      <c r="B135" s="577"/>
      <c r="C135" s="577"/>
      <c r="D135" s="577"/>
      <c r="E135" s="578"/>
      <c r="F135" s="578"/>
      <c r="G135" s="578"/>
      <c r="H135" s="578"/>
      <c r="I135" s="578"/>
      <c r="J135" s="578"/>
      <c r="K135" s="578"/>
      <c r="L135" s="578"/>
      <c r="M135" s="578"/>
      <c r="N135" s="578"/>
      <c r="O135" s="578"/>
      <c r="P135" s="578"/>
      <c r="Q135" s="578"/>
      <c r="R135" s="578"/>
      <c r="S135" s="1"/>
      <c r="X135" s="1"/>
    </row>
    <row r="136" spans="1:26" ht="35.1" customHeight="1">
      <c r="A136" s="579" t="s">
        <v>602</v>
      </c>
      <c r="B136" s="580"/>
      <c r="C136" s="580"/>
      <c r="D136" s="581"/>
      <c r="E136" s="586" t="s">
        <v>349</v>
      </c>
      <c r="F136" s="587"/>
      <c r="G136" s="588"/>
      <c r="H136" s="589"/>
      <c r="I136" s="586" t="s">
        <v>350</v>
      </c>
      <c r="J136" s="590"/>
      <c r="K136" s="588"/>
      <c r="L136" s="591"/>
      <c r="M136" s="591"/>
      <c r="N136" s="589"/>
      <c r="O136" s="586" t="s">
        <v>351</v>
      </c>
      <c r="P136" s="590"/>
      <c r="Q136" s="588"/>
      <c r="R136" s="589"/>
      <c r="S136" s="45"/>
      <c r="T136" s="45"/>
      <c r="U136" s="45"/>
      <c r="V136" s="45"/>
      <c r="W136" s="46"/>
      <c r="X136" s="45"/>
    </row>
    <row r="137" spans="1:26" ht="15" customHeight="1">
      <c r="A137" s="582"/>
      <c r="B137" s="342"/>
      <c r="C137" s="342"/>
      <c r="D137" s="343"/>
      <c r="E137" s="592" t="s">
        <v>352</v>
      </c>
      <c r="F137" s="593"/>
      <c r="G137" s="593"/>
      <c r="H137" s="593"/>
      <c r="I137" s="593"/>
      <c r="J137" s="593"/>
      <c r="K137" s="593"/>
      <c r="L137" s="593"/>
      <c r="M137" s="593"/>
      <c r="N137" s="593"/>
      <c r="O137" s="593"/>
      <c r="P137" s="593"/>
      <c r="Q137" s="593"/>
      <c r="R137" s="594"/>
      <c r="S137" s="45"/>
      <c r="T137" s="45"/>
      <c r="U137" s="45"/>
      <c r="V137" s="45"/>
      <c r="W137" s="46"/>
      <c r="X137" s="45"/>
    </row>
    <row r="138" spans="1:26" ht="50.1" customHeight="1">
      <c r="A138" s="583"/>
      <c r="B138" s="584"/>
      <c r="C138" s="584"/>
      <c r="D138" s="585"/>
      <c r="E138" s="595"/>
      <c r="F138" s="596"/>
      <c r="G138" s="596"/>
      <c r="H138" s="596"/>
      <c r="I138" s="596"/>
      <c r="J138" s="596"/>
      <c r="K138" s="596"/>
      <c r="L138" s="596"/>
      <c r="M138" s="596"/>
      <c r="N138" s="596"/>
      <c r="O138" s="596"/>
      <c r="P138" s="596"/>
      <c r="Q138" s="596"/>
      <c r="R138" s="597"/>
      <c r="S138" s="45"/>
      <c r="T138" s="45"/>
      <c r="U138" s="45"/>
      <c r="V138" s="45"/>
      <c r="W138" s="46"/>
      <c r="X138" s="45"/>
    </row>
    <row r="139" spans="1:26" ht="35.1" customHeight="1">
      <c r="A139" s="579" t="s">
        <v>603</v>
      </c>
      <c r="B139" s="580"/>
      <c r="C139" s="580"/>
      <c r="D139" s="581"/>
      <c r="E139" s="598" t="s">
        <v>349</v>
      </c>
      <c r="F139" s="599"/>
      <c r="G139" s="600"/>
      <c r="H139" s="601"/>
      <c r="I139" s="598" t="s">
        <v>350</v>
      </c>
      <c r="J139" s="602"/>
      <c r="K139" s="600"/>
      <c r="L139" s="603"/>
      <c r="M139" s="603"/>
      <c r="N139" s="601"/>
      <c r="O139" s="598" t="s">
        <v>351</v>
      </c>
      <c r="P139" s="602"/>
      <c r="Q139" s="600"/>
      <c r="R139" s="601"/>
      <c r="S139" s="45"/>
      <c r="T139" s="45"/>
      <c r="U139" s="45"/>
      <c r="V139" s="45"/>
      <c r="W139" s="46"/>
      <c r="X139" s="45"/>
      <c r="Y139" s="45"/>
      <c r="Z139" s="45"/>
    </row>
    <row r="140" spans="1:26" ht="15" customHeight="1">
      <c r="A140" s="582"/>
      <c r="B140" s="342"/>
      <c r="C140" s="342"/>
      <c r="D140" s="343"/>
      <c r="E140" s="592" t="s">
        <v>352</v>
      </c>
      <c r="F140" s="593"/>
      <c r="G140" s="593"/>
      <c r="H140" s="593"/>
      <c r="I140" s="593"/>
      <c r="J140" s="593"/>
      <c r="K140" s="593"/>
      <c r="L140" s="593"/>
      <c r="M140" s="593"/>
      <c r="N140" s="593"/>
      <c r="O140" s="593"/>
      <c r="P140" s="593"/>
      <c r="Q140" s="593"/>
      <c r="R140" s="594"/>
      <c r="S140" s="45"/>
      <c r="T140" s="45"/>
      <c r="U140" s="45"/>
      <c r="V140" s="45"/>
      <c r="W140" s="46"/>
      <c r="X140" s="45"/>
      <c r="Y140" s="45"/>
      <c r="Z140" s="45"/>
    </row>
    <row r="141" spans="1:26" ht="50.1" customHeight="1">
      <c r="A141" s="583"/>
      <c r="B141" s="584"/>
      <c r="C141" s="584"/>
      <c r="D141" s="585"/>
      <c r="E141" s="595"/>
      <c r="F141" s="596"/>
      <c r="G141" s="596"/>
      <c r="H141" s="596"/>
      <c r="I141" s="596"/>
      <c r="J141" s="596"/>
      <c r="K141" s="596"/>
      <c r="L141" s="596"/>
      <c r="M141" s="596"/>
      <c r="N141" s="596"/>
      <c r="O141" s="596"/>
      <c r="P141" s="596"/>
      <c r="Q141" s="596"/>
      <c r="R141" s="597"/>
      <c r="S141" s="45"/>
      <c r="T141" s="45"/>
      <c r="U141" s="45"/>
      <c r="V141" s="45"/>
      <c r="W141" s="46"/>
      <c r="X141" s="45"/>
      <c r="Y141" s="45"/>
      <c r="Z141" s="45"/>
    </row>
    <row r="142" spans="1:26" ht="64.5" customHeight="1">
      <c r="A142" s="606" t="s">
        <v>604</v>
      </c>
      <c r="B142" s="606"/>
      <c r="C142" s="422"/>
      <c r="D142" s="423"/>
      <c r="E142" s="607"/>
      <c r="F142" s="607"/>
      <c r="G142" s="607"/>
      <c r="H142" s="607"/>
      <c r="I142" s="607"/>
      <c r="J142" s="607"/>
      <c r="K142" s="607"/>
      <c r="L142" s="607"/>
      <c r="M142" s="607"/>
      <c r="N142" s="607"/>
      <c r="O142" s="607"/>
      <c r="P142" s="607"/>
      <c r="Q142" s="607"/>
      <c r="R142" s="607"/>
      <c r="S142" s="1"/>
      <c r="T142" s="45"/>
      <c r="U142" s="45"/>
      <c r="V142" s="45"/>
      <c r="W142" s="46"/>
      <c r="X142" s="45"/>
    </row>
    <row r="143" spans="1:26" ht="64.5" customHeight="1">
      <c r="A143" s="606" t="s">
        <v>605</v>
      </c>
      <c r="B143" s="606"/>
      <c r="C143" s="422"/>
      <c r="D143" s="423"/>
      <c r="E143" s="607"/>
      <c r="F143" s="607"/>
      <c r="G143" s="607"/>
      <c r="H143" s="607"/>
      <c r="I143" s="607"/>
      <c r="J143" s="607"/>
      <c r="K143" s="607"/>
      <c r="L143" s="607"/>
      <c r="M143" s="607"/>
      <c r="N143" s="607"/>
      <c r="O143" s="607"/>
      <c r="P143" s="607"/>
      <c r="Q143" s="607"/>
      <c r="R143" s="607"/>
      <c r="S143" s="1"/>
      <c r="T143" s="45"/>
      <c r="U143" s="45"/>
      <c r="V143" s="45"/>
      <c r="W143" s="46"/>
      <c r="X143" s="45"/>
    </row>
    <row r="144" spans="1:26" ht="22.5" customHeight="1">
      <c r="A144" s="608" t="s">
        <v>606</v>
      </c>
      <c r="B144" s="609"/>
      <c r="C144" s="612" t="s">
        <v>353</v>
      </c>
      <c r="D144" s="613"/>
      <c r="E144" s="607"/>
      <c r="F144" s="607"/>
      <c r="G144" s="607"/>
      <c r="H144" s="607"/>
      <c r="I144" s="607"/>
      <c r="J144" s="607"/>
      <c r="K144" s="607"/>
      <c r="L144" s="607"/>
      <c r="M144" s="607"/>
      <c r="N144" s="607"/>
      <c r="O144" s="607"/>
      <c r="P144" s="607"/>
      <c r="Q144" s="607"/>
      <c r="R144" s="607"/>
      <c r="S144" s="1"/>
      <c r="T144" s="45"/>
      <c r="U144" s="45"/>
      <c r="V144" s="45"/>
      <c r="W144" s="46"/>
      <c r="X144" s="45"/>
    </row>
    <row r="145" spans="1:24" ht="64.5" customHeight="1">
      <c r="A145" s="610"/>
      <c r="B145" s="611"/>
      <c r="C145" s="614" t="s">
        <v>354</v>
      </c>
      <c r="D145" s="615"/>
      <c r="E145" s="607"/>
      <c r="F145" s="607"/>
      <c r="G145" s="607"/>
      <c r="H145" s="607"/>
      <c r="I145" s="607"/>
      <c r="J145" s="607"/>
      <c r="K145" s="607"/>
      <c r="L145" s="607"/>
      <c r="M145" s="607"/>
      <c r="N145" s="607"/>
      <c r="O145" s="607"/>
      <c r="P145" s="607"/>
      <c r="Q145" s="607"/>
      <c r="R145" s="607"/>
      <c r="S145" s="1"/>
      <c r="T145" s="45"/>
      <c r="U145" s="45"/>
      <c r="V145" s="45"/>
      <c r="W145" s="46"/>
      <c r="X145" s="45"/>
    </row>
    <row r="146" spans="1:24" ht="15" customHeight="1">
      <c r="A146" s="48"/>
      <c r="B146" s="291"/>
      <c r="C146" s="291"/>
      <c r="D146" s="291"/>
      <c r="E146" s="291"/>
      <c r="F146" s="291"/>
      <c r="G146" s="291"/>
      <c r="H146" s="291"/>
      <c r="I146" s="291"/>
      <c r="J146" s="291"/>
      <c r="K146" s="291"/>
      <c r="L146" s="291"/>
      <c r="M146" s="291"/>
      <c r="N146" s="291"/>
      <c r="O146" s="291"/>
      <c r="P146" s="291"/>
      <c r="Q146" s="291"/>
      <c r="R146" s="291"/>
    </row>
    <row r="147" spans="1:24" ht="21" customHeight="1">
      <c r="A147" s="227" t="s">
        <v>607</v>
      </c>
      <c r="B147" s="239"/>
      <c r="C147" s="239"/>
      <c r="D147" s="239"/>
      <c r="E147" s="37"/>
      <c r="F147" s="37"/>
      <c r="G147" s="44"/>
      <c r="H147" s="44"/>
      <c r="I147" s="44"/>
      <c r="J147" s="44"/>
      <c r="K147" s="44"/>
      <c r="L147" s="44"/>
      <c r="M147" s="44"/>
      <c r="N147" s="44"/>
      <c r="O147" s="44"/>
      <c r="P147" s="44"/>
      <c r="Q147" s="44"/>
      <c r="R147" s="44"/>
    </row>
    <row r="148" spans="1:24" ht="3.75" customHeight="1">
      <c r="A148" s="43"/>
    </row>
    <row r="149" spans="1:24" ht="18.75" customHeight="1">
      <c r="A149" s="397" t="s">
        <v>355</v>
      </c>
      <c r="B149" s="616" t="s">
        <v>356</v>
      </c>
      <c r="C149" s="617"/>
      <c r="D149" s="273"/>
      <c r="E149" s="272" t="s">
        <v>357</v>
      </c>
      <c r="F149" s="617"/>
      <c r="G149" s="617"/>
      <c r="H149" s="617"/>
      <c r="I149" s="617"/>
      <c r="J149" s="273"/>
      <c r="K149" s="272" t="s">
        <v>358</v>
      </c>
      <c r="L149" s="617"/>
      <c r="M149" s="617"/>
      <c r="N149" s="617"/>
      <c r="O149" s="617"/>
      <c r="P149" s="617"/>
      <c r="Q149" s="617"/>
      <c r="R149" s="617"/>
      <c r="S149" s="272" t="s">
        <v>591</v>
      </c>
      <c r="T149" s="618"/>
    </row>
    <row r="150" spans="1:24" ht="18.75" customHeight="1">
      <c r="A150" s="398"/>
      <c r="B150" s="402"/>
      <c r="C150" s="403"/>
      <c r="D150" s="275"/>
      <c r="E150" s="274"/>
      <c r="F150" s="403"/>
      <c r="G150" s="403"/>
      <c r="H150" s="403"/>
      <c r="I150" s="403"/>
      <c r="J150" s="275"/>
      <c r="K150" s="274"/>
      <c r="L150" s="403"/>
      <c r="M150" s="403"/>
      <c r="N150" s="403"/>
      <c r="O150" s="403"/>
      <c r="P150" s="403"/>
      <c r="Q150" s="403"/>
      <c r="R150" s="403"/>
      <c r="S150" s="274"/>
      <c r="T150" s="619"/>
    </row>
    <row r="151" spans="1:24" s="127" customFormat="1" ht="37.5" customHeight="1">
      <c r="A151" s="184">
        <v>1</v>
      </c>
      <c r="B151" s="296"/>
      <c r="C151" s="297"/>
      <c r="D151" s="298"/>
      <c r="E151" s="297"/>
      <c r="F151" s="297"/>
      <c r="G151" s="297"/>
      <c r="H151" s="297"/>
      <c r="I151" s="297"/>
      <c r="J151" s="298"/>
      <c r="K151" s="299"/>
      <c r="L151" s="297"/>
      <c r="M151" s="297"/>
      <c r="N151" s="297"/>
      <c r="O151" s="297"/>
      <c r="P151" s="297"/>
      <c r="Q151" s="297"/>
      <c r="R151" s="297"/>
      <c r="S151" s="620"/>
      <c r="T151" s="621"/>
    </row>
    <row r="152" spans="1:24" s="127" customFormat="1" ht="37.5" customHeight="1">
      <c r="A152" s="185">
        <v>2</v>
      </c>
      <c r="B152" s="393"/>
      <c r="C152" s="394"/>
      <c r="D152" s="395"/>
      <c r="E152" s="394"/>
      <c r="F152" s="394"/>
      <c r="G152" s="394"/>
      <c r="H152" s="394"/>
      <c r="I152" s="394"/>
      <c r="J152" s="395"/>
      <c r="K152" s="396"/>
      <c r="L152" s="394"/>
      <c r="M152" s="394"/>
      <c r="N152" s="394"/>
      <c r="O152" s="394"/>
      <c r="P152" s="394"/>
      <c r="Q152" s="394"/>
      <c r="R152" s="394"/>
      <c r="S152" s="268"/>
      <c r="T152" s="622"/>
    </row>
    <row r="153" spans="1:24" ht="18.75" customHeight="1">
      <c r="A153" s="397" t="s">
        <v>359</v>
      </c>
      <c r="B153" s="616" t="s">
        <v>356</v>
      </c>
      <c r="C153" s="617"/>
      <c r="D153" s="273"/>
      <c r="E153" s="272" t="s">
        <v>357</v>
      </c>
      <c r="F153" s="617"/>
      <c r="G153" s="617"/>
      <c r="H153" s="617"/>
      <c r="I153" s="617"/>
      <c r="J153" s="273"/>
      <c r="K153" s="272" t="s">
        <v>360</v>
      </c>
      <c r="L153" s="617"/>
      <c r="M153" s="617"/>
      <c r="N153" s="617"/>
      <c r="O153" s="617"/>
      <c r="P153" s="617"/>
      <c r="Q153" s="617"/>
      <c r="R153" s="617"/>
      <c r="S153" s="272" t="s">
        <v>591</v>
      </c>
      <c r="T153" s="273"/>
      <c r="U153" s="604" t="s">
        <v>613</v>
      </c>
    </row>
    <row r="154" spans="1:24" ht="18.75" customHeight="1">
      <c r="A154" s="398"/>
      <c r="B154" s="402"/>
      <c r="C154" s="403"/>
      <c r="D154" s="275"/>
      <c r="E154" s="274"/>
      <c r="F154" s="403"/>
      <c r="G154" s="403"/>
      <c r="H154" s="403"/>
      <c r="I154" s="403"/>
      <c r="J154" s="275"/>
      <c r="K154" s="274"/>
      <c r="L154" s="403"/>
      <c r="M154" s="403"/>
      <c r="N154" s="403"/>
      <c r="O154" s="403"/>
      <c r="P154" s="403"/>
      <c r="Q154" s="403"/>
      <c r="R154" s="403"/>
      <c r="S154" s="274"/>
      <c r="T154" s="275"/>
      <c r="U154" s="605"/>
    </row>
    <row r="155" spans="1:24" s="127" customFormat="1" ht="37.5" customHeight="1">
      <c r="A155" s="184">
        <v>11</v>
      </c>
      <c r="B155" s="296"/>
      <c r="C155" s="297"/>
      <c r="D155" s="298"/>
      <c r="E155" s="297"/>
      <c r="F155" s="297"/>
      <c r="G155" s="297"/>
      <c r="H155" s="297"/>
      <c r="I155" s="297"/>
      <c r="J155" s="298"/>
      <c r="K155" s="299"/>
      <c r="L155" s="297"/>
      <c r="M155" s="297"/>
      <c r="N155" s="297"/>
      <c r="O155" s="297"/>
      <c r="P155" s="297"/>
      <c r="Q155" s="297"/>
      <c r="R155" s="297"/>
      <c r="S155" s="270"/>
      <c r="T155" s="271"/>
      <c r="U155" s="242"/>
    </row>
    <row r="156" spans="1:24" s="127" customFormat="1" ht="37.5" customHeight="1">
      <c r="A156" s="184">
        <v>12</v>
      </c>
      <c r="B156" s="408"/>
      <c r="C156" s="409"/>
      <c r="D156" s="410"/>
      <c r="E156" s="409"/>
      <c r="F156" s="409"/>
      <c r="G156" s="409"/>
      <c r="H156" s="409"/>
      <c r="I156" s="409"/>
      <c r="J156" s="410"/>
      <c r="K156" s="411"/>
      <c r="L156" s="409"/>
      <c r="M156" s="409"/>
      <c r="N156" s="409"/>
      <c r="O156" s="409"/>
      <c r="P156" s="409"/>
      <c r="Q156" s="409"/>
      <c r="R156" s="409"/>
      <c r="S156" s="266"/>
      <c r="T156" s="267"/>
      <c r="U156" s="243"/>
    </row>
    <row r="157" spans="1:24" s="127" customFormat="1" ht="37.5" customHeight="1">
      <c r="A157" s="184">
        <v>13</v>
      </c>
      <c r="B157" s="408"/>
      <c r="C157" s="409"/>
      <c r="D157" s="410"/>
      <c r="E157" s="409"/>
      <c r="F157" s="409"/>
      <c r="G157" s="409"/>
      <c r="H157" s="409"/>
      <c r="I157" s="409"/>
      <c r="J157" s="410"/>
      <c r="K157" s="411"/>
      <c r="L157" s="409"/>
      <c r="M157" s="409"/>
      <c r="N157" s="409"/>
      <c r="O157" s="409"/>
      <c r="P157" s="409"/>
      <c r="Q157" s="409"/>
      <c r="R157" s="409"/>
      <c r="S157" s="266"/>
      <c r="T157" s="267"/>
      <c r="U157" s="243"/>
    </row>
    <row r="158" spans="1:24" s="127" customFormat="1" ht="37.5" customHeight="1">
      <c r="A158" s="184">
        <v>14</v>
      </c>
      <c r="B158" s="408"/>
      <c r="C158" s="409"/>
      <c r="D158" s="410"/>
      <c r="E158" s="409"/>
      <c r="F158" s="409"/>
      <c r="G158" s="409"/>
      <c r="H158" s="409"/>
      <c r="I158" s="409"/>
      <c r="J158" s="410"/>
      <c r="K158" s="411"/>
      <c r="L158" s="409"/>
      <c r="M158" s="409"/>
      <c r="N158" s="409"/>
      <c r="O158" s="409"/>
      <c r="P158" s="409"/>
      <c r="Q158" s="409"/>
      <c r="R158" s="409"/>
      <c r="S158" s="266"/>
      <c r="T158" s="267"/>
      <c r="U158" s="243"/>
    </row>
    <row r="159" spans="1:24" s="127" customFormat="1" ht="37.5" customHeight="1">
      <c r="A159" s="184">
        <v>15</v>
      </c>
      <c r="B159" s="408"/>
      <c r="C159" s="409"/>
      <c r="D159" s="410"/>
      <c r="E159" s="409"/>
      <c r="F159" s="409"/>
      <c r="G159" s="409"/>
      <c r="H159" s="409"/>
      <c r="I159" s="409"/>
      <c r="J159" s="410"/>
      <c r="K159" s="411"/>
      <c r="L159" s="409"/>
      <c r="M159" s="409"/>
      <c r="N159" s="409"/>
      <c r="O159" s="409"/>
      <c r="P159" s="409"/>
      <c r="Q159" s="409"/>
      <c r="R159" s="409"/>
      <c r="S159" s="266"/>
      <c r="T159" s="267"/>
      <c r="U159" s="243"/>
    </row>
    <row r="160" spans="1:24" s="127" customFormat="1" ht="37.5" customHeight="1">
      <c r="A160" s="184">
        <v>16</v>
      </c>
      <c r="B160" s="408"/>
      <c r="C160" s="409"/>
      <c r="D160" s="410"/>
      <c r="E160" s="409"/>
      <c r="F160" s="409"/>
      <c r="G160" s="409"/>
      <c r="H160" s="409"/>
      <c r="I160" s="409"/>
      <c r="J160" s="410"/>
      <c r="K160" s="411"/>
      <c r="L160" s="409"/>
      <c r="M160" s="409"/>
      <c r="N160" s="409"/>
      <c r="O160" s="409"/>
      <c r="P160" s="409"/>
      <c r="Q160" s="409"/>
      <c r="R160" s="409"/>
      <c r="S160" s="266"/>
      <c r="T160" s="267"/>
      <c r="U160" s="243"/>
    </row>
    <row r="161" spans="1:102" s="127" customFormat="1" ht="37.5" customHeight="1">
      <c r="A161" s="184">
        <v>17</v>
      </c>
      <c r="B161" s="408"/>
      <c r="C161" s="409"/>
      <c r="D161" s="410"/>
      <c r="E161" s="409"/>
      <c r="F161" s="409"/>
      <c r="G161" s="409"/>
      <c r="H161" s="409"/>
      <c r="I161" s="409"/>
      <c r="J161" s="410"/>
      <c r="K161" s="411"/>
      <c r="L161" s="409"/>
      <c r="M161" s="409"/>
      <c r="N161" s="409"/>
      <c r="O161" s="409"/>
      <c r="P161" s="409"/>
      <c r="Q161" s="409"/>
      <c r="R161" s="409"/>
      <c r="S161" s="266"/>
      <c r="T161" s="267"/>
      <c r="U161" s="243"/>
    </row>
    <row r="162" spans="1:102" s="127" customFormat="1" ht="37.5" customHeight="1">
      <c r="A162" s="184">
        <v>18</v>
      </c>
      <c r="B162" s="408"/>
      <c r="C162" s="409"/>
      <c r="D162" s="410"/>
      <c r="E162" s="409"/>
      <c r="F162" s="409"/>
      <c r="G162" s="409"/>
      <c r="H162" s="409"/>
      <c r="I162" s="409"/>
      <c r="J162" s="410"/>
      <c r="K162" s="411"/>
      <c r="L162" s="409"/>
      <c r="M162" s="409"/>
      <c r="N162" s="409"/>
      <c r="O162" s="409"/>
      <c r="P162" s="409"/>
      <c r="Q162" s="409"/>
      <c r="R162" s="409"/>
      <c r="S162" s="266"/>
      <c r="T162" s="267"/>
      <c r="U162" s="243"/>
    </row>
    <row r="163" spans="1:102" s="127" customFormat="1" ht="37.5" customHeight="1">
      <c r="A163" s="184">
        <v>19</v>
      </c>
      <c r="B163" s="408"/>
      <c r="C163" s="409"/>
      <c r="D163" s="410"/>
      <c r="E163" s="409"/>
      <c r="F163" s="409"/>
      <c r="G163" s="409"/>
      <c r="H163" s="409"/>
      <c r="I163" s="409"/>
      <c r="J163" s="410"/>
      <c r="K163" s="411"/>
      <c r="L163" s="409"/>
      <c r="M163" s="409"/>
      <c r="N163" s="409"/>
      <c r="O163" s="409"/>
      <c r="P163" s="409"/>
      <c r="Q163" s="409"/>
      <c r="R163" s="409"/>
      <c r="S163" s="266"/>
      <c r="T163" s="267"/>
      <c r="U163" s="243"/>
    </row>
    <row r="164" spans="1:102" s="127" customFormat="1" ht="37.5" customHeight="1">
      <c r="A164" s="185">
        <v>20</v>
      </c>
      <c r="B164" s="393"/>
      <c r="C164" s="394"/>
      <c r="D164" s="395"/>
      <c r="E164" s="396"/>
      <c r="F164" s="394"/>
      <c r="G164" s="394"/>
      <c r="H164" s="394"/>
      <c r="I164" s="394"/>
      <c r="J164" s="395"/>
      <c r="K164" s="396"/>
      <c r="L164" s="394"/>
      <c r="M164" s="394"/>
      <c r="N164" s="394"/>
      <c r="O164" s="394"/>
      <c r="P164" s="394"/>
      <c r="Q164" s="394"/>
      <c r="R164" s="394"/>
      <c r="S164" s="268"/>
      <c r="T164" s="269"/>
      <c r="U164" s="244"/>
    </row>
    <row r="165" spans="1:102" ht="18.75" customHeight="1">
      <c r="A165" s="397" t="s">
        <v>361</v>
      </c>
      <c r="B165" s="399" t="s">
        <v>362</v>
      </c>
      <c r="C165" s="400"/>
      <c r="D165" s="401"/>
      <c r="E165" s="404" t="s">
        <v>363</v>
      </c>
      <c r="F165" s="405"/>
      <c r="G165" s="405"/>
      <c r="H165" s="405"/>
      <c r="I165" s="405"/>
      <c r="J165" s="405"/>
      <c r="K165" s="405"/>
      <c r="L165" s="405"/>
      <c r="M165" s="405"/>
      <c r="N165" s="405"/>
      <c r="O165" s="405"/>
      <c r="P165" s="405"/>
      <c r="Q165" s="405"/>
      <c r="R165" s="405"/>
    </row>
    <row r="166" spans="1:102" ht="18.75" customHeight="1">
      <c r="A166" s="398"/>
      <c r="B166" s="402"/>
      <c r="C166" s="403"/>
      <c r="D166" s="275"/>
      <c r="E166" s="406"/>
      <c r="F166" s="407"/>
      <c r="G166" s="407"/>
      <c r="H166" s="407"/>
      <c r="I166" s="407"/>
      <c r="J166" s="407"/>
      <c r="K166" s="407"/>
      <c r="L166" s="407"/>
      <c r="M166" s="407"/>
      <c r="N166" s="407"/>
      <c r="O166" s="407"/>
      <c r="P166" s="407"/>
      <c r="Q166" s="407"/>
      <c r="R166" s="407"/>
    </row>
    <row r="167" spans="1:102" ht="37.5" customHeight="1">
      <c r="A167" s="221"/>
      <c r="B167" s="388"/>
      <c r="C167" s="389"/>
      <c r="D167" s="49" t="s">
        <v>312</v>
      </c>
      <c r="E167" s="390"/>
      <c r="F167" s="391"/>
      <c r="G167" s="391"/>
      <c r="H167" s="391"/>
      <c r="I167" s="391"/>
      <c r="J167" s="391"/>
      <c r="K167" s="391"/>
      <c r="L167" s="391"/>
      <c r="M167" s="391"/>
      <c r="N167" s="391"/>
      <c r="O167" s="391"/>
      <c r="P167" s="391"/>
      <c r="Q167" s="391"/>
      <c r="R167" s="389"/>
    </row>
    <row r="168" spans="1:102" ht="4.5" customHeight="1">
      <c r="A168" s="239"/>
      <c r="B168" s="239"/>
      <c r="C168" s="239"/>
      <c r="D168" s="239"/>
      <c r="E168" s="124"/>
      <c r="F168" s="124"/>
      <c r="G168" s="124"/>
      <c r="H168" s="124"/>
      <c r="I168" s="124"/>
      <c r="J168" s="124"/>
      <c r="K168" s="124"/>
      <c r="L168" s="124"/>
      <c r="M168" s="124"/>
      <c r="N168" s="124"/>
      <c r="O168" s="124"/>
      <c r="P168" s="124"/>
      <c r="Q168" s="124"/>
      <c r="R168" s="124"/>
    </row>
    <row r="169" spans="1:102" ht="33.75" customHeight="1">
      <c r="A169" s="50" t="s">
        <v>364</v>
      </c>
      <c r="B169" s="51"/>
      <c r="C169" s="51"/>
      <c r="D169" s="51"/>
      <c r="E169" s="51"/>
      <c r="F169" s="51"/>
      <c r="G169" s="51"/>
      <c r="H169" s="51"/>
      <c r="I169" s="51"/>
      <c r="J169" s="51"/>
      <c r="K169" s="51"/>
      <c r="L169" s="52"/>
      <c r="M169" s="52"/>
      <c r="N169" s="52"/>
      <c r="O169" s="52"/>
    </row>
    <row r="170" spans="1:102" ht="33.75" customHeight="1">
      <c r="A170" s="392" t="s">
        <v>608</v>
      </c>
      <c r="B170" s="392"/>
      <c r="C170" s="392"/>
      <c r="D170" s="392"/>
      <c r="E170" s="392"/>
      <c r="F170" s="392"/>
      <c r="G170" s="392"/>
      <c r="H170" s="392"/>
      <c r="I170" s="392"/>
      <c r="J170" s="392"/>
      <c r="K170" s="392"/>
      <c r="L170" s="392"/>
      <c r="M170" s="392"/>
      <c r="N170" s="392"/>
    </row>
    <row r="171" spans="1:102" ht="60" customHeight="1">
      <c r="A171" s="382" t="s">
        <v>365</v>
      </c>
      <c r="B171" s="383"/>
      <c r="C171" s="383"/>
      <c r="D171" s="383"/>
      <c r="E171" s="383"/>
      <c r="F171" s="383"/>
      <c r="G171" s="383"/>
      <c r="H171" s="383"/>
      <c r="I171" s="383"/>
      <c r="J171" s="383"/>
      <c r="K171" s="384"/>
      <c r="L171" s="385"/>
      <c r="M171" s="386"/>
      <c r="N171" s="387"/>
    </row>
    <row r="172" spans="1:102" ht="50.1" customHeight="1">
      <c r="A172" s="382" t="s">
        <v>366</v>
      </c>
      <c r="B172" s="383"/>
      <c r="C172" s="383"/>
      <c r="D172" s="383"/>
      <c r="E172" s="383"/>
      <c r="F172" s="383"/>
      <c r="G172" s="383"/>
      <c r="H172" s="383"/>
      <c r="I172" s="383"/>
      <c r="J172" s="383"/>
      <c r="K172" s="384"/>
      <c r="L172" s="385"/>
      <c r="M172" s="386"/>
      <c r="N172" s="387"/>
      <c r="S172" s="127"/>
      <c r="CP172" s="36" t="s">
        <v>367</v>
      </c>
      <c r="CX172" s="36" t="s">
        <v>368</v>
      </c>
    </row>
    <row r="173" spans="1:102" ht="50.1" customHeight="1">
      <c r="A173" s="382" t="s">
        <v>369</v>
      </c>
      <c r="B173" s="383"/>
      <c r="C173" s="383"/>
      <c r="D173" s="383"/>
      <c r="E173" s="383"/>
      <c r="F173" s="383"/>
      <c r="G173" s="383"/>
      <c r="H173" s="383"/>
      <c r="I173" s="383"/>
      <c r="J173" s="383"/>
      <c r="K173" s="384"/>
      <c r="L173" s="385"/>
      <c r="M173" s="386"/>
      <c r="N173" s="387"/>
      <c r="CP173" s="36" t="s">
        <v>367</v>
      </c>
      <c r="CX173" s="36" t="s">
        <v>368</v>
      </c>
    </row>
    <row r="174" spans="1:102" ht="50.1" customHeight="1">
      <c r="A174" s="382" t="s">
        <v>370</v>
      </c>
      <c r="B174" s="383"/>
      <c r="C174" s="383"/>
      <c r="D174" s="383"/>
      <c r="E174" s="383"/>
      <c r="F174" s="383"/>
      <c r="G174" s="383"/>
      <c r="H174" s="383"/>
      <c r="I174" s="383"/>
      <c r="J174" s="383"/>
      <c r="K174" s="384"/>
      <c r="L174" s="385"/>
      <c r="M174" s="386"/>
      <c r="N174" s="387"/>
      <c r="CP174" s="36" t="s">
        <v>367</v>
      </c>
      <c r="CX174" s="36" t="s">
        <v>368</v>
      </c>
    </row>
    <row r="175" spans="1:102" ht="50.1" customHeight="1">
      <c r="A175" s="382" t="s">
        <v>371</v>
      </c>
      <c r="B175" s="383"/>
      <c r="C175" s="383"/>
      <c r="D175" s="383"/>
      <c r="E175" s="383"/>
      <c r="F175" s="383"/>
      <c r="G175" s="383"/>
      <c r="H175" s="383"/>
      <c r="I175" s="383"/>
      <c r="J175" s="383"/>
      <c r="K175" s="384"/>
      <c r="L175" s="385"/>
      <c r="M175" s="386"/>
      <c r="N175" s="387"/>
      <c r="CP175" s="36" t="s">
        <v>367</v>
      </c>
      <c r="CX175" s="36" t="s">
        <v>368</v>
      </c>
    </row>
    <row r="176" spans="1:102">
      <c r="A176" s="349" t="s">
        <v>609</v>
      </c>
      <c r="B176" s="349"/>
      <c r="C176" s="349"/>
      <c r="D176" s="349"/>
      <c r="E176" s="349"/>
    </row>
    <row r="177" spans="1:128">
      <c r="A177" s="349"/>
      <c r="B177" s="349"/>
      <c r="C177" s="349"/>
      <c r="D177" s="349"/>
      <c r="E177" s="349"/>
    </row>
    <row r="178" spans="1:128">
      <c r="A178" s="36" t="s">
        <v>372</v>
      </c>
    </row>
    <row r="179" spans="1:128">
      <c r="A179" s="36" t="s">
        <v>373</v>
      </c>
    </row>
    <row r="181" spans="1:128">
      <c r="A181" s="36" t="s">
        <v>374</v>
      </c>
    </row>
    <row r="182" spans="1:128" ht="11.25" customHeight="1">
      <c r="A182" s="378" t="s">
        <v>375</v>
      </c>
      <c r="B182" s="378"/>
      <c r="C182" s="378"/>
      <c r="D182" s="3"/>
      <c r="E182" s="3"/>
      <c r="F182" s="3"/>
      <c r="G182" s="3"/>
      <c r="H182" s="3"/>
      <c r="I182" s="3"/>
      <c r="J182" s="3"/>
      <c r="K182" s="3"/>
      <c r="L182" s="26"/>
      <c r="M182" s="26"/>
      <c r="N182" s="26"/>
      <c r="O182" s="26"/>
      <c r="P182" s="26"/>
    </row>
    <row r="183" spans="1:128">
      <c r="A183" s="379"/>
      <c r="B183" s="379"/>
      <c r="C183" s="379"/>
      <c r="D183" s="3"/>
      <c r="E183" s="3"/>
      <c r="F183" s="3"/>
      <c r="G183" s="3"/>
      <c r="H183" s="3"/>
      <c r="I183" s="3"/>
      <c r="J183" s="3"/>
      <c r="K183" s="3"/>
      <c r="L183" s="26"/>
      <c r="M183" s="26"/>
      <c r="N183" s="26"/>
      <c r="O183" s="26"/>
      <c r="P183" s="26"/>
    </row>
    <row r="184" spans="1:128">
      <c r="A184" s="379"/>
      <c r="B184" s="380"/>
      <c r="C184" s="380"/>
      <c r="D184" s="3"/>
      <c r="E184" s="3"/>
      <c r="F184" s="3"/>
      <c r="G184" s="3"/>
      <c r="H184" s="3"/>
      <c r="I184" s="3"/>
      <c r="J184" s="3"/>
      <c r="K184" s="3"/>
      <c r="L184" s="26"/>
      <c r="M184" s="26"/>
      <c r="N184" s="26"/>
      <c r="O184" s="26"/>
      <c r="P184" s="26"/>
    </row>
    <row r="185" spans="1:128" ht="12" customHeight="1">
      <c r="A185" s="378"/>
      <c r="B185" s="381" t="s">
        <v>376</v>
      </c>
      <c r="C185" s="376"/>
      <c r="D185" s="376"/>
      <c r="E185" s="376" t="s">
        <v>377</v>
      </c>
      <c r="F185" s="376"/>
      <c r="G185" s="376"/>
      <c r="H185" s="376" t="s">
        <v>378</v>
      </c>
      <c r="I185" s="377"/>
      <c r="J185" s="377"/>
      <c r="K185" s="377" t="s">
        <v>379</v>
      </c>
      <c r="L185" s="377"/>
      <c r="M185" s="377"/>
      <c r="N185" s="376" t="s">
        <v>380</v>
      </c>
      <c r="O185" s="377"/>
      <c r="P185" s="377"/>
    </row>
    <row r="186" spans="1:128">
      <c r="A186" s="378"/>
      <c r="B186" s="381"/>
      <c r="C186" s="376"/>
      <c r="D186" s="376"/>
      <c r="E186" s="376"/>
      <c r="F186" s="376"/>
      <c r="G186" s="376"/>
      <c r="H186" s="377"/>
      <c r="I186" s="377"/>
      <c r="J186" s="377"/>
      <c r="K186" s="377"/>
      <c r="L186" s="377"/>
      <c r="M186" s="377"/>
      <c r="N186" s="377"/>
      <c r="O186" s="377"/>
      <c r="P186" s="377"/>
    </row>
    <row r="187" spans="1:128" ht="12" customHeight="1">
      <c r="A187" s="356">
        <v>1</v>
      </c>
      <c r="B187" s="370"/>
      <c r="C187" s="370"/>
      <c r="D187" s="370"/>
      <c r="E187" s="370"/>
      <c r="F187" s="370"/>
      <c r="G187" s="370"/>
      <c r="H187" s="370"/>
      <c r="I187" s="370"/>
      <c r="J187" s="370"/>
      <c r="K187" s="370"/>
      <c r="L187" s="370"/>
      <c r="M187" s="370"/>
      <c r="N187" s="372" t="str">
        <f>IF(E187="","",(H187+K187)/E187)</f>
        <v/>
      </c>
      <c r="O187" s="372"/>
      <c r="P187" s="372"/>
      <c r="Q187" s="374"/>
      <c r="R187" s="375"/>
      <c r="S187" s="375"/>
      <c r="T187" s="375"/>
      <c r="U187" s="375"/>
      <c r="V187" s="375"/>
      <c r="W187" s="375"/>
      <c r="X187" s="375"/>
      <c r="Y187" s="375"/>
      <c r="Z187" s="375"/>
      <c r="AA187" s="125"/>
      <c r="AB187" s="125"/>
      <c r="AC187" s="125"/>
      <c r="AD187" s="125"/>
      <c r="AE187" s="125"/>
      <c r="AF187" s="125"/>
      <c r="AG187" s="125"/>
      <c r="AH187" s="125"/>
      <c r="AI187" s="125"/>
      <c r="AJ187" s="125"/>
      <c r="AK187" s="125"/>
      <c r="AL187" s="125"/>
      <c r="AM187" s="125"/>
      <c r="AN187" s="125"/>
      <c r="AO187" s="125"/>
      <c r="AP187" s="125"/>
      <c r="AQ187" s="125"/>
      <c r="AR187" s="125"/>
      <c r="AS187" s="125"/>
      <c r="AT187" s="125"/>
      <c r="AU187" s="125"/>
      <c r="AV187" s="125"/>
      <c r="AW187" s="125"/>
      <c r="AX187" s="125"/>
      <c r="AY187" s="125"/>
      <c r="AZ187" s="125"/>
      <c r="BA187" s="125"/>
      <c r="BB187" s="125"/>
      <c r="BC187" s="125"/>
      <c r="BD187" s="125"/>
      <c r="BE187" s="125"/>
      <c r="BF187" s="125"/>
      <c r="BG187" s="125"/>
      <c r="BH187" s="125"/>
      <c r="BI187" s="125"/>
      <c r="BJ187" s="125"/>
      <c r="BK187" s="125"/>
      <c r="BL187" s="125"/>
      <c r="BM187" s="125"/>
      <c r="BN187" s="125"/>
      <c r="BO187" s="125"/>
      <c r="BP187" s="125"/>
      <c r="BQ187" s="125"/>
      <c r="BR187" s="125"/>
      <c r="BS187" s="125"/>
      <c r="BT187" s="125"/>
      <c r="BU187" s="125"/>
      <c r="BV187" s="125"/>
      <c r="BW187" s="125"/>
      <c r="BX187" s="125"/>
      <c r="BY187" s="125"/>
      <c r="BZ187" s="125"/>
      <c r="CA187" s="125"/>
      <c r="CB187" s="125"/>
      <c r="CC187" s="125"/>
      <c r="CD187" s="125"/>
      <c r="CE187" s="125"/>
      <c r="CF187" s="125"/>
      <c r="CG187" s="125"/>
      <c r="CH187" s="125"/>
      <c r="CI187" s="125"/>
      <c r="CJ187" s="125"/>
      <c r="CK187" s="125"/>
      <c r="CL187" s="125"/>
      <c r="CM187" s="125"/>
      <c r="CN187" s="125"/>
      <c r="CO187" s="125"/>
      <c r="CP187" s="125"/>
      <c r="CQ187" s="125"/>
      <c r="CR187" s="125"/>
      <c r="CS187" s="125"/>
      <c r="CT187" s="125"/>
      <c r="CU187" s="125"/>
      <c r="CV187" s="125"/>
      <c r="CW187" s="125"/>
      <c r="CX187" s="125"/>
      <c r="CY187" s="125"/>
      <c r="CZ187" s="125"/>
      <c r="DA187" s="125"/>
      <c r="DB187" s="125"/>
      <c r="DC187" s="125"/>
      <c r="DD187" s="125"/>
      <c r="DE187" s="125"/>
      <c r="DF187" s="125"/>
      <c r="DG187" s="125"/>
      <c r="DH187" s="125"/>
      <c r="DI187" s="125"/>
      <c r="DJ187" s="125"/>
      <c r="DK187" s="125"/>
      <c r="DL187" s="125"/>
      <c r="DM187" s="125"/>
      <c r="DN187" s="125"/>
      <c r="DO187" s="125"/>
      <c r="DP187" s="125"/>
      <c r="DQ187" s="125"/>
      <c r="DR187" s="125"/>
      <c r="DS187" s="125"/>
      <c r="DT187" s="125"/>
      <c r="DU187" s="125"/>
      <c r="DV187" s="125"/>
      <c r="DW187" s="125"/>
      <c r="DX187" s="125"/>
    </row>
    <row r="188" spans="1:128">
      <c r="A188" s="356"/>
      <c r="B188" s="370"/>
      <c r="C188" s="370"/>
      <c r="D188" s="370"/>
      <c r="E188" s="370"/>
      <c r="F188" s="370"/>
      <c r="G188" s="370"/>
      <c r="H188" s="370"/>
      <c r="I188" s="370"/>
      <c r="J188" s="370"/>
      <c r="K188" s="370"/>
      <c r="L188" s="370"/>
      <c r="M188" s="370"/>
      <c r="N188" s="372"/>
      <c r="O188" s="372"/>
      <c r="P188" s="372"/>
      <c r="Q188" s="374"/>
      <c r="R188" s="375"/>
      <c r="S188" s="375"/>
      <c r="T188" s="375"/>
      <c r="U188" s="375"/>
      <c r="V188" s="375"/>
      <c r="W188" s="375"/>
      <c r="X188" s="375"/>
      <c r="Y188" s="375"/>
      <c r="Z188" s="375"/>
      <c r="AA188" s="125"/>
      <c r="AB188" s="125"/>
      <c r="AC188" s="125"/>
      <c r="AD188" s="125"/>
      <c r="AE188" s="125"/>
      <c r="AF188" s="125"/>
      <c r="AG188" s="125"/>
      <c r="AH188" s="125"/>
      <c r="AI188" s="125"/>
      <c r="AJ188" s="125"/>
      <c r="AK188" s="125"/>
      <c r="AL188" s="125"/>
      <c r="AM188" s="125"/>
      <c r="AN188" s="125"/>
      <c r="AO188" s="125"/>
      <c r="AP188" s="125"/>
      <c r="AQ188" s="125"/>
      <c r="AR188" s="125"/>
      <c r="AS188" s="125"/>
      <c r="AT188" s="125"/>
      <c r="AU188" s="125"/>
      <c r="AV188" s="125"/>
      <c r="AW188" s="125"/>
      <c r="AX188" s="125"/>
      <c r="AY188" s="125"/>
      <c r="AZ188" s="125"/>
      <c r="BA188" s="125"/>
      <c r="BB188" s="125"/>
      <c r="BC188" s="125"/>
      <c r="BD188" s="125"/>
      <c r="BE188" s="125"/>
      <c r="BF188" s="125"/>
      <c r="BG188" s="125"/>
      <c r="BH188" s="125"/>
      <c r="BI188" s="125"/>
      <c r="BJ188" s="125"/>
      <c r="BK188" s="125"/>
      <c r="BL188" s="125"/>
      <c r="BM188" s="125"/>
      <c r="BN188" s="125"/>
      <c r="BO188" s="125"/>
      <c r="BP188" s="125"/>
      <c r="BQ188" s="125"/>
      <c r="BR188" s="125"/>
      <c r="BS188" s="125"/>
      <c r="BT188" s="125"/>
      <c r="BU188" s="125"/>
      <c r="BV188" s="125"/>
      <c r="BW188" s="125"/>
      <c r="BX188" s="125"/>
      <c r="BY188" s="125"/>
      <c r="BZ188" s="125"/>
      <c r="CA188" s="125"/>
      <c r="CB188" s="125"/>
      <c r="CC188" s="125"/>
      <c r="CD188" s="125"/>
      <c r="CE188" s="125"/>
      <c r="CF188" s="125"/>
      <c r="CG188" s="125"/>
      <c r="CH188" s="125"/>
      <c r="CI188" s="125"/>
      <c r="CJ188" s="125"/>
      <c r="CK188" s="125"/>
      <c r="CL188" s="125"/>
      <c r="CM188" s="125"/>
      <c r="CN188" s="125"/>
      <c r="CO188" s="125"/>
      <c r="CP188" s="125"/>
      <c r="CQ188" s="125"/>
      <c r="CR188" s="125"/>
      <c r="CS188" s="125"/>
      <c r="CT188" s="125"/>
      <c r="CU188" s="125"/>
      <c r="CV188" s="125"/>
      <c r="CW188" s="125"/>
      <c r="CX188" s="125"/>
      <c r="CY188" s="125"/>
      <c r="CZ188" s="125"/>
      <c r="DA188" s="125"/>
      <c r="DB188" s="125"/>
      <c r="DC188" s="125"/>
      <c r="DD188" s="125"/>
      <c r="DE188" s="125"/>
      <c r="DF188" s="125"/>
      <c r="DG188" s="125"/>
      <c r="DH188" s="125"/>
      <c r="DI188" s="125"/>
      <c r="DJ188" s="125"/>
      <c r="DK188" s="125"/>
      <c r="DL188" s="125"/>
      <c r="DM188" s="125"/>
      <c r="DN188" s="125"/>
      <c r="DO188" s="125"/>
      <c r="DP188" s="125"/>
      <c r="DQ188" s="125"/>
      <c r="DR188" s="125"/>
      <c r="DS188" s="125"/>
      <c r="DT188" s="125"/>
      <c r="DU188" s="125"/>
      <c r="DV188" s="125"/>
      <c r="DW188" s="125"/>
      <c r="DX188" s="125"/>
    </row>
    <row r="189" spans="1:128" ht="12" customHeight="1">
      <c r="A189" s="356">
        <v>2</v>
      </c>
      <c r="B189" s="370"/>
      <c r="C189" s="370"/>
      <c r="D189" s="370"/>
      <c r="E189" s="370"/>
      <c r="F189" s="370"/>
      <c r="G189" s="370"/>
      <c r="H189" s="370"/>
      <c r="I189" s="370"/>
      <c r="J189" s="370"/>
      <c r="K189" s="370"/>
      <c r="L189" s="370"/>
      <c r="M189" s="370"/>
      <c r="N189" s="372" t="str">
        <f>IF(E189="","",(H189+K189)/E189)</f>
        <v/>
      </c>
      <c r="O189" s="372"/>
      <c r="P189" s="372"/>
      <c r="Q189" s="374"/>
      <c r="R189" s="375"/>
      <c r="S189" s="375"/>
      <c r="T189" s="375"/>
      <c r="U189" s="375"/>
      <c r="V189" s="375"/>
      <c r="W189" s="375"/>
      <c r="X189" s="375"/>
      <c r="Y189" s="375"/>
      <c r="Z189" s="375"/>
      <c r="AA189" s="126"/>
      <c r="AB189" s="126"/>
      <c r="AC189" s="126"/>
      <c r="AD189" s="126"/>
      <c r="AE189" s="126"/>
      <c r="AF189" s="126"/>
      <c r="AG189" s="126"/>
      <c r="AH189" s="126"/>
      <c r="AI189" s="126"/>
      <c r="AJ189" s="126"/>
      <c r="AK189" s="126"/>
      <c r="AL189" s="126"/>
      <c r="AM189" s="126"/>
      <c r="AN189" s="126"/>
      <c r="AO189" s="126"/>
      <c r="AP189" s="126"/>
      <c r="AQ189" s="126"/>
      <c r="AR189" s="126"/>
      <c r="AS189" s="126"/>
      <c r="AT189" s="126"/>
      <c r="AU189" s="126"/>
      <c r="AV189" s="126"/>
      <c r="AW189" s="126"/>
      <c r="AX189" s="126"/>
      <c r="AY189" s="126"/>
      <c r="AZ189" s="126"/>
      <c r="BA189" s="126"/>
      <c r="BB189" s="126"/>
      <c r="BC189" s="126"/>
      <c r="BD189" s="126"/>
      <c r="BE189" s="126"/>
      <c r="BF189" s="126"/>
      <c r="BG189" s="126"/>
      <c r="BH189" s="126"/>
      <c r="BI189" s="126"/>
      <c r="BJ189" s="126"/>
      <c r="BK189" s="126"/>
      <c r="BL189" s="126"/>
      <c r="BM189" s="126"/>
      <c r="BN189" s="126"/>
      <c r="BO189" s="126"/>
      <c r="BP189" s="126"/>
      <c r="BQ189" s="126"/>
      <c r="BR189" s="126"/>
      <c r="BS189" s="126"/>
      <c r="BT189" s="126"/>
      <c r="BU189" s="126"/>
      <c r="BV189" s="126"/>
      <c r="BW189" s="126"/>
      <c r="BX189" s="126"/>
      <c r="BY189" s="126"/>
      <c r="BZ189" s="126"/>
      <c r="CA189" s="126"/>
      <c r="CB189" s="126"/>
      <c r="CC189" s="126"/>
      <c r="CD189" s="126"/>
      <c r="CE189" s="126"/>
      <c r="CF189" s="126"/>
      <c r="CG189" s="126"/>
      <c r="CH189" s="126"/>
      <c r="CI189" s="126"/>
      <c r="CJ189" s="126"/>
      <c r="CK189" s="126"/>
      <c r="CL189" s="126"/>
      <c r="CM189" s="126"/>
      <c r="CN189" s="126"/>
      <c r="CO189" s="126"/>
      <c r="CP189" s="126"/>
      <c r="CQ189" s="126"/>
      <c r="CR189" s="126"/>
      <c r="CS189" s="126"/>
      <c r="CT189" s="126"/>
      <c r="CU189" s="126"/>
      <c r="CV189" s="126"/>
      <c r="CW189" s="126"/>
      <c r="CX189" s="126"/>
      <c r="CY189" s="126"/>
      <c r="CZ189" s="126"/>
      <c r="DA189" s="126"/>
      <c r="DB189" s="126"/>
      <c r="DC189" s="126"/>
      <c r="DD189" s="126"/>
      <c r="DE189" s="126"/>
      <c r="DF189" s="126"/>
      <c r="DG189" s="126"/>
      <c r="DH189" s="126"/>
      <c r="DI189" s="126"/>
      <c r="DJ189" s="126"/>
      <c r="DK189" s="126"/>
      <c r="DL189" s="126"/>
      <c r="DM189" s="126"/>
      <c r="DN189" s="126"/>
      <c r="DO189" s="126"/>
      <c r="DP189" s="126"/>
      <c r="DQ189" s="126"/>
      <c r="DR189" s="126"/>
      <c r="DS189" s="126"/>
      <c r="DT189" s="126"/>
      <c r="DU189" s="126"/>
      <c r="DV189" s="126"/>
      <c r="DW189" s="126"/>
      <c r="DX189" s="126"/>
    </row>
    <row r="190" spans="1:128">
      <c r="A190" s="356"/>
      <c r="B190" s="370"/>
      <c r="C190" s="370"/>
      <c r="D190" s="370"/>
      <c r="E190" s="370"/>
      <c r="F190" s="370"/>
      <c r="G190" s="370"/>
      <c r="H190" s="370"/>
      <c r="I190" s="370"/>
      <c r="J190" s="370"/>
      <c r="K190" s="370"/>
      <c r="L190" s="370"/>
      <c r="M190" s="370"/>
      <c r="N190" s="372"/>
      <c r="O190" s="372"/>
      <c r="P190" s="372"/>
      <c r="Q190" s="374"/>
      <c r="R190" s="375"/>
      <c r="S190" s="375"/>
      <c r="T190" s="375"/>
      <c r="U190" s="375"/>
      <c r="V190" s="375"/>
      <c r="W190" s="375"/>
      <c r="X190" s="375"/>
      <c r="Y190" s="375"/>
      <c r="Z190" s="375"/>
      <c r="AA190" s="126"/>
      <c r="AB190" s="126"/>
      <c r="AC190" s="126"/>
      <c r="AD190" s="126"/>
      <c r="AE190" s="126"/>
      <c r="AF190" s="126"/>
      <c r="AG190" s="126"/>
      <c r="AH190" s="126"/>
      <c r="AI190" s="126"/>
      <c r="AJ190" s="126"/>
      <c r="AK190" s="126"/>
      <c r="AL190" s="126"/>
      <c r="AM190" s="126"/>
      <c r="AN190" s="126"/>
      <c r="AO190" s="126"/>
      <c r="AP190" s="126"/>
      <c r="AQ190" s="126"/>
      <c r="AR190" s="126"/>
      <c r="AS190" s="126"/>
      <c r="AT190" s="126"/>
      <c r="AU190" s="126"/>
      <c r="AV190" s="126"/>
      <c r="AW190" s="126"/>
      <c r="AX190" s="126"/>
      <c r="AY190" s="126"/>
      <c r="AZ190" s="126"/>
      <c r="BA190" s="126"/>
      <c r="BB190" s="126"/>
      <c r="BC190" s="126"/>
      <c r="BD190" s="126"/>
      <c r="BE190" s="126"/>
      <c r="BF190" s="126"/>
      <c r="BG190" s="126"/>
      <c r="BH190" s="126"/>
      <c r="BI190" s="126"/>
      <c r="BJ190" s="126"/>
      <c r="BK190" s="126"/>
      <c r="BL190" s="126"/>
      <c r="BM190" s="126"/>
      <c r="BN190" s="126"/>
      <c r="BO190" s="126"/>
      <c r="BP190" s="126"/>
      <c r="BQ190" s="126"/>
      <c r="BR190" s="126"/>
      <c r="BS190" s="126"/>
      <c r="BT190" s="126"/>
      <c r="BU190" s="126"/>
      <c r="BV190" s="126"/>
      <c r="BW190" s="126"/>
      <c r="BX190" s="126"/>
      <c r="BY190" s="126"/>
      <c r="BZ190" s="126"/>
      <c r="CA190" s="126"/>
      <c r="CB190" s="126"/>
      <c r="CC190" s="126"/>
      <c r="CD190" s="126"/>
      <c r="CE190" s="126"/>
      <c r="CF190" s="126"/>
      <c r="CG190" s="126"/>
      <c r="CH190" s="126"/>
      <c r="CI190" s="126"/>
      <c r="CJ190" s="126"/>
      <c r="CK190" s="126"/>
      <c r="CL190" s="126"/>
      <c r="CM190" s="126"/>
      <c r="CN190" s="126"/>
      <c r="CO190" s="126"/>
      <c r="CP190" s="126"/>
      <c r="CQ190" s="126"/>
      <c r="CR190" s="126"/>
      <c r="CS190" s="126"/>
      <c r="CT190" s="126"/>
      <c r="CU190" s="126"/>
      <c r="CV190" s="126"/>
      <c r="CW190" s="126"/>
      <c r="CX190" s="126"/>
      <c r="CY190" s="126"/>
      <c r="CZ190" s="126"/>
      <c r="DA190" s="126"/>
      <c r="DB190" s="126"/>
      <c r="DC190" s="126"/>
      <c r="DD190" s="126"/>
      <c r="DE190" s="126"/>
      <c r="DF190" s="126"/>
      <c r="DG190" s="126"/>
      <c r="DH190" s="126"/>
      <c r="DI190" s="126"/>
      <c r="DJ190" s="126"/>
      <c r="DK190" s="126"/>
      <c r="DL190" s="126"/>
      <c r="DM190" s="126"/>
      <c r="DN190" s="126"/>
      <c r="DO190" s="126"/>
      <c r="DP190" s="126"/>
      <c r="DQ190" s="126"/>
      <c r="DR190" s="126"/>
      <c r="DS190" s="126"/>
      <c r="DT190" s="126"/>
      <c r="DU190" s="126"/>
      <c r="DV190" s="126"/>
      <c r="DW190" s="126"/>
      <c r="DX190" s="126"/>
    </row>
    <row r="191" spans="1:128" ht="12" customHeight="1">
      <c r="A191" s="356">
        <v>3</v>
      </c>
      <c r="B191" s="370"/>
      <c r="C191" s="370"/>
      <c r="D191" s="370"/>
      <c r="E191" s="370"/>
      <c r="F191" s="370"/>
      <c r="G191" s="370"/>
      <c r="H191" s="370"/>
      <c r="I191" s="370"/>
      <c r="J191" s="370"/>
      <c r="K191" s="370"/>
      <c r="L191" s="370"/>
      <c r="M191" s="370"/>
      <c r="N191" s="372" t="str">
        <f>IF(E191="","",(H191+K191)/E191)</f>
        <v/>
      </c>
      <c r="O191" s="372"/>
      <c r="P191" s="372"/>
      <c r="Q191" s="374"/>
      <c r="R191" s="375"/>
      <c r="S191" s="375"/>
      <c r="T191" s="375"/>
      <c r="U191" s="375"/>
      <c r="V191" s="375"/>
      <c r="W191" s="375"/>
      <c r="X191" s="375"/>
      <c r="Y191" s="375"/>
      <c r="Z191" s="375"/>
      <c r="AA191" s="125"/>
      <c r="AB191" s="125"/>
      <c r="AC191" s="125"/>
      <c r="AD191" s="125"/>
      <c r="AE191" s="125"/>
      <c r="AF191" s="125"/>
      <c r="AG191" s="125"/>
      <c r="AH191" s="125"/>
      <c r="AI191" s="125"/>
      <c r="AJ191" s="125"/>
      <c r="AK191" s="125"/>
      <c r="AL191" s="125"/>
      <c r="AM191" s="125"/>
      <c r="AN191" s="125"/>
      <c r="AO191" s="125"/>
      <c r="AP191" s="125"/>
      <c r="AQ191" s="125"/>
      <c r="AR191" s="125"/>
      <c r="AS191" s="125"/>
      <c r="AT191" s="125"/>
      <c r="AU191" s="125"/>
      <c r="AV191" s="125"/>
      <c r="AW191" s="125"/>
      <c r="AX191" s="125"/>
      <c r="AY191" s="125"/>
      <c r="AZ191" s="125"/>
      <c r="BA191" s="125"/>
      <c r="BB191" s="125"/>
      <c r="BC191" s="125"/>
      <c r="BD191" s="125"/>
      <c r="BE191" s="125"/>
      <c r="BF191" s="125"/>
      <c r="BG191" s="125"/>
      <c r="BH191" s="125"/>
      <c r="BI191" s="125"/>
      <c r="BJ191" s="125"/>
      <c r="BK191" s="125"/>
      <c r="BL191" s="125"/>
      <c r="BM191" s="125"/>
      <c r="BN191" s="125"/>
      <c r="BO191" s="125"/>
      <c r="BP191" s="125"/>
      <c r="BQ191" s="125"/>
      <c r="BR191" s="125"/>
      <c r="BS191" s="125"/>
      <c r="BT191" s="125"/>
      <c r="BU191" s="125"/>
      <c r="BV191" s="125"/>
      <c r="BW191" s="125"/>
      <c r="BX191" s="125"/>
      <c r="BY191" s="125"/>
      <c r="BZ191" s="125"/>
      <c r="CA191" s="125"/>
      <c r="CB191" s="125"/>
      <c r="CC191" s="125"/>
      <c r="CD191" s="125"/>
      <c r="CE191" s="125"/>
      <c r="CF191" s="125"/>
      <c r="CG191" s="125"/>
      <c r="CH191" s="125"/>
      <c r="CI191" s="125"/>
      <c r="CJ191" s="125"/>
      <c r="CK191" s="125"/>
      <c r="CL191" s="125"/>
      <c r="CM191" s="125"/>
      <c r="CN191" s="125"/>
      <c r="CO191" s="125"/>
      <c r="CP191" s="125"/>
      <c r="CQ191" s="125"/>
      <c r="CR191" s="125"/>
      <c r="CS191" s="125"/>
      <c r="CT191" s="125"/>
      <c r="CU191" s="125"/>
      <c r="CV191" s="125"/>
      <c r="CW191" s="125"/>
      <c r="CX191" s="125"/>
      <c r="CY191" s="125"/>
      <c r="CZ191" s="125"/>
      <c r="DA191" s="125"/>
      <c r="DB191" s="125"/>
      <c r="DC191" s="125"/>
      <c r="DD191" s="125"/>
      <c r="DE191" s="125"/>
      <c r="DF191" s="125"/>
      <c r="DG191" s="125"/>
      <c r="DH191" s="125"/>
      <c r="DI191" s="125"/>
      <c r="DJ191" s="125"/>
      <c r="DK191" s="125"/>
      <c r="DL191" s="125"/>
      <c r="DM191" s="125"/>
      <c r="DN191" s="125"/>
      <c r="DO191" s="125"/>
      <c r="DP191" s="125"/>
      <c r="DQ191" s="125"/>
      <c r="DR191" s="125"/>
      <c r="DS191" s="125"/>
      <c r="DT191" s="125"/>
      <c r="DU191" s="125"/>
      <c r="DV191" s="125"/>
      <c r="DW191" s="125"/>
      <c r="DX191" s="125"/>
    </row>
    <row r="192" spans="1:128">
      <c r="A192" s="356"/>
      <c r="B192" s="370"/>
      <c r="C192" s="370"/>
      <c r="D192" s="370"/>
      <c r="E192" s="370"/>
      <c r="F192" s="370"/>
      <c r="G192" s="370"/>
      <c r="H192" s="370"/>
      <c r="I192" s="370"/>
      <c r="J192" s="370"/>
      <c r="K192" s="370"/>
      <c r="L192" s="370"/>
      <c r="M192" s="370"/>
      <c r="N192" s="372"/>
      <c r="O192" s="372"/>
      <c r="P192" s="372"/>
      <c r="Q192" s="374"/>
      <c r="R192" s="375"/>
      <c r="S192" s="375"/>
      <c r="T192" s="375"/>
      <c r="U192" s="375"/>
      <c r="V192" s="375"/>
      <c r="W192" s="375"/>
      <c r="X192" s="375"/>
      <c r="Y192" s="375"/>
      <c r="Z192" s="375"/>
      <c r="AA192" s="125"/>
      <c r="AB192" s="125"/>
      <c r="AC192" s="125"/>
      <c r="AD192" s="125"/>
      <c r="AE192" s="125"/>
      <c r="AF192" s="125"/>
      <c r="AG192" s="125"/>
      <c r="AH192" s="125"/>
      <c r="AI192" s="125"/>
      <c r="AJ192" s="125"/>
      <c r="AK192" s="125"/>
      <c r="AL192" s="125"/>
      <c r="AM192" s="125"/>
      <c r="AN192" s="125"/>
      <c r="AO192" s="125"/>
      <c r="AP192" s="125"/>
      <c r="AQ192" s="125"/>
      <c r="AR192" s="125"/>
      <c r="AS192" s="125"/>
      <c r="AT192" s="125"/>
      <c r="AU192" s="125"/>
      <c r="AV192" s="125"/>
      <c r="AW192" s="125"/>
      <c r="AX192" s="125"/>
      <c r="AY192" s="125"/>
      <c r="AZ192" s="125"/>
      <c r="BA192" s="125"/>
      <c r="BB192" s="125"/>
      <c r="BC192" s="125"/>
      <c r="BD192" s="125"/>
      <c r="BE192" s="125"/>
      <c r="BF192" s="125"/>
      <c r="BG192" s="125"/>
      <c r="BH192" s="125"/>
      <c r="BI192" s="125"/>
      <c r="BJ192" s="125"/>
      <c r="BK192" s="125"/>
      <c r="BL192" s="125"/>
      <c r="BM192" s="125"/>
      <c r="BN192" s="125"/>
      <c r="BO192" s="125"/>
      <c r="BP192" s="125"/>
      <c r="BQ192" s="125"/>
      <c r="BR192" s="125"/>
      <c r="BS192" s="125"/>
      <c r="BT192" s="125"/>
      <c r="BU192" s="125"/>
      <c r="BV192" s="125"/>
      <c r="BW192" s="125"/>
      <c r="BX192" s="125"/>
      <c r="BY192" s="125"/>
      <c r="BZ192" s="125"/>
      <c r="CA192" s="125"/>
      <c r="CB192" s="125"/>
      <c r="CC192" s="125"/>
      <c r="CD192" s="125"/>
      <c r="CE192" s="125"/>
      <c r="CF192" s="125"/>
      <c r="CG192" s="125"/>
      <c r="CH192" s="125"/>
      <c r="CI192" s="125"/>
      <c r="CJ192" s="125"/>
      <c r="CK192" s="125"/>
      <c r="CL192" s="125"/>
      <c r="CM192" s="125"/>
      <c r="CN192" s="125"/>
      <c r="CO192" s="125"/>
      <c r="CP192" s="125"/>
      <c r="CQ192" s="125"/>
      <c r="CR192" s="125"/>
      <c r="CS192" s="125"/>
      <c r="CT192" s="125"/>
      <c r="CU192" s="125"/>
      <c r="CV192" s="125"/>
      <c r="CW192" s="125"/>
      <c r="CX192" s="125"/>
      <c r="CY192" s="125"/>
      <c r="CZ192" s="125"/>
      <c r="DA192" s="125"/>
      <c r="DB192" s="125"/>
      <c r="DC192" s="125"/>
      <c r="DD192" s="125"/>
      <c r="DE192" s="125"/>
      <c r="DF192" s="125"/>
      <c r="DG192" s="125"/>
      <c r="DH192" s="125"/>
      <c r="DI192" s="125"/>
      <c r="DJ192" s="125"/>
      <c r="DK192" s="125"/>
      <c r="DL192" s="125"/>
      <c r="DM192" s="125"/>
      <c r="DN192" s="125"/>
      <c r="DO192" s="125"/>
      <c r="DP192" s="125"/>
      <c r="DQ192" s="125"/>
      <c r="DR192" s="125"/>
      <c r="DS192" s="125"/>
      <c r="DT192" s="125"/>
      <c r="DU192" s="125"/>
      <c r="DV192" s="125"/>
      <c r="DW192" s="125"/>
      <c r="DX192" s="125"/>
    </row>
    <row r="193" spans="1:128">
      <c r="A193" s="356">
        <v>4</v>
      </c>
      <c r="B193" s="370"/>
      <c r="C193" s="370"/>
      <c r="D193" s="370"/>
      <c r="E193" s="370"/>
      <c r="F193" s="370"/>
      <c r="G193" s="370"/>
      <c r="H193" s="370"/>
      <c r="I193" s="370"/>
      <c r="J193" s="370"/>
      <c r="K193" s="370"/>
      <c r="L193" s="370"/>
      <c r="M193" s="370"/>
      <c r="N193" s="372" t="str">
        <f>IF(E193="","",(H193+K193)/E193)</f>
        <v/>
      </c>
      <c r="O193" s="372"/>
      <c r="P193" s="372"/>
      <c r="Q193" s="374"/>
      <c r="R193" s="375"/>
      <c r="S193" s="375"/>
      <c r="T193" s="375"/>
      <c r="U193" s="375"/>
      <c r="V193" s="375"/>
      <c r="W193" s="375"/>
      <c r="X193" s="375"/>
      <c r="Y193" s="375"/>
      <c r="Z193" s="375"/>
      <c r="AA193" s="126"/>
      <c r="AB193" s="126"/>
      <c r="AC193" s="126"/>
      <c r="AD193" s="126"/>
      <c r="AE193" s="126"/>
      <c r="AF193" s="126"/>
      <c r="AG193" s="126"/>
      <c r="AH193" s="126"/>
      <c r="AI193" s="126"/>
      <c r="AJ193" s="126"/>
      <c r="AK193" s="126"/>
      <c r="AL193" s="126"/>
      <c r="AM193" s="126"/>
      <c r="AN193" s="126"/>
      <c r="AO193" s="126"/>
      <c r="AP193" s="126"/>
      <c r="AQ193" s="126"/>
      <c r="AR193" s="126"/>
      <c r="AS193" s="126"/>
      <c r="AT193" s="126"/>
      <c r="AU193" s="126"/>
      <c r="AV193" s="126"/>
      <c r="AW193" s="126"/>
      <c r="AX193" s="126"/>
      <c r="AY193" s="126"/>
      <c r="AZ193" s="126"/>
      <c r="BA193" s="126"/>
      <c r="BB193" s="126"/>
      <c r="BC193" s="126"/>
      <c r="BD193" s="126"/>
      <c r="BE193" s="126"/>
      <c r="BF193" s="126"/>
      <c r="BG193" s="126"/>
      <c r="BH193" s="126"/>
      <c r="BI193" s="126"/>
      <c r="BJ193" s="126"/>
      <c r="BK193" s="126"/>
      <c r="BL193" s="126"/>
      <c r="BM193" s="126"/>
      <c r="BN193" s="126"/>
      <c r="BO193" s="126"/>
      <c r="BP193" s="126"/>
      <c r="BQ193" s="126"/>
      <c r="BR193" s="126"/>
      <c r="BS193" s="126"/>
      <c r="BT193" s="126"/>
      <c r="BU193" s="126"/>
      <c r="BV193" s="126"/>
      <c r="BW193" s="126"/>
      <c r="BX193" s="126"/>
      <c r="BY193" s="126"/>
      <c r="BZ193" s="126"/>
      <c r="CA193" s="126"/>
      <c r="CB193" s="126"/>
      <c r="CC193" s="126"/>
      <c r="CD193" s="126"/>
      <c r="CE193" s="126"/>
      <c r="CF193" s="126"/>
      <c r="CG193" s="126"/>
      <c r="CH193" s="126"/>
      <c r="CI193" s="126"/>
      <c r="CJ193" s="126"/>
      <c r="CK193" s="126"/>
      <c r="CL193" s="126"/>
      <c r="CM193" s="126"/>
      <c r="CN193" s="126"/>
      <c r="CO193" s="126"/>
      <c r="CP193" s="126"/>
      <c r="CQ193" s="126"/>
      <c r="CR193" s="126"/>
      <c r="CS193" s="126"/>
      <c r="CT193" s="126"/>
      <c r="CU193" s="126"/>
      <c r="CV193" s="126"/>
      <c r="CW193" s="126"/>
      <c r="CX193" s="126"/>
      <c r="CY193" s="126"/>
      <c r="CZ193" s="126"/>
      <c r="DA193" s="126"/>
      <c r="DB193" s="126"/>
      <c r="DC193" s="126"/>
      <c r="DD193" s="126"/>
      <c r="DE193" s="126"/>
      <c r="DF193" s="126"/>
      <c r="DG193" s="126"/>
      <c r="DH193" s="126"/>
      <c r="DI193" s="126"/>
      <c r="DJ193" s="126"/>
      <c r="DK193" s="126"/>
      <c r="DL193" s="126"/>
      <c r="DM193" s="126"/>
      <c r="DN193" s="126"/>
      <c r="DO193" s="126"/>
      <c r="DP193" s="126"/>
      <c r="DQ193" s="126"/>
      <c r="DR193" s="126"/>
      <c r="DS193" s="126"/>
      <c r="DT193" s="126"/>
      <c r="DU193" s="126"/>
      <c r="DV193" s="126"/>
      <c r="DW193" s="126"/>
      <c r="DX193" s="126"/>
    </row>
    <row r="194" spans="1:128">
      <c r="A194" s="356"/>
      <c r="B194" s="370"/>
      <c r="C194" s="370"/>
      <c r="D194" s="370"/>
      <c r="E194" s="370"/>
      <c r="F194" s="370"/>
      <c r="G194" s="370"/>
      <c r="H194" s="370"/>
      <c r="I194" s="370"/>
      <c r="J194" s="370"/>
      <c r="K194" s="370"/>
      <c r="L194" s="370"/>
      <c r="M194" s="370"/>
      <c r="N194" s="372"/>
      <c r="O194" s="372"/>
      <c r="P194" s="372"/>
      <c r="Q194" s="374"/>
      <c r="R194" s="375"/>
      <c r="S194" s="375"/>
      <c r="T194" s="375"/>
      <c r="U194" s="375"/>
      <c r="V194" s="375"/>
      <c r="W194" s="375"/>
      <c r="X194" s="375"/>
      <c r="Y194" s="375"/>
      <c r="Z194" s="375"/>
    </row>
    <row r="195" spans="1:128">
      <c r="A195" s="356">
        <v>5</v>
      </c>
      <c r="B195" s="370"/>
      <c r="C195" s="370"/>
      <c r="D195" s="370"/>
      <c r="E195" s="370"/>
      <c r="F195" s="370"/>
      <c r="G195" s="370"/>
      <c r="H195" s="370"/>
      <c r="I195" s="370"/>
      <c r="J195" s="370"/>
      <c r="K195" s="370"/>
      <c r="L195" s="370"/>
      <c r="M195" s="370"/>
      <c r="N195" s="372" t="str">
        <f>IF(E195="","",(H195+K195)/E195)</f>
        <v/>
      </c>
      <c r="O195" s="372"/>
      <c r="P195" s="372"/>
    </row>
    <row r="196" spans="1:128">
      <c r="A196" s="356"/>
      <c r="B196" s="370"/>
      <c r="C196" s="370"/>
      <c r="D196" s="370"/>
      <c r="E196" s="370"/>
      <c r="F196" s="370"/>
      <c r="G196" s="370"/>
      <c r="H196" s="370"/>
      <c r="I196" s="370"/>
      <c r="J196" s="370"/>
      <c r="K196" s="370"/>
      <c r="L196" s="370"/>
      <c r="M196" s="370"/>
      <c r="N196" s="372"/>
      <c r="O196" s="372"/>
      <c r="P196" s="372"/>
    </row>
    <row r="197" spans="1:128">
      <c r="A197" s="356">
        <v>6</v>
      </c>
      <c r="B197" s="370"/>
      <c r="C197" s="370"/>
      <c r="D197" s="370"/>
      <c r="E197" s="370"/>
      <c r="F197" s="370"/>
      <c r="G197" s="370"/>
      <c r="H197" s="370"/>
      <c r="I197" s="370"/>
      <c r="J197" s="370"/>
      <c r="K197" s="370"/>
      <c r="L197" s="370"/>
      <c r="M197" s="370"/>
      <c r="N197" s="372" t="str">
        <f>IF(E197="","",(H197+K197)/E197)</f>
        <v/>
      </c>
      <c r="O197" s="372"/>
      <c r="P197" s="372"/>
    </row>
    <row r="198" spans="1:128" ht="12.75" thickBot="1">
      <c r="A198" s="369"/>
      <c r="B198" s="370"/>
      <c r="C198" s="370"/>
      <c r="D198" s="370"/>
      <c r="E198" s="370"/>
      <c r="F198" s="370"/>
      <c r="G198" s="370"/>
      <c r="H198" s="370"/>
      <c r="I198" s="370"/>
      <c r="J198" s="370"/>
      <c r="K198" s="370"/>
      <c r="L198" s="370"/>
      <c r="M198" s="370"/>
      <c r="N198" s="373"/>
      <c r="O198" s="373"/>
      <c r="P198" s="373"/>
    </row>
    <row r="199" spans="1:128">
      <c r="A199" s="358" t="s">
        <v>381</v>
      </c>
      <c r="B199" s="360" t="str">
        <f>IF(B187="","",SUM(B187:D198))</f>
        <v/>
      </c>
      <c r="C199" s="360"/>
      <c r="D199" s="360"/>
      <c r="E199" s="360" t="str">
        <f>IF(E187="","",SUM(E187:G198))</f>
        <v/>
      </c>
      <c r="F199" s="360"/>
      <c r="G199" s="360"/>
      <c r="H199" s="360" t="str">
        <f>IF(H187="","",SUM(H187:J198))</f>
        <v/>
      </c>
      <c r="I199" s="360"/>
      <c r="J199" s="360"/>
      <c r="K199" s="360" t="str">
        <f>IF(K187="","",SUM(K187:M198))</f>
        <v/>
      </c>
      <c r="L199" s="360"/>
      <c r="M199" s="360"/>
      <c r="N199" s="362" t="str">
        <f>IF(E199="","",(H199+K199)/E199)</f>
        <v/>
      </c>
      <c r="O199" s="362"/>
      <c r="P199" s="363"/>
    </row>
    <row r="200" spans="1:128" ht="12.75" thickBot="1">
      <c r="A200" s="359"/>
      <c r="B200" s="361"/>
      <c r="C200" s="361"/>
      <c r="D200" s="361"/>
      <c r="E200" s="361"/>
      <c r="F200" s="361"/>
      <c r="G200" s="361"/>
      <c r="H200" s="361"/>
      <c r="I200" s="361"/>
      <c r="J200" s="361"/>
      <c r="K200" s="361"/>
      <c r="L200" s="361"/>
      <c r="M200" s="361"/>
      <c r="N200" s="364"/>
      <c r="O200" s="364"/>
      <c r="P200" s="365"/>
    </row>
    <row r="201" spans="1:128" ht="34.5" customHeight="1">
      <c r="A201" s="366" t="s">
        <v>382</v>
      </c>
      <c r="B201" s="367"/>
      <c r="C201" s="367"/>
      <c r="D201" s="367"/>
      <c r="E201" s="367"/>
      <c r="F201" s="367"/>
      <c r="G201" s="367"/>
      <c r="H201" s="367"/>
      <c r="I201" s="367"/>
      <c r="J201" s="367"/>
      <c r="K201" s="367"/>
      <c r="L201" s="367"/>
      <c r="M201" s="367"/>
      <c r="N201" s="367"/>
      <c r="O201" s="367"/>
      <c r="P201" s="367"/>
    </row>
    <row r="202" spans="1:128" ht="34.5" customHeight="1">
      <c r="A202" s="368"/>
      <c r="B202" s="368"/>
      <c r="C202" s="368"/>
      <c r="D202" s="368"/>
      <c r="E202" s="368"/>
      <c r="F202" s="368"/>
      <c r="G202" s="368"/>
      <c r="H202" s="368"/>
      <c r="I202" s="368"/>
      <c r="J202" s="368"/>
      <c r="K202" s="368"/>
      <c r="L202" s="368"/>
      <c r="M202" s="368"/>
      <c r="N202" s="368"/>
      <c r="O202" s="368"/>
      <c r="P202" s="368"/>
    </row>
    <row r="203" spans="1:128" ht="34.5" customHeight="1">
      <c r="A203" s="368"/>
      <c r="B203" s="368"/>
      <c r="C203" s="368"/>
      <c r="D203" s="368"/>
      <c r="E203" s="368"/>
      <c r="F203" s="368"/>
      <c r="G203" s="368"/>
      <c r="H203" s="368"/>
      <c r="I203" s="368"/>
      <c r="J203" s="368"/>
      <c r="K203" s="368"/>
      <c r="L203" s="368"/>
      <c r="M203" s="368"/>
      <c r="N203" s="368"/>
      <c r="O203" s="368"/>
      <c r="P203" s="368"/>
    </row>
    <row r="204" spans="1:128" ht="34.5" customHeight="1">
      <c r="A204" s="368"/>
      <c r="B204" s="368"/>
      <c r="C204" s="368"/>
      <c r="D204" s="368"/>
      <c r="E204" s="368"/>
      <c r="F204" s="368"/>
      <c r="G204" s="368"/>
      <c r="H204" s="368"/>
      <c r="I204" s="368"/>
      <c r="J204" s="368"/>
      <c r="K204" s="368"/>
      <c r="L204" s="368"/>
      <c r="M204" s="368"/>
      <c r="N204" s="368"/>
      <c r="O204" s="368"/>
      <c r="P204" s="368"/>
    </row>
    <row r="205" spans="1:128">
      <c r="A205" s="53"/>
    </row>
    <row r="206" spans="1:128">
      <c r="A206" s="357" t="s">
        <v>383</v>
      </c>
      <c r="B206" s="357"/>
      <c r="C206" s="357"/>
      <c r="D206" s="357"/>
      <c r="E206" s="357"/>
      <c r="F206" s="357"/>
      <c r="G206" s="357"/>
      <c r="H206" s="357"/>
      <c r="I206" s="357"/>
      <c r="J206" s="357"/>
      <c r="K206" s="357"/>
      <c r="L206" s="357"/>
    </row>
    <row r="207" spans="1:128">
      <c r="A207" s="356" t="s">
        <v>384</v>
      </c>
      <c r="B207" s="356"/>
      <c r="C207" s="321"/>
      <c r="D207" s="322"/>
      <c r="E207" s="322"/>
      <c r="F207" s="322"/>
      <c r="G207" s="322"/>
      <c r="H207" s="322"/>
      <c r="I207" s="322"/>
      <c r="J207" s="322"/>
      <c r="K207" s="322"/>
      <c r="L207" s="322"/>
      <c r="M207" s="322"/>
      <c r="N207" s="322"/>
      <c r="O207" s="322"/>
      <c r="P207" s="323"/>
    </row>
    <row r="208" spans="1:128">
      <c r="A208" s="356"/>
      <c r="B208" s="356"/>
      <c r="C208" s="324"/>
      <c r="D208" s="325"/>
      <c r="E208" s="325"/>
      <c r="F208" s="325"/>
      <c r="G208" s="325"/>
      <c r="H208" s="325"/>
      <c r="I208" s="325"/>
      <c r="J208" s="325"/>
      <c r="K208" s="325"/>
      <c r="L208" s="325"/>
      <c r="M208" s="325"/>
      <c r="N208" s="325"/>
      <c r="O208" s="325"/>
      <c r="P208" s="326"/>
    </row>
    <row r="209" spans="1:19">
      <c r="A209" s="356" t="s">
        <v>385</v>
      </c>
      <c r="B209" s="356"/>
      <c r="C209" s="321"/>
      <c r="D209" s="322"/>
      <c r="E209" s="322"/>
      <c r="F209" s="322"/>
      <c r="G209" s="322"/>
      <c r="H209" s="322"/>
      <c r="I209" s="322"/>
      <c r="J209" s="322"/>
      <c r="K209" s="322"/>
      <c r="L209" s="322"/>
      <c r="M209" s="322"/>
      <c r="N209" s="322"/>
      <c r="O209" s="322"/>
      <c r="P209" s="323"/>
    </row>
    <row r="210" spans="1:19">
      <c r="A210" s="356"/>
      <c r="B210" s="356"/>
      <c r="C210" s="324"/>
      <c r="D210" s="325"/>
      <c r="E210" s="325"/>
      <c r="F210" s="325"/>
      <c r="G210" s="325"/>
      <c r="H210" s="325"/>
      <c r="I210" s="325"/>
      <c r="J210" s="325"/>
      <c r="K210" s="325"/>
      <c r="L210" s="325"/>
      <c r="M210" s="325"/>
      <c r="N210" s="325"/>
      <c r="O210" s="325"/>
      <c r="P210" s="326"/>
    </row>
    <row r="211" spans="1:19">
      <c r="A211" s="356" t="s">
        <v>386</v>
      </c>
      <c r="B211" s="356"/>
      <c r="C211" s="321"/>
      <c r="D211" s="322"/>
      <c r="E211" s="322"/>
      <c r="F211" s="322"/>
      <c r="G211" s="322"/>
      <c r="H211" s="322"/>
      <c r="I211" s="322"/>
      <c r="J211" s="322"/>
      <c r="K211" s="322"/>
      <c r="L211" s="322"/>
      <c r="M211" s="322"/>
      <c r="N211" s="322"/>
      <c r="O211" s="322"/>
      <c r="P211" s="323"/>
    </row>
    <row r="212" spans="1:19">
      <c r="A212" s="356"/>
      <c r="B212" s="356"/>
      <c r="C212" s="324"/>
      <c r="D212" s="325"/>
      <c r="E212" s="325"/>
      <c r="F212" s="325"/>
      <c r="G212" s="325"/>
      <c r="H212" s="325"/>
      <c r="I212" s="325"/>
      <c r="J212" s="325"/>
      <c r="K212" s="325"/>
      <c r="L212" s="325"/>
      <c r="M212" s="325"/>
      <c r="N212" s="325"/>
      <c r="O212" s="325"/>
      <c r="P212" s="326"/>
    </row>
    <row r="213" spans="1:19">
      <c r="A213" s="356" t="s">
        <v>387</v>
      </c>
      <c r="B213" s="356"/>
      <c r="C213" s="321"/>
      <c r="D213" s="322"/>
      <c r="E213" s="322"/>
      <c r="F213" s="322"/>
      <c r="G213" s="322"/>
      <c r="H213" s="322"/>
      <c r="I213" s="322"/>
      <c r="J213" s="322"/>
      <c r="K213" s="322"/>
      <c r="L213" s="322"/>
      <c r="M213" s="322"/>
      <c r="N213" s="322"/>
      <c r="O213" s="322"/>
      <c r="P213" s="323"/>
    </row>
    <row r="214" spans="1:19">
      <c r="A214" s="356"/>
      <c r="B214" s="356"/>
      <c r="C214" s="324"/>
      <c r="D214" s="325"/>
      <c r="E214" s="325"/>
      <c r="F214" s="325"/>
      <c r="G214" s="325"/>
      <c r="H214" s="325"/>
      <c r="I214" s="325"/>
      <c r="J214" s="325"/>
      <c r="K214" s="325"/>
      <c r="L214" s="325"/>
      <c r="M214" s="325"/>
      <c r="N214" s="325"/>
      <c r="O214" s="325"/>
      <c r="P214" s="326"/>
    </row>
    <row r="215" spans="1:19">
      <c r="A215" s="356" t="s">
        <v>388</v>
      </c>
      <c r="B215" s="356"/>
      <c r="C215" s="321"/>
      <c r="D215" s="322"/>
      <c r="E215" s="322"/>
      <c r="F215" s="322"/>
      <c r="G215" s="322"/>
      <c r="H215" s="322"/>
      <c r="I215" s="322"/>
      <c r="J215" s="322"/>
      <c r="K215" s="322"/>
      <c r="L215" s="322"/>
      <c r="M215" s="322"/>
      <c r="N215" s="322"/>
      <c r="O215" s="322"/>
      <c r="P215" s="323"/>
    </row>
    <row r="216" spans="1:19">
      <c r="A216" s="356"/>
      <c r="B216" s="356"/>
      <c r="C216" s="324"/>
      <c r="D216" s="325"/>
      <c r="E216" s="325"/>
      <c r="F216" s="325"/>
      <c r="G216" s="325"/>
      <c r="H216" s="325"/>
      <c r="I216" s="325"/>
      <c r="J216" s="325"/>
      <c r="K216" s="325"/>
      <c r="L216" s="325"/>
      <c r="M216" s="325"/>
      <c r="N216" s="325"/>
      <c r="O216" s="325"/>
      <c r="P216" s="326"/>
    </row>
    <row r="217" spans="1:19">
      <c r="A217" s="356" t="s">
        <v>389</v>
      </c>
      <c r="B217" s="356"/>
      <c r="C217" s="321"/>
      <c r="D217" s="322"/>
      <c r="E217" s="322"/>
      <c r="F217" s="322"/>
      <c r="G217" s="322"/>
      <c r="H217" s="322"/>
      <c r="I217" s="322"/>
      <c r="J217" s="322"/>
      <c r="K217" s="322"/>
      <c r="L217" s="322"/>
      <c r="M217" s="322"/>
      <c r="N217" s="322"/>
      <c r="O217" s="322"/>
      <c r="P217" s="323"/>
    </row>
    <row r="218" spans="1:19">
      <c r="A218" s="356"/>
      <c r="B218" s="356"/>
      <c r="C218" s="324"/>
      <c r="D218" s="325"/>
      <c r="E218" s="325"/>
      <c r="F218" s="325"/>
      <c r="G218" s="325"/>
      <c r="H218" s="325"/>
      <c r="I218" s="325"/>
      <c r="J218" s="325"/>
      <c r="K218" s="325"/>
      <c r="L218" s="325"/>
      <c r="M218" s="325"/>
      <c r="N218" s="325"/>
      <c r="O218" s="325"/>
      <c r="P218" s="326"/>
    </row>
    <row r="219" spans="1:19">
      <c r="A219" s="53"/>
    </row>
    <row r="220" spans="1:19">
      <c r="A220" s="349" t="s">
        <v>610</v>
      </c>
      <c r="B220" s="349"/>
      <c r="C220" s="349"/>
      <c r="D220" s="349"/>
      <c r="E220" s="349"/>
      <c r="F220" s="349"/>
      <c r="G220" s="349"/>
    </row>
    <row r="221" spans="1:19">
      <c r="A221" s="349"/>
      <c r="B221" s="349"/>
      <c r="C221" s="349"/>
      <c r="D221" s="349"/>
      <c r="E221" s="349"/>
      <c r="F221" s="349"/>
      <c r="G221" s="349"/>
    </row>
    <row r="222" spans="1:19" ht="12" customHeight="1">
      <c r="A222" s="352" t="s">
        <v>390</v>
      </c>
      <c r="B222" s="352"/>
      <c r="C222" s="352"/>
      <c r="D222" s="352"/>
    </row>
    <row r="223" spans="1:19" ht="12" customHeight="1">
      <c r="A223" s="352"/>
      <c r="B223" s="352"/>
      <c r="C223" s="352"/>
      <c r="D223" s="352"/>
    </row>
    <row r="224" spans="1:19" ht="20.100000000000001" customHeight="1">
      <c r="A224" s="354" t="s">
        <v>391</v>
      </c>
      <c r="B224" s="354"/>
      <c r="C224" s="354"/>
      <c r="D224" s="354"/>
      <c r="E224" s="321"/>
      <c r="F224" s="322"/>
      <c r="G224" s="322"/>
      <c r="H224" s="322"/>
      <c r="I224" s="322"/>
      <c r="J224" s="322"/>
      <c r="K224" s="322"/>
      <c r="L224" s="322"/>
      <c r="M224" s="322"/>
      <c r="N224" s="322"/>
      <c r="O224" s="322"/>
      <c r="P224" s="322"/>
      <c r="Q224" s="322"/>
      <c r="R224" s="322"/>
      <c r="S224" s="323"/>
    </row>
    <row r="225" spans="1:19" ht="20.100000000000001" customHeight="1">
      <c r="A225" s="354"/>
      <c r="B225" s="354"/>
      <c r="C225" s="354"/>
      <c r="D225" s="354"/>
      <c r="E225" s="324"/>
      <c r="F225" s="325"/>
      <c r="G225" s="325"/>
      <c r="H225" s="325"/>
      <c r="I225" s="325"/>
      <c r="J225" s="325"/>
      <c r="K225" s="325"/>
      <c r="L225" s="325"/>
      <c r="M225" s="325"/>
      <c r="N225" s="325"/>
      <c r="O225" s="325"/>
      <c r="P225" s="325"/>
      <c r="Q225" s="325"/>
      <c r="R225" s="325"/>
      <c r="S225" s="326"/>
    </row>
    <row r="226" spans="1:19" ht="15" customHeight="1">
      <c r="A226" s="354" t="s">
        <v>392</v>
      </c>
      <c r="B226" s="354"/>
      <c r="C226" s="354"/>
      <c r="D226" s="355"/>
      <c r="E226" s="321"/>
      <c r="F226" s="322"/>
      <c r="G226" s="322"/>
      <c r="H226" s="322"/>
      <c r="I226" s="322"/>
      <c r="J226" s="322"/>
      <c r="K226" s="322"/>
      <c r="L226" s="322"/>
      <c r="M226" s="322"/>
      <c r="N226" s="322"/>
      <c r="O226" s="322"/>
      <c r="P226" s="322"/>
      <c r="Q226" s="322"/>
      <c r="R226" s="322"/>
      <c r="S226" s="323"/>
    </row>
    <row r="227" spans="1:19" ht="15" customHeight="1">
      <c r="A227" s="354"/>
      <c r="B227" s="354"/>
      <c r="C227" s="354"/>
      <c r="D227" s="355"/>
      <c r="E227" s="324"/>
      <c r="F227" s="325"/>
      <c r="G227" s="325"/>
      <c r="H227" s="325"/>
      <c r="I227" s="325"/>
      <c r="J227" s="325"/>
      <c r="K227" s="325"/>
      <c r="L227" s="325"/>
      <c r="M227" s="325"/>
      <c r="N227" s="325"/>
      <c r="O227" s="325"/>
      <c r="P227" s="325"/>
      <c r="Q227" s="325"/>
      <c r="R227" s="325"/>
      <c r="S227" s="326"/>
    </row>
    <row r="228" spans="1:19" ht="15" customHeight="1">
      <c r="A228" s="319" t="s">
        <v>393</v>
      </c>
      <c r="B228" s="319"/>
      <c r="C228" s="319"/>
      <c r="D228" s="320"/>
      <c r="E228" s="321"/>
      <c r="F228" s="322"/>
      <c r="G228" s="322"/>
      <c r="H228" s="322"/>
      <c r="I228" s="322"/>
      <c r="J228" s="322"/>
      <c r="K228" s="322"/>
      <c r="L228" s="322"/>
      <c r="M228" s="322"/>
      <c r="N228" s="322"/>
      <c r="O228" s="322"/>
      <c r="P228" s="322"/>
      <c r="Q228" s="322"/>
      <c r="R228" s="322"/>
      <c r="S228" s="323"/>
    </row>
    <row r="229" spans="1:19" ht="15" customHeight="1">
      <c r="A229" s="319"/>
      <c r="B229" s="319"/>
      <c r="C229" s="319"/>
      <c r="D229" s="320"/>
      <c r="E229" s="324"/>
      <c r="F229" s="325"/>
      <c r="G229" s="325"/>
      <c r="H229" s="325"/>
      <c r="I229" s="325"/>
      <c r="J229" s="325"/>
      <c r="K229" s="325"/>
      <c r="L229" s="325"/>
      <c r="M229" s="325"/>
      <c r="N229" s="325"/>
      <c r="O229" s="325"/>
      <c r="P229" s="325"/>
      <c r="Q229" s="325"/>
      <c r="R229" s="325"/>
      <c r="S229" s="326"/>
    </row>
    <row r="230" spans="1:19" ht="15" customHeight="1">
      <c r="A230" s="319" t="s">
        <v>394</v>
      </c>
      <c r="B230" s="319"/>
      <c r="C230" s="319"/>
      <c r="D230" s="320"/>
      <c r="E230" s="321"/>
      <c r="F230" s="322"/>
      <c r="G230" s="322"/>
      <c r="H230" s="322"/>
      <c r="I230" s="322"/>
      <c r="J230" s="322"/>
      <c r="K230" s="322"/>
      <c r="L230" s="322"/>
      <c r="M230" s="322"/>
      <c r="N230" s="322"/>
      <c r="O230" s="322"/>
      <c r="P230" s="322"/>
      <c r="Q230" s="322"/>
      <c r="R230" s="322"/>
      <c r="S230" s="323"/>
    </row>
    <row r="231" spans="1:19" ht="15" customHeight="1">
      <c r="A231" s="319"/>
      <c r="B231" s="319"/>
      <c r="C231" s="319"/>
      <c r="D231" s="320"/>
      <c r="E231" s="324"/>
      <c r="F231" s="325"/>
      <c r="G231" s="325"/>
      <c r="H231" s="325"/>
      <c r="I231" s="325"/>
      <c r="J231" s="325"/>
      <c r="K231" s="325"/>
      <c r="L231" s="325"/>
      <c r="M231" s="325"/>
      <c r="N231" s="325"/>
      <c r="O231" s="325"/>
      <c r="P231" s="325"/>
      <c r="Q231" s="325"/>
      <c r="R231" s="325"/>
      <c r="S231" s="326"/>
    </row>
    <row r="232" spans="1:19" ht="15" customHeight="1">
      <c r="A232" s="319" t="s">
        <v>395</v>
      </c>
      <c r="B232" s="319"/>
      <c r="C232" s="319"/>
      <c r="D232" s="320"/>
      <c r="E232" s="321"/>
      <c r="F232" s="322"/>
      <c r="G232" s="322"/>
      <c r="H232" s="322"/>
      <c r="I232" s="322"/>
      <c r="J232" s="322"/>
      <c r="K232" s="322"/>
      <c r="L232" s="322"/>
      <c r="M232" s="322"/>
      <c r="N232" s="322"/>
      <c r="O232" s="322"/>
      <c r="P232" s="322"/>
      <c r="Q232" s="322"/>
      <c r="R232" s="322"/>
      <c r="S232" s="323"/>
    </row>
    <row r="233" spans="1:19" ht="15" customHeight="1">
      <c r="A233" s="319"/>
      <c r="B233" s="319"/>
      <c r="C233" s="319"/>
      <c r="D233" s="320"/>
      <c r="E233" s="324"/>
      <c r="F233" s="325"/>
      <c r="G233" s="325"/>
      <c r="H233" s="325"/>
      <c r="I233" s="325"/>
      <c r="J233" s="325"/>
      <c r="K233" s="325"/>
      <c r="L233" s="325"/>
      <c r="M233" s="325"/>
      <c r="N233" s="325"/>
      <c r="O233" s="325"/>
      <c r="P233" s="325"/>
      <c r="Q233" s="325"/>
      <c r="R233" s="325"/>
      <c r="S233" s="326"/>
    </row>
    <row r="234" spans="1:19" ht="15" customHeight="1">
      <c r="A234" s="319" t="s">
        <v>396</v>
      </c>
      <c r="B234" s="319"/>
      <c r="C234" s="319"/>
      <c r="D234" s="320"/>
      <c r="E234" s="321"/>
      <c r="F234" s="322"/>
      <c r="G234" s="322"/>
      <c r="H234" s="322"/>
      <c r="I234" s="322"/>
      <c r="J234" s="322"/>
      <c r="K234" s="322"/>
      <c r="L234" s="322"/>
      <c r="M234" s="322"/>
      <c r="N234" s="322"/>
      <c r="O234" s="322"/>
      <c r="P234" s="322"/>
      <c r="Q234" s="322"/>
      <c r="R234" s="322"/>
      <c r="S234" s="323"/>
    </row>
    <row r="235" spans="1:19" ht="15" customHeight="1">
      <c r="A235" s="319"/>
      <c r="B235" s="319"/>
      <c r="C235" s="319"/>
      <c r="D235" s="320"/>
      <c r="E235" s="324"/>
      <c r="F235" s="325"/>
      <c r="G235" s="325"/>
      <c r="H235" s="325"/>
      <c r="I235" s="325"/>
      <c r="J235" s="325"/>
      <c r="K235" s="325"/>
      <c r="L235" s="325"/>
      <c r="M235" s="325"/>
      <c r="N235" s="325"/>
      <c r="O235" s="325"/>
      <c r="P235" s="325"/>
      <c r="Q235" s="325"/>
      <c r="R235" s="325"/>
      <c r="S235" s="326"/>
    </row>
    <row r="236" spans="1:19" ht="15" customHeight="1">
      <c r="A236" s="319" t="s">
        <v>397</v>
      </c>
      <c r="B236" s="319"/>
      <c r="C236" s="319"/>
      <c r="D236" s="320"/>
      <c r="E236" s="321"/>
      <c r="F236" s="322"/>
      <c r="G236" s="322"/>
      <c r="H236" s="322"/>
      <c r="I236" s="322"/>
      <c r="J236" s="322"/>
      <c r="K236" s="322"/>
      <c r="L236" s="322"/>
      <c r="M236" s="322"/>
      <c r="N236" s="322"/>
      <c r="O236" s="322"/>
      <c r="P236" s="322"/>
      <c r="Q236" s="322"/>
      <c r="R236" s="322"/>
      <c r="S236" s="323"/>
    </row>
    <row r="237" spans="1:19" ht="15" customHeight="1">
      <c r="A237" s="319"/>
      <c r="B237" s="319"/>
      <c r="C237" s="319"/>
      <c r="D237" s="320"/>
      <c r="E237" s="324"/>
      <c r="F237" s="325"/>
      <c r="G237" s="325"/>
      <c r="H237" s="325"/>
      <c r="I237" s="325"/>
      <c r="J237" s="325"/>
      <c r="K237" s="325"/>
      <c r="L237" s="325"/>
      <c r="M237" s="325"/>
      <c r="N237" s="325"/>
      <c r="O237" s="325"/>
      <c r="P237" s="325"/>
      <c r="Q237" s="325"/>
      <c r="R237" s="325"/>
      <c r="S237" s="326"/>
    </row>
    <row r="238" spans="1:19" ht="15" customHeight="1">
      <c r="A238" s="319" t="s">
        <v>398</v>
      </c>
      <c r="B238" s="319"/>
      <c r="C238" s="319"/>
      <c r="D238" s="320"/>
      <c r="E238" s="321"/>
      <c r="F238" s="322"/>
      <c r="G238" s="322"/>
      <c r="H238" s="322"/>
      <c r="I238" s="322"/>
      <c r="J238" s="322"/>
      <c r="K238" s="322"/>
      <c r="L238" s="322"/>
      <c r="M238" s="322"/>
      <c r="N238" s="322"/>
      <c r="O238" s="322"/>
      <c r="P238" s="322"/>
      <c r="Q238" s="322"/>
      <c r="R238" s="322"/>
      <c r="S238" s="323"/>
    </row>
    <row r="239" spans="1:19" ht="15" customHeight="1">
      <c r="A239" s="319"/>
      <c r="B239" s="319"/>
      <c r="C239" s="319"/>
      <c r="D239" s="320"/>
      <c r="E239" s="324"/>
      <c r="F239" s="325"/>
      <c r="G239" s="325"/>
      <c r="H239" s="325"/>
      <c r="I239" s="325"/>
      <c r="J239" s="325"/>
      <c r="K239" s="325"/>
      <c r="L239" s="325"/>
      <c r="M239" s="325"/>
      <c r="N239" s="325"/>
      <c r="O239" s="325"/>
      <c r="P239" s="325"/>
      <c r="Q239" s="325"/>
      <c r="R239" s="325"/>
      <c r="S239" s="326"/>
    </row>
    <row r="240" spans="1:19" ht="15" customHeight="1">
      <c r="A240" s="319" t="s">
        <v>399</v>
      </c>
      <c r="B240" s="319"/>
      <c r="C240" s="319"/>
      <c r="D240" s="320"/>
      <c r="E240" s="321"/>
      <c r="F240" s="322"/>
      <c r="G240" s="322"/>
      <c r="H240" s="322"/>
      <c r="I240" s="322"/>
      <c r="J240" s="322"/>
      <c r="K240" s="322"/>
      <c r="L240" s="322"/>
      <c r="M240" s="322"/>
      <c r="N240" s="322"/>
      <c r="O240" s="322"/>
      <c r="P240" s="322"/>
      <c r="Q240" s="322"/>
      <c r="R240" s="322"/>
      <c r="S240" s="323"/>
    </row>
    <row r="241" spans="1:128" ht="15" customHeight="1">
      <c r="A241" s="319"/>
      <c r="B241" s="319"/>
      <c r="C241" s="319"/>
      <c r="D241" s="320"/>
      <c r="E241" s="324"/>
      <c r="F241" s="325"/>
      <c r="G241" s="325"/>
      <c r="H241" s="325"/>
      <c r="I241" s="325"/>
      <c r="J241" s="325"/>
      <c r="K241" s="325"/>
      <c r="L241" s="325"/>
      <c r="M241" s="325"/>
      <c r="N241" s="325"/>
      <c r="O241" s="325"/>
      <c r="P241" s="325"/>
      <c r="Q241" s="325"/>
      <c r="R241" s="325"/>
      <c r="S241" s="326"/>
    </row>
    <row r="242" spans="1:128" s="327" customFormat="1" ht="15" customHeight="1">
      <c r="A242" s="327" t="s">
        <v>400</v>
      </c>
      <c r="B242" s="328"/>
      <c r="C242" s="328"/>
      <c r="D242" s="328"/>
      <c r="E242" s="328"/>
      <c r="F242" s="328"/>
      <c r="G242" s="328"/>
      <c r="H242" s="328"/>
      <c r="I242" s="328"/>
      <c r="J242" s="328"/>
      <c r="K242" s="328"/>
      <c r="L242" s="328"/>
      <c r="M242" s="328"/>
      <c r="N242" s="328"/>
      <c r="O242" s="328"/>
      <c r="P242" s="328"/>
      <c r="Q242" s="328"/>
      <c r="R242" s="328"/>
      <c r="S242" s="328"/>
      <c r="T242" s="328"/>
      <c r="U242" s="328"/>
      <c r="V242" s="328"/>
      <c r="W242" s="328"/>
      <c r="X242" s="328"/>
      <c r="Y242" s="328"/>
      <c r="Z242" s="328"/>
      <c r="AA242" s="328"/>
      <c r="AB242" s="328"/>
      <c r="AC242" s="328"/>
      <c r="AD242" s="328"/>
      <c r="AE242" s="328"/>
      <c r="AF242" s="328"/>
      <c r="AG242" s="328"/>
      <c r="AH242" s="328"/>
      <c r="AI242" s="328"/>
      <c r="AJ242" s="328"/>
      <c r="AK242" s="328"/>
      <c r="AL242" s="328"/>
      <c r="AM242" s="328"/>
      <c r="AN242" s="328"/>
      <c r="AO242" s="328"/>
      <c r="AP242" s="328"/>
      <c r="AQ242" s="328"/>
      <c r="AR242" s="328"/>
      <c r="AS242" s="328"/>
      <c r="AT242" s="328"/>
      <c r="AU242" s="328"/>
      <c r="AV242" s="328"/>
      <c r="AW242" s="328"/>
      <c r="AX242" s="328"/>
      <c r="AY242" s="328"/>
      <c r="AZ242" s="328"/>
      <c r="BA242" s="328"/>
      <c r="BB242" s="328"/>
      <c r="BC242" s="328"/>
      <c r="BD242" s="328"/>
      <c r="BE242" s="328"/>
      <c r="BF242" s="328"/>
      <c r="BG242" s="328"/>
      <c r="BH242" s="328"/>
      <c r="BI242" s="328"/>
      <c r="BJ242" s="328"/>
      <c r="BK242" s="328"/>
      <c r="BL242" s="328"/>
      <c r="BM242" s="328"/>
      <c r="BN242" s="328"/>
      <c r="BO242" s="328"/>
      <c r="BP242" s="328"/>
      <c r="BQ242" s="328"/>
      <c r="BR242" s="328"/>
      <c r="BS242" s="328"/>
      <c r="BT242" s="328"/>
      <c r="BU242" s="328"/>
      <c r="BV242" s="328"/>
      <c r="BW242" s="328"/>
      <c r="BX242" s="328"/>
      <c r="BY242" s="328"/>
      <c r="BZ242" s="328"/>
      <c r="CA242" s="328"/>
      <c r="CB242" s="328"/>
      <c r="CC242" s="328"/>
      <c r="CD242" s="328"/>
      <c r="CE242" s="328"/>
      <c r="CF242" s="328"/>
      <c r="CG242" s="328"/>
      <c r="CH242" s="328"/>
      <c r="CI242" s="328"/>
      <c r="CJ242" s="328"/>
      <c r="CK242" s="328"/>
      <c r="CL242" s="328"/>
      <c r="CM242" s="328"/>
      <c r="CN242" s="328"/>
      <c r="CO242" s="328"/>
      <c r="CP242" s="328"/>
      <c r="CQ242" s="328"/>
      <c r="CR242" s="328"/>
      <c r="CS242" s="328"/>
      <c r="CT242" s="328"/>
      <c r="CU242" s="328"/>
      <c r="CV242" s="328"/>
      <c r="CW242" s="328"/>
      <c r="CX242" s="328"/>
      <c r="CY242" s="328"/>
      <c r="CZ242" s="328"/>
      <c r="DA242" s="328"/>
      <c r="DB242" s="328"/>
      <c r="DC242" s="328"/>
      <c r="DD242" s="328"/>
      <c r="DE242" s="328"/>
      <c r="DF242" s="328"/>
      <c r="DG242" s="328"/>
      <c r="DH242" s="328"/>
      <c r="DI242" s="328"/>
      <c r="DJ242" s="328"/>
      <c r="DK242" s="328"/>
      <c r="DL242" s="328"/>
      <c r="DM242" s="328"/>
      <c r="DN242" s="328"/>
      <c r="DO242" s="328"/>
      <c r="DP242" s="328"/>
      <c r="DQ242" s="328"/>
      <c r="DR242" s="328"/>
      <c r="DS242" s="328"/>
      <c r="DT242" s="328"/>
      <c r="DU242" s="328"/>
      <c r="DV242" s="328"/>
      <c r="DW242" s="328"/>
      <c r="DX242" s="328"/>
    </row>
    <row r="243" spans="1:128" ht="15" customHeight="1">
      <c r="A243" s="329" t="s">
        <v>401</v>
      </c>
      <c r="B243" s="330"/>
      <c r="C243" s="330"/>
      <c r="D243" s="330"/>
      <c r="E243" s="330"/>
      <c r="F243" s="330"/>
      <c r="G243" s="330"/>
      <c r="H243" s="330"/>
      <c r="I243" s="330"/>
      <c r="J243" s="330"/>
      <c r="K243" s="330"/>
      <c r="L243" s="330"/>
      <c r="M243" s="330"/>
      <c r="N243" s="330"/>
      <c r="O243" s="330"/>
      <c r="P243" s="330"/>
      <c r="Q243" s="330"/>
      <c r="R243" s="330"/>
      <c r="S243" s="330"/>
    </row>
    <row r="244" spans="1:128" ht="15" customHeight="1">
      <c r="A244" s="329" t="s">
        <v>402</v>
      </c>
      <c r="B244" s="330"/>
      <c r="C244" s="330"/>
      <c r="D244" s="330"/>
      <c r="E244" s="330"/>
      <c r="F244" s="330"/>
      <c r="G244" s="330"/>
      <c r="H244" s="330"/>
      <c r="I244" s="330"/>
      <c r="J244" s="330"/>
      <c r="K244" s="330"/>
      <c r="L244" s="330"/>
      <c r="M244" s="330"/>
      <c r="N244" s="330"/>
      <c r="O244" s="330"/>
      <c r="P244" s="330"/>
      <c r="Q244" s="330"/>
      <c r="R244" s="330"/>
      <c r="S244" s="330"/>
    </row>
    <row r="245" spans="1:128" s="225" customFormat="1" ht="15" customHeight="1">
      <c r="A245" s="331" t="s">
        <v>611</v>
      </c>
      <c r="B245" s="331"/>
      <c r="C245" s="331"/>
      <c r="D245" s="331"/>
      <c r="E245" s="331"/>
      <c r="F245" s="331"/>
    </row>
    <row r="246" spans="1:128" s="225" customFormat="1" ht="15" customHeight="1">
      <c r="A246" s="331"/>
      <c r="B246" s="331"/>
      <c r="C246" s="331"/>
      <c r="D246" s="331"/>
      <c r="E246" s="331"/>
      <c r="F246" s="331"/>
    </row>
    <row r="247" spans="1:128" s="225" customFormat="1" ht="15" customHeight="1">
      <c r="A247" s="319" t="s">
        <v>403</v>
      </c>
      <c r="B247" s="319"/>
      <c r="C247" s="319"/>
      <c r="D247" s="319"/>
      <c r="E247" s="332" t="s">
        <v>404</v>
      </c>
      <c r="F247" s="332"/>
      <c r="G247" s="333"/>
      <c r="H247" s="333"/>
      <c r="I247" s="333"/>
      <c r="J247" s="333"/>
      <c r="K247" s="333"/>
      <c r="L247" s="333"/>
      <c r="M247" s="333"/>
      <c r="N247" s="313" t="s">
        <v>405</v>
      </c>
      <c r="O247" s="314"/>
      <c r="P247" s="314"/>
      <c r="Q247" s="314"/>
      <c r="R247" s="314"/>
      <c r="S247" s="315"/>
    </row>
    <row r="248" spans="1:128" s="225" customFormat="1" ht="15" customHeight="1">
      <c r="A248" s="319"/>
      <c r="B248" s="319"/>
      <c r="C248" s="319"/>
      <c r="D248" s="319"/>
      <c r="E248" s="334" t="s">
        <v>406</v>
      </c>
      <c r="F248" s="334"/>
      <c r="G248" s="335"/>
      <c r="H248" s="335"/>
      <c r="I248" s="335"/>
      <c r="J248" s="335"/>
      <c r="K248" s="335"/>
      <c r="L248" s="335"/>
      <c r="M248" s="335"/>
      <c r="N248" s="316"/>
      <c r="O248" s="317"/>
      <c r="P248" s="317"/>
      <c r="Q248" s="317"/>
      <c r="R248" s="317"/>
      <c r="S248" s="318"/>
    </row>
    <row r="249" spans="1:128" s="225" customFormat="1" ht="15" customHeight="1">
      <c r="A249" s="319"/>
      <c r="B249" s="319"/>
      <c r="C249" s="319"/>
      <c r="D249" s="319"/>
      <c r="E249" s="334"/>
      <c r="F249" s="334"/>
      <c r="G249" s="335"/>
      <c r="H249" s="335"/>
      <c r="I249" s="335"/>
      <c r="J249" s="335"/>
      <c r="K249" s="335"/>
      <c r="L249" s="335"/>
      <c r="M249" s="335"/>
      <c r="N249" s="313" t="s">
        <v>407</v>
      </c>
      <c r="O249" s="314"/>
      <c r="P249" s="314"/>
      <c r="Q249" s="314"/>
      <c r="R249" s="314"/>
      <c r="S249" s="315"/>
    </row>
    <row r="250" spans="1:128" s="225" customFormat="1" ht="15" customHeight="1">
      <c r="A250" s="319"/>
      <c r="B250" s="319"/>
      <c r="C250" s="319"/>
      <c r="D250" s="319"/>
      <c r="E250" s="336" t="s">
        <v>408</v>
      </c>
      <c r="F250" s="336"/>
      <c r="G250" s="337"/>
      <c r="H250" s="337"/>
      <c r="I250" s="337"/>
      <c r="J250" s="337"/>
      <c r="K250" s="337"/>
      <c r="L250" s="337"/>
      <c r="M250" s="337"/>
      <c r="N250" s="316"/>
      <c r="O250" s="317"/>
      <c r="P250" s="317"/>
      <c r="Q250" s="317"/>
      <c r="R250" s="317"/>
      <c r="S250" s="318"/>
    </row>
    <row r="251" spans="1:128" s="225" customFormat="1" ht="15" customHeight="1">
      <c r="A251" s="319" t="s">
        <v>409</v>
      </c>
      <c r="B251" s="319"/>
      <c r="C251" s="319"/>
      <c r="D251" s="319"/>
      <c r="E251" s="306" t="s">
        <v>410</v>
      </c>
      <c r="F251" s="306"/>
      <c r="G251" s="307"/>
      <c r="H251" s="308"/>
      <c r="I251" s="308"/>
      <c r="J251" s="308"/>
      <c r="K251" s="308"/>
      <c r="L251" s="308"/>
      <c r="M251" s="308"/>
      <c r="N251" s="308"/>
      <c r="O251" s="308"/>
      <c r="P251" s="308"/>
      <c r="Q251" s="308"/>
      <c r="R251" s="308"/>
      <c r="S251" s="309"/>
    </row>
    <row r="252" spans="1:128" s="225" customFormat="1" ht="15" customHeight="1">
      <c r="A252" s="319"/>
      <c r="B252" s="319"/>
      <c r="C252" s="319"/>
      <c r="D252" s="319"/>
      <c r="E252" s="306"/>
      <c r="F252" s="306"/>
      <c r="G252" s="310"/>
      <c r="H252" s="311"/>
      <c r="I252" s="311"/>
      <c r="J252" s="311"/>
      <c r="K252" s="311"/>
      <c r="L252" s="311"/>
      <c r="M252" s="311"/>
      <c r="N252" s="311"/>
      <c r="O252" s="311"/>
      <c r="P252" s="311"/>
      <c r="Q252" s="311"/>
      <c r="R252" s="311"/>
      <c r="S252" s="312"/>
    </row>
    <row r="253" spans="1:128" s="225" customFormat="1" ht="15" customHeight="1">
      <c r="A253" s="319"/>
      <c r="B253" s="319"/>
      <c r="C253" s="319"/>
      <c r="D253" s="319"/>
      <c r="E253" s="306" t="s">
        <v>411</v>
      </c>
      <c r="F253" s="306"/>
      <c r="G253" s="307"/>
      <c r="H253" s="308"/>
      <c r="I253" s="308"/>
      <c r="J253" s="308"/>
      <c r="K253" s="308"/>
      <c r="L253" s="308"/>
      <c r="M253" s="309"/>
      <c r="N253" s="313" t="s">
        <v>405</v>
      </c>
      <c r="O253" s="314"/>
      <c r="P253" s="314"/>
      <c r="Q253" s="314"/>
      <c r="R253" s="314"/>
      <c r="S253" s="315"/>
    </row>
    <row r="254" spans="1:128">
      <c r="A254" s="319"/>
      <c r="B254" s="319"/>
      <c r="C254" s="319"/>
      <c r="D254" s="319"/>
      <c r="E254" s="306"/>
      <c r="F254" s="306"/>
      <c r="G254" s="310"/>
      <c r="H254" s="311"/>
      <c r="I254" s="311"/>
      <c r="J254" s="311"/>
      <c r="K254" s="311"/>
      <c r="L254" s="311"/>
      <c r="M254" s="312"/>
      <c r="N254" s="316"/>
      <c r="O254" s="317"/>
      <c r="P254" s="317"/>
      <c r="Q254" s="317"/>
      <c r="R254" s="317"/>
      <c r="S254" s="318"/>
    </row>
    <row r="256" spans="1:128">
      <c r="A256" s="349" t="s">
        <v>612</v>
      </c>
      <c r="B256" s="349"/>
      <c r="C256" s="349"/>
      <c r="D256" s="349"/>
      <c r="E256" s="349"/>
      <c r="F256" s="349"/>
      <c r="G256" s="349"/>
    </row>
    <row r="257" spans="1:26">
      <c r="A257" s="349"/>
      <c r="B257" s="349"/>
      <c r="C257" s="349"/>
      <c r="D257" s="349"/>
      <c r="E257" s="350"/>
      <c r="F257" s="350"/>
      <c r="G257" s="350"/>
    </row>
    <row r="258" spans="1:26" ht="12" customHeight="1">
      <c r="A258" s="338" t="s">
        <v>412</v>
      </c>
      <c r="B258" s="339"/>
      <c r="C258" s="339"/>
      <c r="D258" s="340"/>
      <c r="E258" s="322"/>
      <c r="F258" s="322"/>
      <c r="G258" s="322"/>
      <c r="H258" s="322"/>
      <c r="I258" s="322"/>
      <c r="J258" s="322"/>
      <c r="K258" s="322"/>
      <c r="L258" s="322"/>
      <c r="M258" s="322"/>
      <c r="N258" s="322"/>
      <c r="O258" s="322"/>
      <c r="P258" s="322"/>
      <c r="Q258" s="322"/>
      <c r="R258" s="322"/>
      <c r="S258" s="323"/>
      <c r="T258" s="351"/>
      <c r="U258" s="352"/>
      <c r="V258" s="352"/>
      <c r="W258" s="352"/>
      <c r="X258" s="352"/>
      <c r="Y258" s="352"/>
      <c r="Z258" s="352"/>
    </row>
    <row r="259" spans="1:26">
      <c r="A259" s="341"/>
      <c r="B259" s="342"/>
      <c r="C259" s="342"/>
      <c r="D259" s="343"/>
      <c r="E259" s="344"/>
      <c r="F259" s="344"/>
      <c r="G259" s="344"/>
      <c r="H259" s="344"/>
      <c r="I259" s="344"/>
      <c r="J259" s="344"/>
      <c r="K259" s="344"/>
      <c r="L259" s="344"/>
      <c r="M259" s="344"/>
      <c r="N259" s="344"/>
      <c r="O259" s="344"/>
      <c r="P259" s="344"/>
      <c r="Q259" s="344"/>
      <c r="R259" s="344"/>
      <c r="S259" s="345"/>
      <c r="T259" s="353"/>
      <c r="U259" s="352"/>
      <c r="V259" s="352"/>
      <c r="W259" s="352"/>
      <c r="X259" s="352"/>
      <c r="Y259" s="352"/>
      <c r="Z259" s="352"/>
    </row>
    <row r="260" spans="1:26" ht="20.25" customHeight="1">
      <c r="A260" s="341"/>
      <c r="B260" s="342"/>
      <c r="C260" s="342"/>
      <c r="D260" s="343"/>
      <c r="E260" s="325"/>
      <c r="F260" s="325"/>
      <c r="G260" s="325"/>
      <c r="H260" s="325"/>
      <c r="I260" s="325"/>
      <c r="J260" s="325"/>
      <c r="K260" s="325"/>
      <c r="L260" s="325"/>
      <c r="M260" s="325"/>
      <c r="N260" s="325"/>
      <c r="O260" s="325"/>
      <c r="P260" s="325"/>
      <c r="Q260" s="325"/>
      <c r="R260" s="325"/>
      <c r="S260" s="326"/>
      <c r="T260" s="353"/>
      <c r="U260" s="352"/>
      <c r="V260" s="352"/>
      <c r="W260" s="352"/>
      <c r="X260" s="352"/>
      <c r="Y260" s="352"/>
      <c r="Z260" s="352"/>
    </row>
    <row r="261" spans="1:26" ht="13.5" customHeight="1">
      <c r="A261" s="54"/>
      <c r="B261" s="338" t="s">
        <v>413</v>
      </c>
      <c r="C261" s="339"/>
      <c r="D261" s="340"/>
      <c r="E261" s="322"/>
      <c r="F261" s="322"/>
      <c r="G261" s="322"/>
      <c r="H261" s="322"/>
      <c r="I261" s="322"/>
      <c r="J261" s="322"/>
      <c r="K261" s="322"/>
      <c r="L261" s="322"/>
      <c r="M261" s="322"/>
      <c r="N261" s="322"/>
      <c r="O261" s="322"/>
      <c r="P261" s="322"/>
      <c r="Q261" s="322"/>
      <c r="R261" s="322"/>
      <c r="S261" s="323"/>
      <c r="T261" s="353"/>
      <c r="U261" s="352"/>
      <c r="V261" s="352"/>
      <c r="W261" s="352"/>
      <c r="X261" s="352"/>
      <c r="Y261" s="352"/>
      <c r="Z261" s="352"/>
    </row>
    <row r="262" spans="1:26">
      <c r="A262" s="54"/>
      <c r="B262" s="341"/>
      <c r="C262" s="342"/>
      <c r="D262" s="343"/>
      <c r="E262" s="344"/>
      <c r="F262" s="344"/>
      <c r="G262" s="344"/>
      <c r="H262" s="344"/>
      <c r="I262" s="344"/>
      <c r="J262" s="344"/>
      <c r="K262" s="344"/>
      <c r="L262" s="344"/>
      <c r="M262" s="344"/>
      <c r="N262" s="344"/>
      <c r="O262" s="344"/>
      <c r="P262" s="344"/>
      <c r="Q262" s="344"/>
      <c r="R262" s="344"/>
      <c r="S262" s="345"/>
    </row>
    <row r="263" spans="1:26" ht="30" customHeight="1">
      <c r="A263" s="55"/>
      <c r="B263" s="346"/>
      <c r="C263" s="347"/>
      <c r="D263" s="348"/>
      <c r="E263" s="325"/>
      <c r="F263" s="325"/>
      <c r="G263" s="325"/>
      <c r="H263" s="325"/>
      <c r="I263" s="325"/>
      <c r="J263" s="325"/>
      <c r="K263" s="325"/>
      <c r="L263" s="325"/>
      <c r="M263" s="325"/>
      <c r="N263" s="325"/>
      <c r="O263" s="325"/>
      <c r="P263" s="325"/>
      <c r="Q263" s="325"/>
      <c r="R263" s="325"/>
      <c r="S263" s="326"/>
    </row>
    <row r="264" spans="1:26">
      <c r="A264" s="338" t="s">
        <v>414</v>
      </c>
      <c r="B264" s="339"/>
      <c r="C264" s="339"/>
      <c r="D264" s="340"/>
      <c r="E264" s="322"/>
      <c r="F264" s="322"/>
      <c r="G264" s="322"/>
      <c r="H264" s="322"/>
      <c r="I264" s="322"/>
      <c r="J264" s="322"/>
      <c r="K264" s="322"/>
      <c r="L264" s="322"/>
      <c r="M264" s="322"/>
      <c r="N264" s="322"/>
      <c r="O264" s="322"/>
      <c r="P264" s="322"/>
      <c r="Q264" s="322"/>
      <c r="R264" s="322"/>
      <c r="S264" s="323"/>
    </row>
    <row r="265" spans="1:26">
      <c r="A265" s="341"/>
      <c r="B265" s="342"/>
      <c r="C265" s="342"/>
      <c r="D265" s="343"/>
      <c r="E265" s="344"/>
      <c r="F265" s="344"/>
      <c r="G265" s="344"/>
      <c r="H265" s="344"/>
      <c r="I265" s="344"/>
      <c r="J265" s="344"/>
      <c r="K265" s="344"/>
      <c r="L265" s="344"/>
      <c r="M265" s="344"/>
      <c r="N265" s="344"/>
      <c r="O265" s="344"/>
      <c r="P265" s="344"/>
      <c r="Q265" s="344"/>
      <c r="R265" s="344"/>
      <c r="S265" s="345"/>
    </row>
    <row r="266" spans="1:26" ht="22.5" customHeight="1">
      <c r="A266" s="341"/>
      <c r="B266" s="342"/>
      <c r="C266" s="342"/>
      <c r="D266" s="343"/>
      <c r="E266" s="325"/>
      <c r="F266" s="325"/>
      <c r="G266" s="325"/>
      <c r="H266" s="325"/>
      <c r="I266" s="325"/>
      <c r="J266" s="325"/>
      <c r="K266" s="325"/>
      <c r="L266" s="325"/>
      <c r="M266" s="325"/>
      <c r="N266" s="325"/>
      <c r="O266" s="325"/>
      <c r="P266" s="325"/>
      <c r="Q266" s="325"/>
      <c r="R266" s="325"/>
      <c r="S266" s="326"/>
    </row>
    <row r="267" spans="1:26" ht="12" customHeight="1">
      <c r="A267" s="54"/>
      <c r="B267" s="338" t="s">
        <v>415</v>
      </c>
      <c r="C267" s="339"/>
      <c r="D267" s="340"/>
      <c r="E267" s="322"/>
      <c r="F267" s="322"/>
      <c r="G267" s="322"/>
      <c r="H267" s="322"/>
      <c r="I267" s="322"/>
      <c r="J267" s="322"/>
      <c r="K267" s="322"/>
      <c r="L267" s="322"/>
      <c r="M267" s="322"/>
      <c r="N267" s="322"/>
      <c r="O267" s="322"/>
      <c r="P267" s="322"/>
      <c r="Q267" s="322"/>
      <c r="R267" s="322"/>
      <c r="S267" s="323"/>
    </row>
    <row r="268" spans="1:26">
      <c r="A268" s="54"/>
      <c r="B268" s="341"/>
      <c r="C268" s="342"/>
      <c r="D268" s="343"/>
      <c r="E268" s="344"/>
      <c r="F268" s="344"/>
      <c r="G268" s="344"/>
      <c r="H268" s="344"/>
      <c r="I268" s="344"/>
      <c r="J268" s="344"/>
      <c r="K268" s="344"/>
      <c r="L268" s="344"/>
      <c r="M268" s="344"/>
      <c r="N268" s="344"/>
      <c r="O268" s="344"/>
      <c r="P268" s="344"/>
      <c r="Q268" s="344"/>
      <c r="R268" s="344"/>
      <c r="S268" s="345"/>
    </row>
    <row r="269" spans="1:26" ht="18.75" customHeight="1">
      <c r="A269" s="55"/>
      <c r="B269" s="346"/>
      <c r="C269" s="347"/>
      <c r="D269" s="348"/>
      <c r="E269" s="325"/>
      <c r="F269" s="325"/>
      <c r="G269" s="325"/>
      <c r="H269" s="325"/>
      <c r="I269" s="325"/>
      <c r="J269" s="325"/>
      <c r="K269" s="325"/>
      <c r="L269" s="325"/>
      <c r="M269" s="325"/>
      <c r="N269" s="325"/>
      <c r="O269" s="325"/>
      <c r="P269" s="325"/>
      <c r="Q269" s="325"/>
      <c r="R269" s="325"/>
      <c r="S269" s="326"/>
    </row>
    <row r="271" spans="1:26" ht="15.75" customHeight="1">
      <c r="A271" s="56" t="s">
        <v>416</v>
      </c>
    </row>
    <row r="272" spans="1:26">
      <c r="A272" s="36" t="s">
        <v>417</v>
      </c>
    </row>
  </sheetData>
  <sheetProtection algorithmName="SHA-512" hashValue="LUOLFUu8T3WQ67K7cqKhdodz6ADPtD60mEt5XRCyUEPhuGSIInRwa19IAfTUGn2kIXJKkrGpqrFSXh/U8WztJQ==" saltValue="CG67uVrVUYsgOWibcDZqRQ==" spinCount="100000" sheet="1" formatCells="0" formatRows="0" insertRows="0" selectLockedCells="1"/>
  <mergeCells count="590">
    <mergeCell ref="A8:R8"/>
    <mergeCell ref="A9:D13"/>
    <mergeCell ref="E9:R10"/>
    <mergeCell ref="F11:R11"/>
    <mergeCell ref="E12:R12"/>
    <mergeCell ref="F13:R13"/>
    <mergeCell ref="A2:R2"/>
    <mergeCell ref="A4:B4"/>
    <mergeCell ref="C4:M4"/>
    <mergeCell ref="N4:O4"/>
    <mergeCell ref="P4:R4"/>
    <mergeCell ref="A6:C7"/>
    <mergeCell ref="D6:R7"/>
    <mergeCell ref="A20:D24"/>
    <mergeCell ref="E20:R20"/>
    <mergeCell ref="E21:G21"/>
    <mergeCell ref="H21:R21"/>
    <mergeCell ref="E22:R22"/>
    <mergeCell ref="E23:G23"/>
    <mergeCell ref="H23:R23"/>
    <mergeCell ref="E24:R24"/>
    <mergeCell ref="A16:D17"/>
    <mergeCell ref="E16:R16"/>
    <mergeCell ref="F17:R17"/>
    <mergeCell ref="A18:D19"/>
    <mergeCell ref="E18:R18"/>
    <mergeCell ref="E19:R19"/>
    <mergeCell ref="A27:Z27"/>
    <mergeCell ref="A28:A29"/>
    <mergeCell ref="B28:F29"/>
    <mergeCell ref="G28:K29"/>
    <mergeCell ref="L28:M29"/>
    <mergeCell ref="N28:N29"/>
    <mergeCell ref="O28:O29"/>
    <mergeCell ref="P28:P29"/>
    <mergeCell ref="Q28:U28"/>
    <mergeCell ref="V28:Z29"/>
    <mergeCell ref="AA28:AC29"/>
    <mergeCell ref="Q29:R29"/>
    <mergeCell ref="S29:T29"/>
    <mergeCell ref="A30:A35"/>
    <mergeCell ref="B30:F35"/>
    <mergeCell ref="G30:K35"/>
    <mergeCell ref="L30:M34"/>
    <mergeCell ref="N30:N35"/>
    <mergeCell ref="O30:O35"/>
    <mergeCell ref="P30:P35"/>
    <mergeCell ref="Q30:R30"/>
    <mergeCell ref="S30:T30"/>
    <mergeCell ref="V30:Z35"/>
    <mergeCell ref="AA30:AC35"/>
    <mergeCell ref="Q31:R31"/>
    <mergeCell ref="S31:T31"/>
    <mergeCell ref="Q32:R32"/>
    <mergeCell ref="S32:T32"/>
    <mergeCell ref="Q33:R33"/>
    <mergeCell ref="S33:T33"/>
    <mergeCell ref="Q34:R34"/>
    <mergeCell ref="S34:T34"/>
    <mergeCell ref="Q35:R35"/>
    <mergeCell ref="S35:T35"/>
    <mergeCell ref="A36:A41"/>
    <mergeCell ref="B36:F41"/>
    <mergeCell ref="G36:K41"/>
    <mergeCell ref="L36:M40"/>
    <mergeCell ref="N36:N41"/>
    <mergeCell ref="O36:O41"/>
    <mergeCell ref="A42:A47"/>
    <mergeCell ref="B42:F47"/>
    <mergeCell ref="G42:K47"/>
    <mergeCell ref="L42:M46"/>
    <mergeCell ref="N42:N47"/>
    <mergeCell ref="O42:O47"/>
    <mergeCell ref="P36:P41"/>
    <mergeCell ref="Q36:R36"/>
    <mergeCell ref="S36:T36"/>
    <mergeCell ref="V36:Z41"/>
    <mergeCell ref="Q37:R37"/>
    <mergeCell ref="S37:T37"/>
    <mergeCell ref="Q38:R38"/>
    <mergeCell ref="S38:T38"/>
    <mergeCell ref="Q39:R39"/>
    <mergeCell ref="V42:Z47"/>
    <mergeCell ref="AA42:AC47"/>
    <mergeCell ref="Q43:R43"/>
    <mergeCell ref="S43:T43"/>
    <mergeCell ref="Q44:R44"/>
    <mergeCell ref="S44:T44"/>
    <mergeCell ref="S39:T39"/>
    <mergeCell ref="Q40:R40"/>
    <mergeCell ref="S40:T40"/>
    <mergeCell ref="Q41:R41"/>
    <mergeCell ref="S41:T41"/>
    <mergeCell ref="AA36:AC41"/>
    <mergeCell ref="Q45:R45"/>
    <mergeCell ref="S45:T45"/>
    <mergeCell ref="Q46:R46"/>
    <mergeCell ref="S46:T46"/>
    <mergeCell ref="Q47:R47"/>
    <mergeCell ref="S47:T47"/>
    <mergeCell ref="A54:A59"/>
    <mergeCell ref="B54:F59"/>
    <mergeCell ref="G54:K59"/>
    <mergeCell ref="L54:M58"/>
    <mergeCell ref="N54:N59"/>
    <mergeCell ref="P48:P53"/>
    <mergeCell ref="Q48:R48"/>
    <mergeCell ref="S48:T48"/>
    <mergeCell ref="O54:O59"/>
    <mergeCell ref="P54:P59"/>
    <mergeCell ref="S50:T50"/>
    <mergeCell ref="Q51:R51"/>
    <mergeCell ref="A48:A53"/>
    <mergeCell ref="B48:F53"/>
    <mergeCell ref="G48:K53"/>
    <mergeCell ref="L48:M52"/>
    <mergeCell ref="N48:N53"/>
    <mergeCell ref="O48:O53"/>
    <mergeCell ref="Q49:R49"/>
    <mergeCell ref="S49:T49"/>
    <mergeCell ref="Q50:R50"/>
    <mergeCell ref="P42:P47"/>
    <mergeCell ref="Q42:R42"/>
    <mergeCell ref="S42:T42"/>
    <mergeCell ref="V54:Z59"/>
    <mergeCell ref="AA54:AC59"/>
    <mergeCell ref="Q55:R55"/>
    <mergeCell ref="S55:T55"/>
    <mergeCell ref="Q56:R56"/>
    <mergeCell ref="S56:T56"/>
    <mergeCell ref="S51:T51"/>
    <mergeCell ref="Q52:R52"/>
    <mergeCell ref="S52:T52"/>
    <mergeCell ref="Q53:R53"/>
    <mergeCell ref="S53:T53"/>
    <mergeCell ref="AA48:AC53"/>
    <mergeCell ref="Q57:R57"/>
    <mergeCell ref="S57:T57"/>
    <mergeCell ref="Q58:R58"/>
    <mergeCell ref="S58:T58"/>
    <mergeCell ref="Q59:R59"/>
    <mergeCell ref="S59:T59"/>
    <mergeCell ref="Q54:R54"/>
    <mergeCell ref="S54:T54"/>
    <mergeCell ref="V48:Z53"/>
    <mergeCell ref="A66:A71"/>
    <mergeCell ref="B66:F71"/>
    <mergeCell ref="G66:K71"/>
    <mergeCell ref="L66:M70"/>
    <mergeCell ref="N66:N71"/>
    <mergeCell ref="P60:P65"/>
    <mergeCell ref="Q60:R60"/>
    <mergeCell ref="S60:T60"/>
    <mergeCell ref="V60:Z65"/>
    <mergeCell ref="Q61:R61"/>
    <mergeCell ref="S61:T61"/>
    <mergeCell ref="Q62:R62"/>
    <mergeCell ref="S62:T62"/>
    <mergeCell ref="Q63:R63"/>
    <mergeCell ref="A60:A65"/>
    <mergeCell ref="B60:F65"/>
    <mergeCell ref="G60:K65"/>
    <mergeCell ref="L60:M64"/>
    <mergeCell ref="N60:N65"/>
    <mergeCell ref="O60:O65"/>
    <mergeCell ref="V66:Z71"/>
    <mergeCell ref="O66:O71"/>
    <mergeCell ref="P66:P71"/>
    <mergeCell ref="AA66:AC71"/>
    <mergeCell ref="Q67:R67"/>
    <mergeCell ref="S67:T67"/>
    <mergeCell ref="Q68:R68"/>
    <mergeCell ref="S68:T68"/>
    <mergeCell ref="S63:T63"/>
    <mergeCell ref="Q64:R64"/>
    <mergeCell ref="S64:T64"/>
    <mergeCell ref="Q65:R65"/>
    <mergeCell ref="S65:T65"/>
    <mergeCell ref="AA60:AC65"/>
    <mergeCell ref="Q69:R69"/>
    <mergeCell ref="S69:T69"/>
    <mergeCell ref="Q70:R70"/>
    <mergeCell ref="S70:T70"/>
    <mergeCell ref="Q71:R71"/>
    <mergeCell ref="S71:T71"/>
    <mergeCell ref="Q66:R66"/>
    <mergeCell ref="S66:T66"/>
    <mergeCell ref="A78:A83"/>
    <mergeCell ref="B78:F83"/>
    <mergeCell ref="G78:K83"/>
    <mergeCell ref="L78:M82"/>
    <mergeCell ref="N78:N83"/>
    <mergeCell ref="P72:P77"/>
    <mergeCell ref="Q72:R72"/>
    <mergeCell ref="S72:T72"/>
    <mergeCell ref="V72:Z77"/>
    <mergeCell ref="Q73:R73"/>
    <mergeCell ref="S73:T73"/>
    <mergeCell ref="Q74:R74"/>
    <mergeCell ref="S74:T74"/>
    <mergeCell ref="Q75:R75"/>
    <mergeCell ref="A72:A77"/>
    <mergeCell ref="B72:F77"/>
    <mergeCell ref="G72:K77"/>
    <mergeCell ref="L72:M76"/>
    <mergeCell ref="N72:N77"/>
    <mergeCell ref="O72:O77"/>
    <mergeCell ref="V78:Z83"/>
    <mergeCell ref="O78:O83"/>
    <mergeCell ref="P78:P83"/>
    <mergeCell ref="AA78:AC83"/>
    <mergeCell ref="Q79:R79"/>
    <mergeCell ref="S79:T79"/>
    <mergeCell ref="Q80:R80"/>
    <mergeCell ref="S80:T80"/>
    <mergeCell ref="S75:T75"/>
    <mergeCell ref="Q76:R76"/>
    <mergeCell ref="S76:T76"/>
    <mergeCell ref="Q77:R77"/>
    <mergeCell ref="S77:T77"/>
    <mergeCell ref="AA72:AC77"/>
    <mergeCell ref="Q81:R81"/>
    <mergeCell ref="S81:T81"/>
    <mergeCell ref="Q82:R82"/>
    <mergeCell ref="S82:T82"/>
    <mergeCell ref="Q83:R83"/>
    <mergeCell ref="S83:T83"/>
    <mergeCell ref="Q78:R78"/>
    <mergeCell ref="S78:T78"/>
    <mergeCell ref="A90:A95"/>
    <mergeCell ref="B90:F95"/>
    <mergeCell ref="G90:K95"/>
    <mergeCell ref="L90:M94"/>
    <mergeCell ref="N90:N95"/>
    <mergeCell ref="P84:P89"/>
    <mergeCell ref="Q84:R84"/>
    <mergeCell ref="S84:T84"/>
    <mergeCell ref="V84:Z89"/>
    <mergeCell ref="Q85:R85"/>
    <mergeCell ref="S85:T85"/>
    <mergeCell ref="Q86:R86"/>
    <mergeCell ref="S86:T86"/>
    <mergeCell ref="Q87:R87"/>
    <mergeCell ref="A84:A89"/>
    <mergeCell ref="B84:F89"/>
    <mergeCell ref="G84:K89"/>
    <mergeCell ref="L84:M88"/>
    <mergeCell ref="N84:N89"/>
    <mergeCell ref="O84:O89"/>
    <mergeCell ref="V90:Z95"/>
    <mergeCell ref="O90:O95"/>
    <mergeCell ref="P90:P95"/>
    <mergeCell ref="AA90:AC95"/>
    <mergeCell ref="Q91:R91"/>
    <mergeCell ref="S91:T91"/>
    <mergeCell ref="Q92:R92"/>
    <mergeCell ref="S92:T92"/>
    <mergeCell ref="S87:T87"/>
    <mergeCell ref="Q88:R88"/>
    <mergeCell ref="S88:T88"/>
    <mergeCell ref="Q89:R89"/>
    <mergeCell ref="S89:T89"/>
    <mergeCell ref="AA84:AC89"/>
    <mergeCell ref="Q93:R93"/>
    <mergeCell ref="S93:T93"/>
    <mergeCell ref="Q94:R94"/>
    <mergeCell ref="S94:T94"/>
    <mergeCell ref="Q95:R95"/>
    <mergeCell ref="S95:T95"/>
    <mergeCell ref="Q90:R90"/>
    <mergeCell ref="S90:T90"/>
    <mergeCell ref="A102:A107"/>
    <mergeCell ref="B102:F107"/>
    <mergeCell ref="G102:K107"/>
    <mergeCell ref="L102:M106"/>
    <mergeCell ref="N102:N107"/>
    <mergeCell ref="P96:P101"/>
    <mergeCell ref="Q96:R96"/>
    <mergeCell ref="S96:T96"/>
    <mergeCell ref="V96:Z101"/>
    <mergeCell ref="Q97:R97"/>
    <mergeCell ref="S97:T97"/>
    <mergeCell ref="Q98:R98"/>
    <mergeCell ref="S98:T98"/>
    <mergeCell ref="Q99:R99"/>
    <mergeCell ref="A96:A101"/>
    <mergeCell ref="B96:F101"/>
    <mergeCell ref="G96:K101"/>
    <mergeCell ref="L96:M100"/>
    <mergeCell ref="N96:N101"/>
    <mergeCell ref="O96:O101"/>
    <mergeCell ref="V102:Z107"/>
    <mergeCell ref="O102:O107"/>
    <mergeCell ref="P102:P107"/>
    <mergeCell ref="AA102:AC107"/>
    <mergeCell ref="Q103:R103"/>
    <mergeCell ref="S103:T103"/>
    <mergeCell ref="Q104:R104"/>
    <mergeCell ref="S104:T104"/>
    <mergeCell ref="S99:T99"/>
    <mergeCell ref="Q100:R100"/>
    <mergeCell ref="S100:T100"/>
    <mergeCell ref="Q101:R101"/>
    <mergeCell ref="S101:T101"/>
    <mergeCell ref="AA96:AC101"/>
    <mergeCell ref="Q105:R105"/>
    <mergeCell ref="S105:T105"/>
    <mergeCell ref="Q106:R106"/>
    <mergeCell ref="S106:T106"/>
    <mergeCell ref="Q107:R107"/>
    <mergeCell ref="S107:T107"/>
    <mergeCell ref="Q102:R102"/>
    <mergeCell ref="S102:T102"/>
    <mergeCell ref="A114:A119"/>
    <mergeCell ref="B114:F119"/>
    <mergeCell ref="G114:K119"/>
    <mergeCell ref="L114:M118"/>
    <mergeCell ref="N114:N119"/>
    <mergeCell ref="P108:P113"/>
    <mergeCell ref="Q108:R108"/>
    <mergeCell ref="S108:T108"/>
    <mergeCell ref="V108:Z113"/>
    <mergeCell ref="Q109:R109"/>
    <mergeCell ref="S109:T109"/>
    <mergeCell ref="Q110:R110"/>
    <mergeCell ref="S110:T110"/>
    <mergeCell ref="Q111:R111"/>
    <mergeCell ref="A108:A113"/>
    <mergeCell ref="B108:F113"/>
    <mergeCell ref="G108:K113"/>
    <mergeCell ref="L108:M112"/>
    <mergeCell ref="N108:N113"/>
    <mergeCell ref="O108:O113"/>
    <mergeCell ref="V114:Z119"/>
    <mergeCell ref="O114:O119"/>
    <mergeCell ref="P114:P119"/>
    <mergeCell ref="AA114:AC119"/>
    <mergeCell ref="Q115:R115"/>
    <mergeCell ref="S115:T115"/>
    <mergeCell ref="Q116:R116"/>
    <mergeCell ref="S116:T116"/>
    <mergeCell ref="S111:T111"/>
    <mergeCell ref="Q112:R112"/>
    <mergeCell ref="S112:T112"/>
    <mergeCell ref="Q113:R113"/>
    <mergeCell ref="S113:T113"/>
    <mergeCell ref="AA108:AC113"/>
    <mergeCell ref="Q117:R117"/>
    <mergeCell ref="S117:T117"/>
    <mergeCell ref="Q118:R118"/>
    <mergeCell ref="S118:T118"/>
    <mergeCell ref="Q119:R119"/>
    <mergeCell ref="S119:T119"/>
    <mergeCell ref="Q114:R114"/>
    <mergeCell ref="S114:T114"/>
    <mergeCell ref="A127:D128"/>
    <mergeCell ref="E127:E128"/>
    <mergeCell ref="F127:R127"/>
    <mergeCell ref="F128:R128"/>
    <mergeCell ref="A132:D132"/>
    <mergeCell ref="E132:R132"/>
    <mergeCell ref="A120:K121"/>
    <mergeCell ref="L120:M120"/>
    <mergeCell ref="N120:AC121"/>
    <mergeCell ref="L121:M121"/>
    <mergeCell ref="A122:Z125"/>
    <mergeCell ref="A133:D133"/>
    <mergeCell ref="E133:R133"/>
    <mergeCell ref="A135:R135"/>
    <mergeCell ref="A136:D138"/>
    <mergeCell ref="E136:F136"/>
    <mergeCell ref="G136:H136"/>
    <mergeCell ref="I136:J136"/>
    <mergeCell ref="K136:N136"/>
    <mergeCell ref="O136:P136"/>
    <mergeCell ref="Q136:R136"/>
    <mergeCell ref="E137:R137"/>
    <mergeCell ref="E138:R138"/>
    <mergeCell ref="A149:A150"/>
    <mergeCell ref="B149:D150"/>
    <mergeCell ref="E149:J150"/>
    <mergeCell ref="K149:R150"/>
    <mergeCell ref="S149:T150"/>
    <mergeCell ref="E141:R141"/>
    <mergeCell ref="A142:D142"/>
    <mergeCell ref="E142:R142"/>
    <mergeCell ref="A143:D143"/>
    <mergeCell ref="E143:R143"/>
    <mergeCell ref="A144:B145"/>
    <mergeCell ref="C144:D144"/>
    <mergeCell ref="E144:R144"/>
    <mergeCell ref="C145:D145"/>
    <mergeCell ref="E145:R145"/>
    <mergeCell ref="A139:D141"/>
    <mergeCell ref="E139:F139"/>
    <mergeCell ref="G139:H139"/>
    <mergeCell ref="I139:J139"/>
    <mergeCell ref="K139:N139"/>
    <mergeCell ref="O139:P139"/>
    <mergeCell ref="Q139:R139"/>
    <mergeCell ref="E140:R140"/>
    <mergeCell ref="B146:R146"/>
    <mergeCell ref="U153:U154"/>
    <mergeCell ref="B151:D151"/>
    <mergeCell ref="E151:J151"/>
    <mergeCell ref="K151:R151"/>
    <mergeCell ref="S151:T151"/>
    <mergeCell ref="B152:D152"/>
    <mergeCell ref="E152:J152"/>
    <mergeCell ref="K152:R152"/>
    <mergeCell ref="S152:T152"/>
    <mergeCell ref="B155:D155"/>
    <mergeCell ref="E155:J155"/>
    <mergeCell ref="K155:R155"/>
    <mergeCell ref="S155:T155"/>
    <mergeCell ref="B156:D156"/>
    <mergeCell ref="E156:J156"/>
    <mergeCell ref="K156:R156"/>
    <mergeCell ref="S156:T156"/>
    <mergeCell ref="A153:A154"/>
    <mergeCell ref="B153:D154"/>
    <mergeCell ref="E153:J154"/>
    <mergeCell ref="K153:R154"/>
    <mergeCell ref="S153:T154"/>
    <mergeCell ref="B159:D159"/>
    <mergeCell ref="E159:J159"/>
    <mergeCell ref="K159:R159"/>
    <mergeCell ref="S159:T159"/>
    <mergeCell ref="B160:D160"/>
    <mergeCell ref="E160:J160"/>
    <mergeCell ref="K160:R160"/>
    <mergeCell ref="S160:T160"/>
    <mergeCell ref="B157:D157"/>
    <mergeCell ref="E157:J157"/>
    <mergeCell ref="K157:R157"/>
    <mergeCell ref="S157:T157"/>
    <mergeCell ref="B158:D158"/>
    <mergeCell ref="E158:J158"/>
    <mergeCell ref="K158:R158"/>
    <mergeCell ref="S158:T158"/>
    <mergeCell ref="B163:D163"/>
    <mergeCell ref="E163:J163"/>
    <mergeCell ref="K163:R163"/>
    <mergeCell ref="S163:T163"/>
    <mergeCell ref="B164:D164"/>
    <mergeCell ref="E164:J164"/>
    <mergeCell ref="K164:R164"/>
    <mergeCell ref="S164:T164"/>
    <mergeCell ref="B161:D161"/>
    <mergeCell ref="E161:J161"/>
    <mergeCell ref="K161:R161"/>
    <mergeCell ref="S161:T161"/>
    <mergeCell ref="B162:D162"/>
    <mergeCell ref="E162:J162"/>
    <mergeCell ref="K162:R162"/>
    <mergeCell ref="S162:T162"/>
    <mergeCell ref="A171:K171"/>
    <mergeCell ref="L171:N171"/>
    <mergeCell ref="A172:K172"/>
    <mergeCell ref="L172:N172"/>
    <mergeCell ref="A173:K173"/>
    <mergeCell ref="L173:N173"/>
    <mergeCell ref="A165:A166"/>
    <mergeCell ref="B165:D166"/>
    <mergeCell ref="E165:R166"/>
    <mergeCell ref="B167:C167"/>
    <mergeCell ref="E167:R167"/>
    <mergeCell ref="A170:N170"/>
    <mergeCell ref="A183:C184"/>
    <mergeCell ref="A185:A186"/>
    <mergeCell ref="B185:D186"/>
    <mergeCell ref="E185:G186"/>
    <mergeCell ref="H185:J186"/>
    <mergeCell ref="K185:M186"/>
    <mergeCell ref="A174:K174"/>
    <mergeCell ref="L174:N174"/>
    <mergeCell ref="A175:K175"/>
    <mergeCell ref="L175:N175"/>
    <mergeCell ref="A176:E177"/>
    <mergeCell ref="A182:C182"/>
    <mergeCell ref="Q187:Z188"/>
    <mergeCell ref="A189:A190"/>
    <mergeCell ref="B189:D190"/>
    <mergeCell ref="E189:G190"/>
    <mergeCell ref="H189:J190"/>
    <mergeCell ref="K189:M190"/>
    <mergeCell ref="N189:P190"/>
    <mergeCell ref="Q189:Z190"/>
    <mergeCell ref="N185:P186"/>
    <mergeCell ref="A187:A188"/>
    <mergeCell ref="B187:D188"/>
    <mergeCell ref="E187:G188"/>
    <mergeCell ref="H187:J188"/>
    <mergeCell ref="K187:M188"/>
    <mergeCell ref="N187:P188"/>
    <mergeCell ref="A195:A196"/>
    <mergeCell ref="B195:D196"/>
    <mergeCell ref="E195:G196"/>
    <mergeCell ref="H195:J196"/>
    <mergeCell ref="K195:M196"/>
    <mergeCell ref="N195:P196"/>
    <mergeCell ref="Q191:Z192"/>
    <mergeCell ref="A193:A194"/>
    <mergeCell ref="B193:D194"/>
    <mergeCell ref="E193:G194"/>
    <mergeCell ref="H193:J194"/>
    <mergeCell ref="K193:M194"/>
    <mergeCell ref="N193:P194"/>
    <mergeCell ref="Q193:Z194"/>
    <mergeCell ref="A191:A192"/>
    <mergeCell ref="B191:D192"/>
    <mergeCell ref="E191:G192"/>
    <mergeCell ref="H191:J192"/>
    <mergeCell ref="K191:M192"/>
    <mergeCell ref="N191:P192"/>
    <mergeCell ref="A199:A200"/>
    <mergeCell ref="B199:D200"/>
    <mergeCell ref="E199:G200"/>
    <mergeCell ref="H199:J200"/>
    <mergeCell ref="K199:M200"/>
    <mergeCell ref="N199:P200"/>
    <mergeCell ref="A197:A198"/>
    <mergeCell ref="B197:D198"/>
    <mergeCell ref="E197:G198"/>
    <mergeCell ref="H197:J198"/>
    <mergeCell ref="K197:M198"/>
    <mergeCell ref="N197:P198"/>
    <mergeCell ref="A211:B212"/>
    <mergeCell ref="C211:P212"/>
    <mergeCell ref="A213:B214"/>
    <mergeCell ref="C213:P214"/>
    <mergeCell ref="A215:B216"/>
    <mergeCell ref="C215:P216"/>
    <mergeCell ref="A201:P204"/>
    <mergeCell ref="A206:L206"/>
    <mergeCell ref="A207:B208"/>
    <mergeCell ref="C207:P208"/>
    <mergeCell ref="A209:B210"/>
    <mergeCell ref="C209:P210"/>
    <mergeCell ref="A226:D227"/>
    <mergeCell ref="E226:S227"/>
    <mergeCell ref="A228:D229"/>
    <mergeCell ref="E228:S229"/>
    <mergeCell ref="A230:D231"/>
    <mergeCell ref="E230:S231"/>
    <mergeCell ref="A217:B218"/>
    <mergeCell ref="C217:P218"/>
    <mergeCell ref="A220:G221"/>
    <mergeCell ref="A222:D223"/>
    <mergeCell ref="A224:D225"/>
    <mergeCell ref="E224:S225"/>
    <mergeCell ref="A238:D239"/>
    <mergeCell ref="E238:S239"/>
    <mergeCell ref="A240:D241"/>
    <mergeCell ref="E240:S241"/>
    <mergeCell ref="A242:XFD242"/>
    <mergeCell ref="A243:S243"/>
    <mergeCell ref="A232:D233"/>
    <mergeCell ref="E232:S233"/>
    <mergeCell ref="A234:D235"/>
    <mergeCell ref="E234:S235"/>
    <mergeCell ref="A236:D237"/>
    <mergeCell ref="E236:S237"/>
    <mergeCell ref="G250:M250"/>
    <mergeCell ref="A251:D254"/>
    <mergeCell ref="E251:F252"/>
    <mergeCell ref="G251:S252"/>
    <mergeCell ref="E253:F254"/>
    <mergeCell ref="G253:M254"/>
    <mergeCell ref="N253:S254"/>
    <mergeCell ref="A244:S244"/>
    <mergeCell ref="A245:F246"/>
    <mergeCell ref="A247:D250"/>
    <mergeCell ref="E247:F247"/>
    <mergeCell ref="G247:M247"/>
    <mergeCell ref="N247:S248"/>
    <mergeCell ref="E248:F249"/>
    <mergeCell ref="G248:M249"/>
    <mergeCell ref="N249:S250"/>
    <mergeCell ref="E250:F250"/>
    <mergeCell ref="A264:D266"/>
    <mergeCell ref="E264:S266"/>
    <mergeCell ref="B267:D269"/>
    <mergeCell ref="E267:S269"/>
    <mergeCell ref="A256:G257"/>
    <mergeCell ref="A258:D260"/>
    <mergeCell ref="E258:S260"/>
    <mergeCell ref="T258:Z261"/>
    <mergeCell ref="B261:D263"/>
    <mergeCell ref="E261:S263"/>
  </mergeCells>
  <phoneticPr fontId="17"/>
  <conditionalFormatting sqref="F128">
    <cfRule type="expression" dxfId="271" priority="1">
      <formula>"P73=""なし"""</formula>
    </cfRule>
  </conditionalFormatting>
  <conditionalFormatting sqref="H21:R21">
    <cfRule type="cellIs" dxfId="270" priority="4" operator="equal">
      <formula>"自動で入力されます"</formula>
    </cfRule>
  </conditionalFormatting>
  <conditionalFormatting sqref="H23:R23">
    <cfRule type="cellIs" dxfId="269" priority="3" operator="equal">
      <formula>"自動で入力されます"</formula>
    </cfRule>
  </conditionalFormatting>
  <conditionalFormatting sqref="N120">
    <cfRule type="cellIs" dxfId="268" priority="2" operator="equal">
      <formula>"「ロール対応表」シートと一致していないスキル項目があります"</formula>
    </cfRule>
  </conditionalFormatting>
  <conditionalFormatting sqref="N4:O4">
    <cfRule type="cellIs" dxfId="267" priority="5" operator="equal">
      <formula>0</formula>
    </cfRule>
  </conditionalFormatting>
  <dataValidations count="19">
    <dataValidation allowBlank="1" showErrorMessage="1" prompt="受講前に経験しておくことが推奨される実務経験を記載。" sqref="E133:R133" xr:uid="{E1A93381-0A91-4990-A229-A1E923D27896}"/>
    <dataValidation type="list" allowBlank="1" showInputMessage="1" showErrorMessage="1" sqref="E17" xr:uid="{8E88BDF4-C9DC-4D5E-A027-1EF98ECA61BB}">
      <formula1>"○"</formula1>
    </dataValidation>
    <dataValidation type="list" allowBlank="1" showInputMessage="1" showErrorMessage="1" sqref="L175:N175" xr:uid="{2D0A3377-9599-4B0E-B4AB-1D6860D3124D}">
      <formula1>"該当する,該当しない"</formula1>
    </dataValidation>
    <dataValidation type="list" allowBlank="1" showInputMessage="1" showErrorMessage="1" sqref="O30:P30 O36:P36 O42:P42 O48:P48 O54:P54 O60:P60 O66:P66 O72:P72 O78:P78 O84:P84 O90:P90 O96:P96 O102:P102 O108:P108 O114:P114 E127:E128" xr:uid="{178C34D3-62A1-4220-B9B9-7769B7F8C8C6}">
      <formula1>"有,無"</formula1>
    </dataValidation>
    <dataValidation allowBlank="1" showInputMessage="1" showErrorMessage="1" prompt="身に付けられるスキルの具体的な内容を記載。" sqref="E19:R19" xr:uid="{A4EE6ADC-D38E-478C-9FB9-004C6D9702DF}"/>
    <dataValidation allowBlank="1" showInputMessage="1" showErrorMessage="1" prompt="講義、演習、実習などから構成される、学習内容のひとまとまり（単元／章）を記載。_x000a_申請にあたり、既存講座をパッケージにして申請した場合や新規要素の追加、訓練内容の変更した場合は、追加・変更内容等が分かるように分けて記載。" sqref="B30 B36 B42 B48 B54 B60 B66 B72 B78 B84 B90 B96 B102 B108 B114" xr:uid="{2E048C77-2104-4935-A104-C9FD9B5A352F}"/>
    <dataValidation allowBlank="1" showInputMessage="1" showErrorMessage="1" prompt="講義（演習）の内容と到達目標が分かるように具体的に記載。" sqref="G30 G36 G42 G48 G54 G60 G66 G72 G78 G84 G90 G96 G102 G108 G114" xr:uid="{A048C425-3DEF-45DB-98A0-0CE468868365}"/>
    <dataValidation type="list" allowBlank="1" showInputMessage="1" showErrorMessage="1" prompt="演習等とは、「疑似環境を用いた実習、実技、演習等を含む実践的なもの」、「プレゼンテーション等の受講者側からの発表を含むもの」、「ディスカッション、グループワーク、ワークショップ等の手法を含むもの」となります。_x000a_総授業数の半分以上を演習等が占めていない場合は、対象外。" sqref="N114 N108 N96 N102 N90" xr:uid="{D3043F4D-9D6B-41C3-8ECF-C839FEA12D47}">
      <formula1>"全部,一部,実施なし"</formula1>
    </dataValidation>
    <dataValidation type="list" allowBlank="1" showInputMessage="1" showErrorMessage="1" sqref="L171:L174" xr:uid="{B72E90C8-424B-4C6A-84F8-2567447C021D}">
      <formula1>"はい,いいえ"</formula1>
    </dataValidation>
    <dataValidation type="list" allowBlank="1" showInputMessage="1" showErrorMessage="1" sqref="E224:S225" xr:uid="{44655CD4-C4FB-4B5E-95A3-B3199A15DF25}">
      <formula1>"自社のみで、当該講座の販売活動に当たる。（以下の②，③欄に具体的内容を記入）,販売代理店等(※3)を利用し、当該講座の販売活動等に当たる。（以下の②～⑨欄に具体的内容を記入）"</formula1>
    </dataValidation>
    <dataValidation type="list" allowBlank="1" showInputMessage="1" showErrorMessage="1" sqref="E258:S260" xr:uid="{BD8EB09A-5BF2-4503-8663-5BEA3E224D1B}">
      <formula1>"講座実績の検証を行っている,検証を行っていない"</formula1>
    </dataValidation>
    <dataValidation type="list" allowBlank="1" showInputMessage="1" showErrorMessage="1" sqref="E264:S266" xr:uid="{A82D54FD-8E2D-4E28-AFEF-964CFA55662E}">
      <formula1>"定期的に見直している,見直していない"</formula1>
    </dataValidation>
    <dataValidation type="list" allowBlank="1" showErrorMessage="1" sqref="N30:N89" xr:uid="{0F6851D3-9863-4504-975C-F87523B2F481}">
      <formula1>"全部,一部,実施なし"</formula1>
    </dataValidation>
    <dataValidation type="list" allowBlank="1" showInputMessage="1" showErrorMessage="1" sqref="S151:T152 S155:T164" xr:uid="{3214DE0D-E21B-48C8-BF08-966C2658941A}">
      <formula1>"直接雇用（常勤）,直接雇用（非常勤）,委託・派遣等"</formula1>
    </dataValidation>
    <dataValidation type="list" allowBlank="1" showInputMessage="1" showErrorMessage="1" sqref="U155:U164" xr:uid="{DCEF79E2-4E4D-4393-A476-94A31AC37380}">
      <formula1>"主担当講師,担当講師"</formula1>
    </dataValidation>
    <dataValidation type="list" allowBlank="1" showInputMessage="1" showErrorMessage="1" sqref="Q136 Q139" xr:uid="{D9C0227A-723A-4EF7-ABBE-A15135C888B4}">
      <formula1>"認める,認めない,その他"</formula1>
    </dataValidation>
    <dataValidation type="list" allowBlank="1" showInputMessage="1" showErrorMessage="1" sqref="K136 K139" xr:uid="{0A15747F-8BE0-4715-BD7B-DC31FFC32772}">
      <formula1>"優良可不可の4段階で評価,5段階評価（上から4段階以上合格）,5段階評価（上から3段階以上合格）,得点率80％以上で合格,得点率70％以上で合格,得点率66％(2/3)以上で合格,得点率60％以上で合格,その他"</formula1>
    </dataValidation>
    <dataValidation type="list" allowBlank="1" showInputMessage="1" showErrorMessage="1" sqref="G136:H136 G139:H139" xr:uid="{76F44E10-0CFC-44EB-B3E7-6D4DEE811570}">
      <formula1>"100％,90%以上,70%以上,66%(2/3)以上,60%以上,50%以上,50%未満でも可,その他"</formula1>
    </dataValidation>
    <dataValidation type="list" allowBlank="1" showInputMessage="1" showErrorMessage="1" sqref="E144" xr:uid="{3489C0A1-E73F-443A-B641-8AFAAF3B4EC3}">
      <formula1>"あり（必須）,あり（任意）,なし"</formula1>
    </dataValidation>
  </dataValidations>
  <printOptions horizontalCentered="1"/>
  <pageMargins left="0.7" right="0.7" top="0.75" bottom="0.75" header="0.3" footer="0.3"/>
  <pageSetup paperSize="9" scale="38" fitToHeight="0" orientation="portrait" cellComments="asDisplayed" r:id="rId1"/>
  <rowBreaks count="4" manualBreakCount="4">
    <brk id="5" max="28" man="1"/>
    <brk id="25" max="28" man="1"/>
    <brk id="175" max="28" man="1"/>
    <brk id="303" max="25" man="1"/>
  </rowBreaks>
  <extLst>
    <ext xmlns:x14="http://schemas.microsoft.com/office/spreadsheetml/2009/9/main" uri="{CCE6A557-97BC-4b89-ADB6-D9C93CAAB3DF}">
      <x14:dataValidations xmlns:xm="http://schemas.microsoft.com/office/excel/2006/main" count="3">
        <x14:dataValidation type="list" allowBlank="1" showInputMessage="1" showErrorMessage="1" errorTitle="選択可能なスキル項目" error="「ロール対応表」シートでの手順①で入力したスキル項目から選んでください。" xr:uid="{88E9AE1D-0C1E-4C3C-AE2E-8580DA12EEC8}">
          <x14:formula1>
            <xm:f>ロール対応表ｰ1003!$V$14:$V$56</xm:f>
          </x14:formula1>
          <xm:sqref>U30:U119</xm:sqref>
        </x14:dataValidation>
        <x14:dataValidation type="list" allowBlank="1" showInputMessage="1" showErrorMessage="1" xr:uid="{E186BEBF-9D52-42E3-BBCD-D3AEF50BE59B}">
          <x14:formula1>
            <xm:f>ロール対応表ｰ1003!$D$58:$S$58</xm:f>
          </x14:formula1>
          <xm:sqref>F11:R11</xm:sqref>
        </x14:dataValidation>
        <x14:dataValidation type="list" allowBlank="1" showInputMessage="1" showErrorMessage="1" xr:uid="{50F9279B-18C2-4AD7-B788-BDD644CCAA5B}">
          <x14:formula1>
            <xm:f>ロール対応表ｰ1003!$D$59:$S$59</xm:f>
          </x14:formula1>
          <xm:sqref>F13:R13</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E2D6BA-02B2-42EF-9B96-519DE89CBE17}">
  <sheetPr>
    <pageSetUpPr fitToPage="1"/>
  </sheetPr>
  <dimension ref="A1:W62"/>
  <sheetViews>
    <sheetView showGridLines="0" view="pageBreakPreview" zoomScale="85" zoomScaleNormal="100" zoomScaleSheetLayoutView="85" workbookViewId="0">
      <selection sqref="A1:S1"/>
    </sheetView>
  </sheetViews>
  <sheetFormatPr defaultColWidth="9" defaultRowHeight="13.5"/>
  <cols>
    <col min="1" max="2" width="9" style="10"/>
    <col min="3" max="3" width="28.125" style="10" bestFit="1" customWidth="1"/>
    <col min="4" max="4" width="12.625" style="10" customWidth="1"/>
    <col min="5" max="19" width="9" style="10"/>
    <col min="20" max="20" width="25" style="25" customWidth="1"/>
    <col min="21" max="23" width="9" style="133" hidden="1" customWidth="1"/>
    <col min="24" max="24" width="0" style="10" hidden="1" customWidth="1"/>
    <col min="25" max="25" width="9" style="10" bestFit="1" customWidth="1"/>
    <col min="26" max="16384" width="9" style="10"/>
  </cols>
  <sheetData>
    <row r="1" spans="1:22" ht="28.5">
      <c r="A1" s="629" t="s">
        <v>418</v>
      </c>
      <c r="B1" s="629"/>
      <c r="C1" s="629"/>
      <c r="D1" s="629"/>
      <c r="E1" s="629"/>
      <c r="F1" s="629"/>
      <c r="G1" s="629"/>
      <c r="H1" s="629"/>
      <c r="I1" s="629"/>
      <c r="J1" s="629"/>
      <c r="K1" s="629"/>
      <c r="L1" s="629"/>
      <c r="M1" s="629"/>
      <c r="N1" s="629"/>
      <c r="O1" s="629"/>
      <c r="P1" s="629"/>
      <c r="Q1" s="629"/>
      <c r="R1" s="629"/>
      <c r="S1" s="629"/>
    </row>
    <row r="2" spans="1:22" ht="12" customHeight="1">
      <c r="A2" s="9"/>
      <c r="B2" s="9"/>
      <c r="C2" s="9"/>
      <c r="D2" s="9"/>
      <c r="E2" s="9"/>
      <c r="F2" s="9"/>
      <c r="G2" s="9"/>
      <c r="H2" s="9"/>
      <c r="I2" s="9"/>
      <c r="J2" s="9"/>
      <c r="K2" s="9"/>
      <c r="L2" s="9"/>
      <c r="M2" s="9"/>
      <c r="N2" s="9"/>
      <c r="O2" s="9"/>
      <c r="P2" s="9"/>
      <c r="Q2" s="9"/>
      <c r="R2" s="9"/>
      <c r="S2" s="9"/>
    </row>
    <row r="3" spans="1:22" ht="19.5">
      <c r="A3" s="643" t="s">
        <v>419</v>
      </c>
      <c r="B3" s="643"/>
      <c r="C3" s="643"/>
      <c r="D3" s="643"/>
      <c r="E3" s="643"/>
      <c r="F3" s="643"/>
      <c r="G3" s="643"/>
      <c r="H3" s="643"/>
      <c r="I3" s="643"/>
      <c r="J3" s="643"/>
      <c r="K3" s="643"/>
      <c r="L3" s="643"/>
      <c r="M3" s="643"/>
      <c r="N3" s="643"/>
      <c r="O3" s="643"/>
      <c r="P3" s="643"/>
      <c r="Q3" s="643"/>
      <c r="R3" s="643"/>
      <c r="S3" s="643"/>
      <c r="T3" s="132"/>
    </row>
    <row r="4" spans="1:22" ht="41.25" customHeight="1">
      <c r="A4" s="641" t="s">
        <v>420</v>
      </c>
      <c r="B4" s="641"/>
      <c r="C4" s="641"/>
      <c r="D4" s="641"/>
      <c r="E4" s="641"/>
      <c r="F4" s="641"/>
      <c r="G4" s="641"/>
      <c r="H4" s="641"/>
      <c r="I4" s="641"/>
      <c r="J4" s="641"/>
      <c r="K4" s="641"/>
      <c r="L4" s="641"/>
      <c r="M4" s="641"/>
      <c r="N4" s="641"/>
      <c r="O4" s="641"/>
      <c r="P4" s="641"/>
      <c r="Q4" s="641"/>
      <c r="R4" s="641"/>
      <c r="S4" s="641"/>
    </row>
    <row r="5" spans="1:22" ht="18.75" customHeight="1">
      <c r="A5" s="642" t="s">
        <v>421</v>
      </c>
      <c r="B5" s="642"/>
      <c r="C5" s="642"/>
      <c r="D5" s="642"/>
      <c r="E5" s="642"/>
      <c r="F5" s="642"/>
      <c r="G5" s="642"/>
      <c r="H5" s="642"/>
      <c r="I5" s="642"/>
      <c r="J5" s="642"/>
      <c r="K5" s="642"/>
      <c r="L5" s="642"/>
      <c r="M5" s="642"/>
      <c r="N5" s="642"/>
      <c r="O5" s="642"/>
      <c r="P5" s="642"/>
      <c r="Q5" s="642"/>
      <c r="R5" s="642"/>
      <c r="S5" s="642"/>
    </row>
    <row r="6" spans="1:22" ht="40.5" customHeight="1">
      <c r="A6" s="640" t="s">
        <v>422</v>
      </c>
      <c r="B6" s="640"/>
      <c r="C6" s="640"/>
      <c r="D6" s="640"/>
      <c r="E6" s="640"/>
      <c r="F6" s="640"/>
      <c r="G6" s="640"/>
      <c r="H6" s="640"/>
      <c r="I6" s="640"/>
      <c r="J6" s="640"/>
      <c r="K6" s="640"/>
      <c r="L6" s="640"/>
      <c r="M6" s="640"/>
      <c r="N6" s="640"/>
      <c r="O6" s="640"/>
      <c r="P6" s="640"/>
      <c r="Q6" s="640"/>
      <c r="R6" s="640"/>
      <c r="S6" s="640"/>
    </row>
    <row r="7" spans="1:22" ht="65.25" customHeight="1">
      <c r="A7" s="640" t="s">
        <v>423</v>
      </c>
      <c r="B7" s="640"/>
      <c r="C7" s="640"/>
      <c r="D7" s="640"/>
      <c r="E7" s="640"/>
      <c r="F7" s="640"/>
      <c r="G7" s="640"/>
      <c r="H7" s="640"/>
      <c r="I7" s="640"/>
      <c r="J7" s="640"/>
      <c r="K7" s="640"/>
      <c r="L7" s="640"/>
      <c r="M7" s="640"/>
      <c r="N7" s="640"/>
      <c r="O7" s="640"/>
      <c r="P7" s="640"/>
      <c r="Q7" s="640"/>
      <c r="R7" s="640"/>
      <c r="S7" s="640"/>
    </row>
    <row r="8" spans="1:22" ht="17.25" customHeight="1">
      <c r="A8" s="644" t="s">
        <v>424</v>
      </c>
      <c r="B8" s="644"/>
      <c r="C8" s="644"/>
      <c r="D8" s="644"/>
      <c r="E8" s="644"/>
      <c r="F8" s="644"/>
      <c r="G8" s="644"/>
      <c r="H8" s="644"/>
      <c r="I8" s="644"/>
      <c r="J8" s="644"/>
      <c r="K8" s="644"/>
      <c r="L8" s="644"/>
      <c r="M8" s="644"/>
      <c r="N8" s="644"/>
      <c r="O8" s="644"/>
      <c r="P8" s="644"/>
      <c r="Q8" s="644"/>
      <c r="R8" s="644"/>
      <c r="S8" s="644"/>
    </row>
    <row r="9" spans="1:22" ht="27" customHeight="1">
      <c r="A9" s="640" t="s">
        <v>425</v>
      </c>
      <c r="B9" s="640"/>
      <c r="C9" s="640"/>
      <c r="D9" s="640"/>
      <c r="E9" s="640"/>
      <c r="F9" s="640"/>
      <c r="G9" s="640"/>
      <c r="H9" s="640"/>
      <c r="I9" s="640"/>
      <c r="J9" s="640"/>
      <c r="K9" s="640"/>
      <c r="L9" s="640"/>
      <c r="M9" s="640"/>
      <c r="N9" s="640"/>
      <c r="O9" s="640"/>
      <c r="P9" s="640"/>
      <c r="Q9" s="640"/>
      <c r="R9" s="640"/>
      <c r="S9" s="640"/>
    </row>
    <row r="10" spans="1:22" ht="18.600000000000001" customHeight="1" thickBot="1">
      <c r="A10" s="180" t="s">
        <v>426</v>
      </c>
      <c r="B10" s="181"/>
      <c r="C10" s="181"/>
      <c r="D10" s="181"/>
      <c r="E10" s="181"/>
      <c r="F10" s="181"/>
      <c r="G10" s="181"/>
      <c r="H10" s="181"/>
      <c r="I10" s="181"/>
      <c r="J10" s="181"/>
      <c r="K10" s="181"/>
      <c r="L10" s="181"/>
      <c r="M10" s="181"/>
      <c r="N10" s="181"/>
      <c r="O10" s="181"/>
      <c r="P10" s="181"/>
      <c r="Q10" s="181"/>
      <c r="R10" s="181"/>
      <c r="S10" s="181"/>
    </row>
    <row r="11" spans="1:22" ht="21.75" customHeight="1" thickBot="1">
      <c r="A11" s="630" t="s">
        <v>427</v>
      </c>
      <c r="B11" s="631"/>
      <c r="C11" s="631"/>
      <c r="D11" s="632"/>
      <c r="E11" s="636" t="s">
        <v>428</v>
      </c>
      <c r="F11" s="637"/>
      <c r="G11" s="638"/>
      <c r="H11" s="636" t="s">
        <v>429</v>
      </c>
      <c r="I11" s="637"/>
      <c r="J11" s="638"/>
      <c r="K11" s="636" t="s">
        <v>430</v>
      </c>
      <c r="L11" s="637"/>
      <c r="M11" s="638"/>
      <c r="N11" s="636" t="s">
        <v>272</v>
      </c>
      <c r="O11" s="637"/>
      <c r="P11" s="637"/>
      <c r="Q11" s="638"/>
      <c r="R11" s="639" t="s">
        <v>273</v>
      </c>
      <c r="S11" s="638"/>
    </row>
    <row r="12" spans="1:22" ht="131.25" customHeight="1">
      <c r="A12" s="633"/>
      <c r="B12" s="634"/>
      <c r="C12" s="634"/>
      <c r="D12" s="635"/>
      <c r="E12" s="189" t="s">
        <v>431</v>
      </c>
      <c r="F12" s="190" t="s">
        <v>432</v>
      </c>
      <c r="G12" s="191" t="s">
        <v>433</v>
      </c>
      <c r="H12" s="189" t="s">
        <v>434</v>
      </c>
      <c r="I12" s="190" t="s">
        <v>435</v>
      </c>
      <c r="J12" s="191" t="s">
        <v>436</v>
      </c>
      <c r="K12" s="189" t="s">
        <v>437</v>
      </c>
      <c r="L12" s="190" t="s">
        <v>438</v>
      </c>
      <c r="M12" s="192" t="s">
        <v>439</v>
      </c>
      <c r="N12" s="189" t="s">
        <v>440</v>
      </c>
      <c r="O12" s="190" t="s">
        <v>441</v>
      </c>
      <c r="P12" s="190" t="s">
        <v>442</v>
      </c>
      <c r="Q12" s="191" t="s">
        <v>443</v>
      </c>
      <c r="R12" s="189" t="s">
        <v>444</v>
      </c>
      <c r="S12" s="191" t="s">
        <v>445</v>
      </c>
    </row>
    <row r="13" spans="1:22">
      <c r="A13" s="11" t="s">
        <v>29</v>
      </c>
      <c r="B13" s="12" t="s">
        <v>30</v>
      </c>
      <c r="C13" s="12" t="s">
        <v>28</v>
      </c>
      <c r="D13" s="13" t="s">
        <v>446</v>
      </c>
      <c r="E13" s="14" t="s">
        <v>447</v>
      </c>
      <c r="F13" s="14"/>
      <c r="G13" s="14"/>
      <c r="H13" s="14"/>
      <c r="I13" s="14"/>
      <c r="J13" s="14"/>
      <c r="K13" s="14"/>
      <c r="L13" s="14"/>
      <c r="M13" s="14"/>
      <c r="N13" s="14"/>
      <c r="O13" s="14"/>
      <c r="P13" s="14"/>
      <c r="Q13" s="14"/>
      <c r="R13" s="14"/>
      <c r="S13" s="15"/>
    </row>
    <row r="14" spans="1:22" ht="14.25">
      <c r="A14" s="627" t="s">
        <v>60</v>
      </c>
      <c r="B14" s="624" t="s">
        <v>61</v>
      </c>
      <c r="C14" s="186" t="s">
        <v>59</v>
      </c>
      <c r="D14" s="129"/>
      <c r="E14" s="16" t="s">
        <v>448</v>
      </c>
      <c r="F14" s="16" t="s">
        <v>448</v>
      </c>
      <c r="G14" s="17" t="s">
        <v>449</v>
      </c>
      <c r="H14" s="17" t="s">
        <v>450</v>
      </c>
      <c r="I14" s="17" t="s">
        <v>449</v>
      </c>
      <c r="J14" s="17" t="s">
        <v>449</v>
      </c>
      <c r="K14" s="17" t="s">
        <v>450</v>
      </c>
      <c r="L14" s="17" t="s">
        <v>449</v>
      </c>
      <c r="M14" s="17" t="s">
        <v>449</v>
      </c>
      <c r="N14" s="17" t="s">
        <v>449</v>
      </c>
      <c r="O14" s="17" t="s">
        <v>449</v>
      </c>
      <c r="P14" s="17" t="s">
        <v>449</v>
      </c>
      <c r="Q14" s="17" t="s">
        <v>449</v>
      </c>
      <c r="R14" s="17" t="s">
        <v>450</v>
      </c>
      <c r="S14" s="18" t="s">
        <v>451</v>
      </c>
      <c r="T14" s="25" t="str">
        <f>IF(D14=U14,"",$D$61)</f>
        <v/>
      </c>
      <c r="U14" s="133" t="str">
        <f>IF(COUNTIF(個票ｰ1003!$U$30:$U$119,$C14),"○","")</f>
        <v/>
      </c>
      <c r="V14" s="133" t="str">
        <f>IF(D14="○",C14,"")</f>
        <v/>
      </c>
    </row>
    <row r="15" spans="1:22" ht="14.25">
      <c r="A15" s="627"/>
      <c r="B15" s="624"/>
      <c r="C15" s="187" t="s">
        <v>84</v>
      </c>
      <c r="D15" s="129"/>
      <c r="E15" s="16" t="s">
        <v>448</v>
      </c>
      <c r="F15" s="16" t="s">
        <v>448</v>
      </c>
      <c r="G15" s="17" t="s">
        <v>449</v>
      </c>
      <c r="H15" s="17" t="s">
        <v>450</v>
      </c>
      <c r="I15" s="17" t="s">
        <v>451</v>
      </c>
      <c r="J15" s="17" t="s">
        <v>449</v>
      </c>
      <c r="K15" s="17" t="s">
        <v>451</v>
      </c>
      <c r="L15" s="17" t="s">
        <v>451</v>
      </c>
      <c r="M15" s="17" t="s">
        <v>451</v>
      </c>
      <c r="N15" s="17" t="s">
        <v>450</v>
      </c>
      <c r="O15" s="17" t="s">
        <v>451</v>
      </c>
      <c r="P15" s="17" t="s">
        <v>451</v>
      </c>
      <c r="Q15" s="17" t="s">
        <v>451</v>
      </c>
      <c r="R15" s="17" t="s">
        <v>451</v>
      </c>
      <c r="S15" s="18" t="s">
        <v>451</v>
      </c>
      <c r="T15" s="25" t="str">
        <f t="shared" ref="T15:T56" si="0">IF(D15=U15,"",$D$61)</f>
        <v/>
      </c>
      <c r="U15" s="133" t="str">
        <f>IF(COUNTIF(個票ｰ1003!$U$30:$U$119,$C15),"○","")</f>
        <v/>
      </c>
      <c r="V15" s="133" t="str">
        <f t="shared" ref="V15:V56" si="1">IF(D15="○",C15,"")</f>
        <v/>
      </c>
    </row>
    <row r="16" spans="1:22" ht="14.25">
      <c r="A16" s="627"/>
      <c r="B16" s="624"/>
      <c r="C16" s="187" t="s">
        <v>97</v>
      </c>
      <c r="D16" s="129"/>
      <c r="E16" s="16" t="s">
        <v>448</v>
      </c>
      <c r="F16" s="16" t="s">
        <v>448</v>
      </c>
      <c r="G16" s="16" t="s">
        <v>448</v>
      </c>
      <c r="H16" s="17" t="s">
        <v>450</v>
      </c>
      <c r="I16" s="17" t="s">
        <v>449</v>
      </c>
      <c r="J16" s="17" t="s">
        <v>449</v>
      </c>
      <c r="K16" s="17" t="s">
        <v>451</v>
      </c>
      <c r="L16" s="17" t="s">
        <v>451</v>
      </c>
      <c r="M16" s="17" t="s">
        <v>451</v>
      </c>
      <c r="N16" s="17" t="s">
        <v>449</v>
      </c>
      <c r="O16" s="17" t="s">
        <v>449</v>
      </c>
      <c r="P16" s="17" t="s">
        <v>449</v>
      </c>
      <c r="Q16" s="17" t="s">
        <v>449</v>
      </c>
      <c r="R16" s="17" t="s">
        <v>450</v>
      </c>
      <c r="S16" s="18" t="s">
        <v>451</v>
      </c>
      <c r="T16" s="25" t="str">
        <f t="shared" si="0"/>
        <v/>
      </c>
      <c r="U16" s="133" t="str">
        <f>IF(COUNTIF(個票ｰ1003!$U$30:$U$119,$C16),"○","")</f>
        <v/>
      </c>
      <c r="V16" s="133" t="str">
        <f t="shared" si="1"/>
        <v/>
      </c>
    </row>
    <row r="17" spans="1:22" ht="14.25">
      <c r="A17" s="627"/>
      <c r="B17" s="624"/>
      <c r="C17" s="187" t="s">
        <v>107</v>
      </c>
      <c r="D17" s="129"/>
      <c r="E17" s="16" t="s">
        <v>448</v>
      </c>
      <c r="F17" s="16" t="s">
        <v>448</v>
      </c>
      <c r="G17" s="17" t="s">
        <v>451</v>
      </c>
      <c r="H17" s="17" t="s">
        <v>451</v>
      </c>
      <c r="I17" s="17" t="s">
        <v>449</v>
      </c>
      <c r="J17" s="17" t="s">
        <v>449</v>
      </c>
      <c r="K17" s="17" t="s">
        <v>451</v>
      </c>
      <c r="L17" s="17" t="s">
        <v>451</v>
      </c>
      <c r="M17" s="17" t="s">
        <v>450</v>
      </c>
      <c r="N17" s="17" t="s">
        <v>451</v>
      </c>
      <c r="O17" s="17" t="s">
        <v>451</v>
      </c>
      <c r="P17" s="17" t="s">
        <v>451</v>
      </c>
      <c r="Q17" s="17" t="s">
        <v>450</v>
      </c>
      <c r="R17" s="17" t="s">
        <v>451</v>
      </c>
      <c r="S17" s="18" t="s">
        <v>451</v>
      </c>
      <c r="T17" s="25" t="str">
        <f t="shared" si="0"/>
        <v/>
      </c>
      <c r="U17" s="133" t="str">
        <f>IF(COUNTIF(個票ｰ1003!$U$30:$U$119,$C17),"○","")</f>
        <v/>
      </c>
      <c r="V17" s="133" t="str">
        <f t="shared" si="1"/>
        <v/>
      </c>
    </row>
    <row r="18" spans="1:22" ht="14.25">
      <c r="A18" s="627"/>
      <c r="B18" s="624"/>
      <c r="C18" s="187" t="s">
        <v>452</v>
      </c>
      <c r="D18" s="129"/>
      <c r="E18" s="16" t="s">
        <v>448</v>
      </c>
      <c r="F18" s="16" t="s">
        <v>448</v>
      </c>
      <c r="G18" s="17" t="s">
        <v>451</v>
      </c>
      <c r="H18" s="17" t="s">
        <v>451</v>
      </c>
      <c r="I18" s="17" t="s">
        <v>449</v>
      </c>
      <c r="J18" s="17" t="s">
        <v>449</v>
      </c>
      <c r="K18" s="17" t="s">
        <v>451</v>
      </c>
      <c r="L18" s="17" t="s">
        <v>449</v>
      </c>
      <c r="M18" s="17" t="s">
        <v>450</v>
      </c>
      <c r="N18" s="17" t="s">
        <v>449</v>
      </c>
      <c r="O18" s="17" t="s">
        <v>451</v>
      </c>
      <c r="P18" s="17" t="s">
        <v>449</v>
      </c>
      <c r="Q18" s="17" t="s">
        <v>449</v>
      </c>
      <c r="R18" s="17" t="s">
        <v>451</v>
      </c>
      <c r="S18" s="18" t="s">
        <v>451</v>
      </c>
      <c r="T18" s="25" t="str">
        <f t="shared" si="0"/>
        <v/>
      </c>
      <c r="U18" s="133" t="str">
        <f>IF(COUNTIF(個票ｰ1003!$U$30:$U$119,$C18),"○","")</f>
        <v/>
      </c>
      <c r="V18" s="133" t="str">
        <f t="shared" si="1"/>
        <v/>
      </c>
    </row>
    <row r="19" spans="1:22" ht="14.25">
      <c r="A19" s="627"/>
      <c r="B19" s="624"/>
      <c r="C19" s="187" t="s">
        <v>124</v>
      </c>
      <c r="D19" s="129"/>
      <c r="E19" s="17" t="s">
        <v>450</v>
      </c>
      <c r="F19" s="17" t="s">
        <v>450</v>
      </c>
      <c r="G19" s="17" t="s">
        <v>450</v>
      </c>
      <c r="H19" s="17" t="s">
        <v>451</v>
      </c>
      <c r="I19" s="17" t="s">
        <v>451</v>
      </c>
      <c r="J19" s="17" t="s">
        <v>451</v>
      </c>
      <c r="K19" s="17" t="s">
        <v>450</v>
      </c>
      <c r="L19" s="17" t="s">
        <v>451</v>
      </c>
      <c r="M19" s="17" t="s">
        <v>451</v>
      </c>
      <c r="N19" s="17" t="s">
        <v>450</v>
      </c>
      <c r="O19" s="17" t="s">
        <v>450</v>
      </c>
      <c r="P19" s="17" t="s">
        <v>450</v>
      </c>
      <c r="Q19" s="17" t="s">
        <v>451</v>
      </c>
      <c r="R19" s="17" t="s">
        <v>450</v>
      </c>
      <c r="S19" s="18" t="s">
        <v>451</v>
      </c>
      <c r="T19" s="25" t="str">
        <f t="shared" si="0"/>
        <v/>
      </c>
      <c r="U19" s="133" t="str">
        <f>IF(COUNTIF(個票ｰ1003!$U$30:$U$119,$C19),"○","")</f>
        <v/>
      </c>
      <c r="V19" s="133" t="str">
        <f t="shared" si="1"/>
        <v/>
      </c>
    </row>
    <row r="20" spans="1:22" ht="14.25">
      <c r="A20" s="627"/>
      <c r="B20" s="624" t="s">
        <v>453</v>
      </c>
      <c r="C20" s="187" t="s">
        <v>130</v>
      </c>
      <c r="D20" s="129"/>
      <c r="E20" s="16" t="s">
        <v>448</v>
      </c>
      <c r="F20" s="16" t="s">
        <v>448</v>
      </c>
      <c r="G20" s="17" t="s">
        <v>451</v>
      </c>
      <c r="H20" s="17" t="s">
        <v>450</v>
      </c>
      <c r="I20" s="17" t="s">
        <v>449</v>
      </c>
      <c r="J20" s="17" t="s">
        <v>449</v>
      </c>
      <c r="K20" s="17" t="s">
        <v>450</v>
      </c>
      <c r="L20" s="17" t="s">
        <v>449</v>
      </c>
      <c r="M20" s="17" t="s">
        <v>449</v>
      </c>
      <c r="N20" s="17" t="s">
        <v>449</v>
      </c>
      <c r="O20" s="17" t="s">
        <v>449</v>
      </c>
      <c r="P20" s="17" t="s">
        <v>449</v>
      </c>
      <c r="Q20" s="17" t="s">
        <v>449</v>
      </c>
      <c r="R20" s="17" t="s">
        <v>451</v>
      </c>
      <c r="S20" s="18" t="s">
        <v>449</v>
      </c>
      <c r="T20" s="25" t="str">
        <f t="shared" si="0"/>
        <v/>
      </c>
      <c r="U20" s="133" t="str">
        <f>IF(COUNTIF(個票ｰ1003!$U$30:$U$119,$C20),"○","")</f>
        <v/>
      </c>
      <c r="V20" s="133" t="str">
        <f t="shared" si="1"/>
        <v/>
      </c>
    </row>
    <row r="21" spans="1:22" ht="14.25">
      <c r="A21" s="627"/>
      <c r="B21" s="624"/>
      <c r="C21" s="187" t="s">
        <v>137</v>
      </c>
      <c r="D21" s="129"/>
      <c r="E21" s="16" t="s">
        <v>448</v>
      </c>
      <c r="F21" s="16" t="s">
        <v>448</v>
      </c>
      <c r="G21" s="17" t="s">
        <v>449</v>
      </c>
      <c r="H21" s="17" t="s">
        <v>450</v>
      </c>
      <c r="I21" s="17" t="s">
        <v>449</v>
      </c>
      <c r="J21" s="17" t="s">
        <v>449</v>
      </c>
      <c r="K21" s="17" t="s">
        <v>450</v>
      </c>
      <c r="L21" s="17" t="s">
        <v>451</v>
      </c>
      <c r="M21" s="17" t="s">
        <v>449</v>
      </c>
      <c r="N21" s="17" t="s">
        <v>449</v>
      </c>
      <c r="O21" s="17" t="s">
        <v>449</v>
      </c>
      <c r="P21" s="17" t="s">
        <v>449</v>
      </c>
      <c r="Q21" s="17" t="s">
        <v>449</v>
      </c>
      <c r="R21" s="17" t="s">
        <v>451</v>
      </c>
      <c r="S21" s="18" t="s">
        <v>449</v>
      </c>
      <c r="T21" s="25" t="str">
        <f t="shared" si="0"/>
        <v/>
      </c>
      <c r="U21" s="133" t="str">
        <f>IF(COUNTIF(個票ｰ1003!$U$30:$U$119,$C21),"○","")</f>
        <v/>
      </c>
      <c r="V21" s="133" t="str">
        <f t="shared" si="1"/>
        <v/>
      </c>
    </row>
    <row r="22" spans="1:22" ht="14.25">
      <c r="A22" s="627"/>
      <c r="B22" s="624"/>
      <c r="C22" s="187" t="s">
        <v>143</v>
      </c>
      <c r="D22" s="129"/>
      <c r="E22" s="16" t="s">
        <v>448</v>
      </c>
      <c r="F22" s="16" t="s">
        <v>448</v>
      </c>
      <c r="G22" s="17" t="s">
        <v>451</v>
      </c>
      <c r="H22" s="17" t="s">
        <v>450</v>
      </c>
      <c r="I22" s="17" t="s">
        <v>449</v>
      </c>
      <c r="J22" s="17" t="s">
        <v>449</v>
      </c>
      <c r="K22" s="17" t="s">
        <v>450</v>
      </c>
      <c r="L22" s="17" t="s">
        <v>451</v>
      </c>
      <c r="M22" s="17" t="s">
        <v>451</v>
      </c>
      <c r="N22" s="17" t="s">
        <v>451</v>
      </c>
      <c r="O22" s="17" t="s">
        <v>451</v>
      </c>
      <c r="P22" s="17" t="s">
        <v>449</v>
      </c>
      <c r="Q22" s="17" t="s">
        <v>449</v>
      </c>
      <c r="R22" s="17" t="s">
        <v>451</v>
      </c>
      <c r="S22" s="18" t="s">
        <v>449</v>
      </c>
      <c r="T22" s="25" t="str">
        <f t="shared" si="0"/>
        <v/>
      </c>
      <c r="U22" s="133" t="str">
        <f>IF(COUNTIF(個票ｰ1003!$U$30:$U$119,$C22),"○","")</f>
        <v/>
      </c>
      <c r="V22" s="133" t="str">
        <f t="shared" si="1"/>
        <v/>
      </c>
    </row>
    <row r="23" spans="1:22" ht="14.25">
      <c r="A23" s="627"/>
      <c r="B23" s="624"/>
      <c r="C23" s="187" t="s">
        <v>454</v>
      </c>
      <c r="D23" s="129"/>
      <c r="E23" s="16" t="s">
        <v>448</v>
      </c>
      <c r="F23" s="16" t="s">
        <v>448</v>
      </c>
      <c r="G23" s="17" t="s">
        <v>451</v>
      </c>
      <c r="H23" s="17" t="s">
        <v>450</v>
      </c>
      <c r="I23" s="17" t="s">
        <v>449</v>
      </c>
      <c r="J23" s="17" t="s">
        <v>449</v>
      </c>
      <c r="K23" s="17" t="s">
        <v>450</v>
      </c>
      <c r="L23" s="17" t="s">
        <v>451</v>
      </c>
      <c r="M23" s="17" t="s">
        <v>449</v>
      </c>
      <c r="N23" s="17" t="s">
        <v>449</v>
      </c>
      <c r="O23" s="17" t="s">
        <v>449</v>
      </c>
      <c r="P23" s="17" t="s">
        <v>449</v>
      </c>
      <c r="Q23" s="17" t="s">
        <v>449</v>
      </c>
      <c r="R23" s="17" t="s">
        <v>451</v>
      </c>
      <c r="S23" s="18" t="s">
        <v>449</v>
      </c>
      <c r="T23" s="25" t="str">
        <f t="shared" si="0"/>
        <v/>
      </c>
      <c r="U23" s="133" t="str">
        <f>IF(COUNTIF(個票ｰ1003!$U$30:$U$119,$C23),"○","")</f>
        <v/>
      </c>
      <c r="V23" s="133" t="str">
        <f t="shared" si="1"/>
        <v/>
      </c>
    </row>
    <row r="24" spans="1:22" ht="14.25">
      <c r="A24" s="627"/>
      <c r="B24" s="624"/>
      <c r="C24" s="187" t="s">
        <v>153</v>
      </c>
      <c r="D24" s="129"/>
      <c r="E24" s="17" t="s">
        <v>450</v>
      </c>
      <c r="F24" s="17" t="s">
        <v>450</v>
      </c>
      <c r="G24" s="17" t="s">
        <v>449</v>
      </c>
      <c r="H24" s="17" t="s">
        <v>450</v>
      </c>
      <c r="I24" s="17" t="s">
        <v>450</v>
      </c>
      <c r="J24" s="17" t="s">
        <v>450</v>
      </c>
      <c r="K24" s="17" t="s">
        <v>451</v>
      </c>
      <c r="L24" s="17" t="s">
        <v>449</v>
      </c>
      <c r="M24" s="17" t="s">
        <v>449</v>
      </c>
      <c r="N24" s="17" t="s">
        <v>449</v>
      </c>
      <c r="O24" s="17" t="s">
        <v>449</v>
      </c>
      <c r="P24" s="17" t="s">
        <v>449</v>
      </c>
      <c r="Q24" s="17" t="s">
        <v>449</v>
      </c>
      <c r="R24" s="17" t="s">
        <v>451</v>
      </c>
      <c r="S24" s="18" t="s">
        <v>449</v>
      </c>
      <c r="T24" s="25" t="str">
        <f t="shared" si="0"/>
        <v/>
      </c>
      <c r="U24" s="133" t="str">
        <f>IF(COUNTIF(個票ｰ1003!$U$30:$U$119,$C24),"○","")</f>
        <v/>
      </c>
      <c r="V24" s="133" t="str">
        <f t="shared" si="1"/>
        <v/>
      </c>
    </row>
    <row r="25" spans="1:22" ht="14.25">
      <c r="A25" s="627"/>
      <c r="B25" s="624"/>
      <c r="C25" s="187" t="s">
        <v>156</v>
      </c>
      <c r="D25" s="129"/>
      <c r="E25" s="17" t="s">
        <v>450</v>
      </c>
      <c r="F25" s="17" t="s">
        <v>450</v>
      </c>
      <c r="G25" s="17" t="s">
        <v>449</v>
      </c>
      <c r="H25" s="17" t="s">
        <v>451</v>
      </c>
      <c r="I25" s="17" t="s">
        <v>451</v>
      </c>
      <c r="J25" s="17" t="s">
        <v>450</v>
      </c>
      <c r="K25" s="17" t="s">
        <v>451</v>
      </c>
      <c r="L25" s="17" t="s">
        <v>449</v>
      </c>
      <c r="M25" s="17" t="s">
        <v>449</v>
      </c>
      <c r="N25" s="17" t="s">
        <v>449</v>
      </c>
      <c r="O25" s="17" t="s">
        <v>449</v>
      </c>
      <c r="P25" s="17" t="s">
        <v>449</v>
      </c>
      <c r="Q25" s="17" t="s">
        <v>449</v>
      </c>
      <c r="R25" s="17" t="s">
        <v>451</v>
      </c>
      <c r="S25" s="18" t="s">
        <v>449</v>
      </c>
      <c r="T25" s="25" t="str">
        <f t="shared" si="0"/>
        <v/>
      </c>
      <c r="U25" s="133" t="str">
        <f>IF(COUNTIF(個票ｰ1003!$U$30:$U$119,$C25),"○","")</f>
        <v/>
      </c>
      <c r="V25" s="133" t="str">
        <f t="shared" si="1"/>
        <v/>
      </c>
    </row>
    <row r="26" spans="1:22" ht="14.25">
      <c r="A26" s="627"/>
      <c r="B26" s="624" t="s">
        <v>159</v>
      </c>
      <c r="C26" s="187" t="s">
        <v>158</v>
      </c>
      <c r="D26" s="129"/>
      <c r="E26" s="17" t="s">
        <v>450</v>
      </c>
      <c r="F26" s="17" t="s">
        <v>450</v>
      </c>
      <c r="G26" s="17" t="s">
        <v>451</v>
      </c>
      <c r="H26" s="16" t="s">
        <v>448</v>
      </c>
      <c r="I26" s="16" t="s">
        <v>448</v>
      </c>
      <c r="J26" s="17" t="s">
        <v>451</v>
      </c>
      <c r="K26" s="17" t="s">
        <v>450</v>
      </c>
      <c r="L26" s="17" t="s">
        <v>451</v>
      </c>
      <c r="M26" s="17" t="s">
        <v>451</v>
      </c>
      <c r="N26" s="17" t="s">
        <v>451</v>
      </c>
      <c r="O26" s="17" t="s">
        <v>451</v>
      </c>
      <c r="P26" s="17" t="s">
        <v>449</v>
      </c>
      <c r="Q26" s="17" t="s">
        <v>451</v>
      </c>
      <c r="R26" s="17" t="s">
        <v>451</v>
      </c>
      <c r="S26" s="18" t="s">
        <v>449</v>
      </c>
      <c r="T26" s="25" t="str">
        <f t="shared" si="0"/>
        <v/>
      </c>
      <c r="U26" s="133" t="str">
        <f>IF(COUNTIF(個票ｰ1003!$U$30:$U$119,$C26),"○","")</f>
        <v/>
      </c>
      <c r="V26" s="133" t="str">
        <f t="shared" si="1"/>
        <v/>
      </c>
    </row>
    <row r="27" spans="1:22" ht="14.25">
      <c r="A27" s="627"/>
      <c r="B27" s="624"/>
      <c r="C27" s="187" t="s">
        <v>161</v>
      </c>
      <c r="D27" s="129"/>
      <c r="E27" s="17" t="s">
        <v>450</v>
      </c>
      <c r="F27" s="17" t="s">
        <v>450</v>
      </c>
      <c r="G27" s="17" t="s">
        <v>451</v>
      </c>
      <c r="H27" s="16" t="s">
        <v>448</v>
      </c>
      <c r="I27" s="16" t="s">
        <v>448</v>
      </c>
      <c r="J27" s="17" t="s">
        <v>451</v>
      </c>
      <c r="K27" s="17" t="s">
        <v>450</v>
      </c>
      <c r="L27" s="17" t="s">
        <v>451</v>
      </c>
      <c r="M27" s="17" t="s">
        <v>451</v>
      </c>
      <c r="N27" s="17" t="s">
        <v>451</v>
      </c>
      <c r="O27" s="17" t="s">
        <v>451</v>
      </c>
      <c r="P27" s="17" t="s">
        <v>449</v>
      </c>
      <c r="Q27" s="17" t="s">
        <v>451</v>
      </c>
      <c r="R27" s="17" t="s">
        <v>451</v>
      </c>
      <c r="S27" s="18" t="s">
        <v>449</v>
      </c>
      <c r="T27" s="25" t="str">
        <f t="shared" si="0"/>
        <v/>
      </c>
      <c r="U27" s="133" t="str">
        <f>IF(COUNTIF(個票ｰ1003!$U$30:$U$119,$C27),"○","")</f>
        <v/>
      </c>
      <c r="V27" s="133" t="str">
        <f t="shared" si="1"/>
        <v/>
      </c>
    </row>
    <row r="28" spans="1:22" ht="14.25">
      <c r="A28" s="627"/>
      <c r="B28" s="624"/>
      <c r="C28" s="187" t="s">
        <v>163</v>
      </c>
      <c r="D28" s="129"/>
      <c r="E28" s="17" t="s">
        <v>449</v>
      </c>
      <c r="F28" s="17" t="s">
        <v>449</v>
      </c>
      <c r="G28" s="17" t="s">
        <v>449</v>
      </c>
      <c r="H28" s="17" t="s">
        <v>450</v>
      </c>
      <c r="I28" s="16" t="s">
        <v>448</v>
      </c>
      <c r="J28" s="17" t="s">
        <v>451</v>
      </c>
      <c r="K28" s="17" t="s">
        <v>451</v>
      </c>
      <c r="L28" s="17" t="s">
        <v>449</v>
      </c>
      <c r="M28" s="17" t="s">
        <v>451</v>
      </c>
      <c r="N28" s="17" t="s">
        <v>450</v>
      </c>
      <c r="O28" s="17" t="s">
        <v>449</v>
      </c>
      <c r="P28" s="17" t="s">
        <v>449</v>
      </c>
      <c r="Q28" s="17" t="s">
        <v>449</v>
      </c>
      <c r="R28" s="17" t="s">
        <v>451</v>
      </c>
      <c r="S28" s="18" t="s">
        <v>449</v>
      </c>
      <c r="T28" s="25" t="str">
        <f t="shared" si="0"/>
        <v/>
      </c>
      <c r="U28" s="133" t="str">
        <f>IF(COUNTIF(個票ｰ1003!$U$30:$U$119,$C28),"○","")</f>
        <v/>
      </c>
      <c r="V28" s="133" t="str">
        <f t="shared" si="1"/>
        <v/>
      </c>
    </row>
    <row r="29" spans="1:22" ht="14.25">
      <c r="A29" s="627"/>
      <c r="B29" s="624"/>
      <c r="C29" s="187" t="s">
        <v>165</v>
      </c>
      <c r="D29" s="129"/>
      <c r="E29" s="17" t="s">
        <v>451</v>
      </c>
      <c r="F29" s="17" t="s">
        <v>451</v>
      </c>
      <c r="G29" s="17" t="s">
        <v>451</v>
      </c>
      <c r="H29" s="16" t="s">
        <v>448</v>
      </c>
      <c r="I29" s="16" t="s">
        <v>448</v>
      </c>
      <c r="J29" s="17" t="s">
        <v>451</v>
      </c>
      <c r="K29" s="17" t="s">
        <v>450</v>
      </c>
      <c r="L29" s="17" t="s">
        <v>450</v>
      </c>
      <c r="M29" s="17" t="s">
        <v>451</v>
      </c>
      <c r="N29" s="17" t="s">
        <v>450</v>
      </c>
      <c r="O29" s="17" t="s">
        <v>449</v>
      </c>
      <c r="P29" s="17" t="s">
        <v>451</v>
      </c>
      <c r="Q29" s="17" t="s">
        <v>449</v>
      </c>
      <c r="R29" s="17" t="s">
        <v>451</v>
      </c>
      <c r="S29" s="18" t="s">
        <v>449</v>
      </c>
      <c r="T29" s="25" t="str">
        <f t="shared" si="0"/>
        <v/>
      </c>
      <c r="U29" s="133" t="str">
        <f>IF(COUNTIF(個票ｰ1003!$U$30:$U$119,$C29),"○","")</f>
        <v/>
      </c>
      <c r="V29" s="133" t="str">
        <f t="shared" si="1"/>
        <v/>
      </c>
    </row>
    <row r="30" spans="1:22" ht="14.25">
      <c r="A30" s="627"/>
      <c r="B30" s="624"/>
      <c r="C30" s="187" t="s">
        <v>167</v>
      </c>
      <c r="D30" s="129"/>
      <c r="E30" s="17" t="s">
        <v>449</v>
      </c>
      <c r="F30" s="17" t="s">
        <v>449</v>
      </c>
      <c r="G30" s="17" t="s">
        <v>449</v>
      </c>
      <c r="H30" s="17" t="s">
        <v>451</v>
      </c>
      <c r="I30" s="17" t="s">
        <v>451</v>
      </c>
      <c r="J30" s="16" t="s">
        <v>448</v>
      </c>
      <c r="K30" s="17" t="s">
        <v>449</v>
      </c>
      <c r="L30" s="17" t="s">
        <v>449</v>
      </c>
      <c r="M30" s="17" t="s">
        <v>449</v>
      </c>
      <c r="N30" s="17" t="s">
        <v>451</v>
      </c>
      <c r="O30" s="17" t="s">
        <v>449</v>
      </c>
      <c r="P30" s="17" t="s">
        <v>449</v>
      </c>
      <c r="Q30" s="17" t="s">
        <v>449</v>
      </c>
      <c r="R30" s="17" t="s">
        <v>451</v>
      </c>
      <c r="S30" s="18" t="s">
        <v>449</v>
      </c>
      <c r="T30" s="25" t="str">
        <f t="shared" si="0"/>
        <v/>
      </c>
      <c r="U30" s="133" t="str">
        <f>IF(COUNTIF(個票ｰ1003!$U$30:$U$119,$C30),"○","")</f>
        <v/>
      </c>
      <c r="V30" s="133" t="str">
        <f t="shared" si="1"/>
        <v/>
      </c>
    </row>
    <row r="31" spans="1:22" ht="14.25">
      <c r="A31" s="623" t="s">
        <v>170</v>
      </c>
      <c r="B31" s="624" t="s">
        <v>455</v>
      </c>
      <c r="C31" s="187" t="s">
        <v>169</v>
      </c>
      <c r="D31" s="129"/>
      <c r="E31" s="17" t="s">
        <v>450</v>
      </c>
      <c r="F31" s="17" t="s">
        <v>450</v>
      </c>
      <c r="G31" s="17" t="s">
        <v>450</v>
      </c>
      <c r="H31" s="17" t="s">
        <v>451</v>
      </c>
      <c r="I31" s="17" t="s">
        <v>449</v>
      </c>
      <c r="J31" s="17" t="s">
        <v>449</v>
      </c>
      <c r="K31" s="16" t="s">
        <v>448</v>
      </c>
      <c r="L31" s="17" t="s">
        <v>450</v>
      </c>
      <c r="M31" s="17" t="s">
        <v>450</v>
      </c>
      <c r="N31" s="17" t="s">
        <v>450</v>
      </c>
      <c r="O31" s="17" t="s">
        <v>450</v>
      </c>
      <c r="P31" s="17" t="s">
        <v>450</v>
      </c>
      <c r="Q31" s="17" t="s">
        <v>450</v>
      </c>
      <c r="R31" s="17" t="s">
        <v>450</v>
      </c>
      <c r="S31" s="18" t="s">
        <v>451</v>
      </c>
      <c r="T31" s="25" t="str">
        <f t="shared" si="0"/>
        <v/>
      </c>
      <c r="U31" s="133" t="str">
        <f>IF(COUNTIF(個票ｰ1003!$U$30:$U$119,$C31),"○","")</f>
        <v/>
      </c>
      <c r="V31" s="133" t="str">
        <f t="shared" si="1"/>
        <v/>
      </c>
    </row>
    <row r="32" spans="1:22" ht="14.25">
      <c r="A32" s="623"/>
      <c r="B32" s="624"/>
      <c r="C32" s="187" t="s">
        <v>172</v>
      </c>
      <c r="D32" s="129"/>
      <c r="E32" s="17" t="s">
        <v>450</v>
      </c>
      <c r="F32" s="17" t="s">
        <v>450</v>
      </c>
      <c r="G32" s="17" t="s">
        <v>451</v>
      </c>
      <c r="H32" s="17" t="s">
        <v>451</v>
      </c>
      <c r="I32" s="17" t="s">
        <v>449</v>
      </c>
      <c r="J32" s="17" t="s">
        <v>449</v>
      </c>
      <c r="K32" s="16" t="s">
        <v>448</v>
      </c>
      <c r="L32" s="17" t="s">
        <v>451</v>
      </c>
      <c r="M32" s="17" t="s">
        <v>451</v>
      </c>
      <c r="N32" s="17" t="s">
        <v>451</v>
      </c>
      <c r="O32" s="17" t="s">
        <v>451</v>
      </c>
      <c r="P32" s="17" t="s">
        <v>451</v>
      </c>
      <c r="Q32" s="17" t="s">
        <v>451</v>
      </c>
      <c r="R32" s="17" t="s">
        <v>450</v>
      </c>
      <c r="S32" s="18" t="s">
        <v>451</v>
      </c>
      <c r="T32" s="25" t="str">
        <f t="shared" si="0"/>
        <v/>
      </c>
      <c r="U32" s="133" t="str">
        <f>IF(COUNTIF(個票ｰ1003!$U$30:$U$119,$C32),"○","")</f>
        <v/>
      </c>
      <c r="V32" s="133" t="str">
        <f t="shared" si="1"/>
        <v/>
      </c>
    </row>
    <row r="33" spans="1:22" ht="14.25">
      <c r="A33" s="623"/>
      <c r="B33" s="624"/>
      <c r="C33" s="187" t="s">
        <v>173</v>
      </c>
      <c r="D33" s="129"/>
      <c r="E33" s="17" t="s">
        <v>451</v>
      </c>
      <c r="F33" s="17" t="s">
        <v>451</v>
      </c>
      <c r="G33" s="17" t="s">
        <v>451</v>
      </c>
      <c r="H33" s="17" t="s">
        <v>451</v>
      </c>
      <c r="I33" s="17" t="s">
        <v>449</v>
      </c>
      <c r="J33" s="17" t="s">
        <v>449</v>
      </c>
      <c r="K33" s="16" t="s">
        <v>448</v>
      </c>
      <c r="L33" s="17" t="s">
        <v>450</v>
      </c>
      <c r="M33" s="17" t="s">
        <v>451</v>
      </c>
      <c r="N33" s="17" t="s">
        <v>451</v>
      </c>
      <c r="O33" s="17" t="s">
        <v>451</v>
      </c>
      <c r="P33" s="17" t="s">
        <v>451</v>
      </c>
      <c r="Q33" s="17" t="s">
        <v>451</v>
      </c>
      <c r="R33" s="17" t="s">
        <v>450</v>
      </c>
      <c r="S33" s="18" t="s">
        <v>451</v>
      </c>
      <c r="T33" s="25" t="str">
        <f t="shared" si="0"/>
        <v/>
      </c>
      <c r="U33" s="133" t="str">
        <f>IF(COUNTIF(個票ｰ1003!$U$30:$U$119,$C33),"○","")</f>
        <v/>
      </c>
      <c r="V33" s="133" t="str">
        <f t="shared" si="1"/>
        <v/>
      </c>
    </row>
    <row r="34" spans="1:22" ht="14.25">
      <c r="A34" s="623"/>
      <c r="B34" s="628" t="s">
        <v>456</v>
      </c>
      <c r="C34" s="187" t="s">
        <v>174</v>
      </c>
      <c r="D34" s="129"/>
      <c r="E34" s="17" t="s">
        <v>449</v>
      </c>
      <c r="F34" s="17" t="s">
        <v>449</v>
      </c>
      <c r="G34" s="17" t="s">
        <v>449</v>
      </c>
      <c r="H34" s="17" t="s">
        <v>449</v>
      </c>
      <c r="I34" s="17" t="s">
        <v>449</v>
      </c>
      <c r="J34" s="17" t="s">
        <v>449</v>
      </c>
      <c r="K34" s="17" t="s">
        <v>451</v>
      </c>
      <c r="L34" s="16" t="s">
        <v>448</v>
      </c>
      <c r="M34" s="17" t="s">
        <v>451</v>
      </c>
      <c r="N34" s="17" t="s">
        <v>451</v>
      </c>
      <c r="O34" s="17" t="s">
        <v>451</v>
      </c>
      <c r="P34" s="17" t="s">
        <v>451</v>
      </c>
      <c r="Q34" s="17" t="s">
        <v>451</v>
      </c>
      <c r="R34" s="17" t="s">
        <v>451</v>
      </c>
      <c r="S34" s="18" t="s">
        <v>451</v>
      </c>
      <c r="T34" s="25" t="str">
        <f t="shared" si="0"/>
        <v/>
      </c>
      <c r="U34" s="133" t="str">
        <f>IF(COUNTIF(個票ｰ1003!$U$30:$U$119,$C34),"○","")</f>
        <v/>
      </c>
      <c r="V34" s="133" t="str">
        <f t="shared" si="1"/>
        <v/>
      </c>
    </row>
    <row r="35" spans="1:22" ht="14.25">
      <c r="A35" s="623"/>
      <c r="B35" s="628"/>
      <c r="C35" s="187" t="s">
        <v>176</v>
      </c>
      <c r="D35" s="129"/>
      <c r="E35" s="17" t="s">
        <v>449</v>
      </c>
      <c r="F35" s="17" t="s">
        <v>449</v>
      </c>
      <c r="G35" s="17" t="s">
        <v>449</v>
      </c>
      <c r="H35" s="17" t="s">
        <v>449</v>
      </c>
      <c r="I35" s="17" t="s">
        <v>449</v>
      </c>
      <c r="J35" s="17" t="s">
        <v>449</v>
      </c>
      <c r="K35" s="17" t="s">
        <v>451</v>
      </c>
      <c r="L35" s="16" t="s">
        <v>448</v>
      </c>
      <c r="M35" s="17" t="s">
        <v>451</v>
      </c>
      <c r="N35" s="17" t="s">
        <v>451</v>
      </c>
      <c r="O35" s="17" t="s">
        <v>451</v>
      </c>
      <c r="P35" s="17" t="s">
        <v>451</v>
      </c>
      <c r="Q35" s="17" t="s">
        <v>451</v>
      </c>
      <c r="R35" s="17" t="s">
        <v>451</v>
      </c>
      <c r="S35" s="18" t="s">
        <v>451</v>
      </c>
      <c r="T35" s="25" t="str">
        <f t="shared" si="0"/>
        <v/>
      </c>
      <c r="U35" s="133" t="str">
        <f>IF(COUNTIF(個票ｰ1003!$U$30:$U$119,$C35),"○","")</f>
        <v/>
      </c>
      <c r="V35" s="133" t="str">
        <f t="shared" si="1"/>
        <v/>
      </c>
    </row>
    <row r="36" spans="1:22" ht="14.25">
      <c r="A36" s="623"/>
      <c r="B36" s="628" t="s">
        <v>457</v>
      </c>
      <c r="C36" s="187" t="s">
        <v>177</v>
      </c>
      <c r="D36" s="129"/>
      <c r="E36" s="17" t="s">
        <v>449</v>
      </c>
      <c r="F36" s="17" t="s">
        <v>449</v>
      </c>
      <c r="G36" s="17" t="s">
        <v>449</v>
      </c>
      <c r="H36" s="17" t="s">
        <v>449</v>
      </c>
      <c r="I36" s="17" t="s">
        <v>449</v>
      </c>
      <c r="J36" s="17" t="s">
        <v>449</v>
      </c>
      <c r="K36" s="17" t="s">
        <v>451</v>
      </c>
      <c r="L36" s="17" t="s">
        <v>451</v>
      </c>
      <c r="M36" s="16" t="s">
        <v>448</v>
      </c>
      <c r="N36" s="17" t="s">
        <v>451</v>
      </c>
      <c r="O36" s="17" t="s">
        <v>450</v>
      </c>
      <c r="P36" s="17" t="s">
        <v>450</v>
      </c>
      <c r="Q36" s="17" t="s">
        <v>451</v>
      </c>
      <c r="R36" s="17" t="s">
        <v>451</v>
      </c>
      <c r="S36" s="18" t="s">
        <v>451</v>
      </c>
      <c r="T36" s="25" t="str">
        <f t="shared" si="0"/>
        <v/>
      </c>
      <c r="U36" s="133" t="str">
        <f>IF(COUNTIF(個票ｰ1003!$U$30:$U$119,$C36),"○","")</f>
        <v/>
      </c>
      <c r="V36" s="133" t="str">
        <f t="shared" si="1"/>
        <v/>
      </c>
    </row>
    <row r="37" spans="1:22" ht="14.25">
      <c r="A37" s="623"/>
      <c r="B37" s="628"/>
      <c r="C37" s="187" t="s">
        <v>179</v>
      </c>
      <c r="D37" s="129"/>
      <c r="E37" s="17" t="s">
        <v>449</v>
      </c>
      <c r="F37" s="17" t="s">
        <v>449</v>
      </c>
      <c r="G37" s="17" t="s">
        <v>449</v>
      </c>
      <c r="H37" s="17" t="s">
        <v>449</v>
      </c>
      <c r="I37" s="17" t="s">
        <v>449</v>
      </c>
      <c r="J37" s="17" t="s">
        <v>449</v>
      </c>
      <c r="K37" s="17" t="s">
        <v>451</v>
      </c>
      <c r="L37" s="17" t="s">
        <v>451</v>
      </c>
      <c r="M37" s="16" t="s">
        <v>448</v>
      </c>
      <c r="N37" s="17" t="s">
        <v>451</v>
      </c>
      <c r="O37" s="17" t="s">
        <v>450</v>
      </c>
      <c r="P37" s="17" t="s">
        <v>450</v>
      </c>
      <c r="Q37" s="17" t="s">
        <v>451</v>
      </c>
      <c r="R37" s="17" t="s">
        <v>451</v>
      </c>
      <c r="S37" s="18" t="s">
        <v>451</v>
      </c>
      <c r="T37" s="25" t="str">
        <f t="shared" si="0"/>
        <v/>
      </c>
      <c r="U37" s="133" t="str">
        <f>IF(COUNTIF(個票ｰ1003!$U$30:$U$119,$C37),"○","")</f>
        <v/>
      </c>
      <c r="V37" s="133" t="str">
        <f t="shared" si="1"/>
        <v/>
      </c>
    </row>
    <row r="38" spans="1:22" ht="14.25">
      <c r="A38" s="623" t="s">
        <v>181</v>
      </c>
      <c r="B38" s="624" t="s">
        <v>182</v>
      </c>
      <c r="C38" s="187" t="s">
        <v>180</v>
      </c>
      <c r="D38" s="129"/>
      <c r="E38" s="17" t="s">
        <v>449</v>
      </c>
      <c r="F38" s="17" t="s">
        <v>449</v>
      </c>
      <c r="G38" s="17" t="s">
        <v>449</v>
      </c>
      <c r="H38" s="17" t="s">
        <v>449</v>
      </c>
      <c r="I38" s="17" t="s">
        <v>451</v>
      </c>
      <c r="J38" s="17" t="s">
        <v>449</v>
      </c>
      <c r="K38" s="17" t="s">
        <v>449</v>
      </c>
      <c r="L38" s="17" t="s">
        <v>450</v>
      </c>
      <c r="M38" s="17" t="s">
        <v>450</v>
      </c>
      <c r="N38" s="16" t="s">
        <v>448</v>
      </c>
      <c r="O38" s="16" t="s">
        <v>448</v>
      </c>
      <c r="P38" s="16" t="s">
        <v>448</v>
      </c>
      <c r="Q38" s="17" t="s">
        <v>450</v>
      </c>
      <c r="R38" s="17" t="s">
        <v>451</v>
      </c>
      <c r="S38" s="18" t="s">
        <v>450</v>
      </c>
      <c r="T38" s="25" t="str">
        <f t="shared" si="0"/>
        <v/>
      </c>
      <c r="U38" s="133" t="str">
        <f>IF(COUNTIF(個票ｰ1003!$U$30:$U$119,$C38),"○","")</f>
        <v/>
      </c>
      <c r="V38" s="133" t="str">
        <f t="shared" si="1"/>
        <v/>
      </c>
    </row>
    <row r="39" spans="1:22" ht="14.25">
      <c r="A39" s="623"/>
      <c r="B39" s="624"/>
      <c r="C39" s="187" t="s">
        <v>183</v>
      </c>
      <c r="D39" s="129"/>
      <c r="E39" s="17" t="s">
        <v>449</v>
      </c>
      <c r="F39" s="17" t="s">
        <v>449</v>
      </c>
      <c r="G39" s="17" t="s">
        <v>449</v>
      </c>
      <c r="H39" s="17" t="s">
        <v>449</v>
      </c>
      <c r="I39" s="17" t="s">
        <v>450</v>
      </c>
      <c r="J39" s="17" t="s">
        <v>449</v>
      </c>
      <c r="K39" s="17" t="s">
        <v>450</v>
      </c>
      <c r="L39" s="17" t="s">
        <v>450</v>
      </c>
      <c r="M39" s="17" t="s">
        <v>450</v>
      </c>
      <c r="N39" s="16" t="s">
        <v>448</v>
      </c>
      <c r="O39" s="16" t="s">
        <v>448</v>
      </c>
      <c r="P39" s="17" t="s">
        <v>450</v>
      </c>
      <c r="Q39" s="17" t="s">
        <v>450</v>
      </c>
      <c r="R39" s="17" t="s">
        <v>449</v>
      </c>
      <c r="S39" s="18" t="s">
        <v>450</v>
      </c>
      <c r="T39" s="25" t="str">
        <f t="shared" si="0"/>
        <v/>
      </c>
      <c r="U39" s="133" t="str">
        <f>IF(COUNTIF(個票ｰ1003!$U$30:$U$119,$C39),"○","")</f>
        <v/>
      </c>
      <c r="V39" s="133" t="str">
        <f t="shared" si="1"/>
        <v/>
      </c>
    </row>
    <row r="40" spans="1:22" ht="14.25">
      <c r="A40" s="623"/>
      <c r="B40" s="624"/>
      <c r="C40" s="187" t="s">
        <v>458</v>
      </c>
      <c r="D40" s="129"/>
      <c r="E40" s="17" t="s">
        <v>449</v>
      </c>
      <c r="F40" s="17" t="s">
        <v>449</v>
      </c>
      <c r="G40" s="17" t="s">
        <v>449</v>
      </c>
      <c r="H40" s="17" t="s">
        <v>449</v>
      </c>
      <c r="I40" s="17" t="s">
        <v>451</v>
      </c>
      <c r="J40" s="17" t="s">
        <v>449</v>
      </c>
      <c r="K40" s="17" t="s">
        <v>451</v>
      </c>
      <c r="L40" s="17" t="s">
        <v>451</v>
      </c>
      <c r="M40" s="17" t="s">
        <v>450</v>
      </c>
      <c r="N40" s="16" t="s">
        <v>448</v>
      </c>
      <c r="O40" s="16" t="s">
        <v>448</v>
      </c>
      <c r="P40" s="17" t="s">
        <v>450</v>
      </c>
      <c r="Q40" s="17" t="s">
        <v>450</v>
      </c>
      <c r="R40" s="17" t="s">
        <v>451</v>
      </c>
      <c r="S40" s="18" t="s">
        <v>450</v>
      </c>
      <c r="T40" s="25" t="str">
        <f t="shared" si="0"/>
        <v/>
      </c>
      <c r="U40" s="133" t="str">
        <f>IF(COUNTIF(個票ｰ1003!$U$30:$U$119,$C40),"○","")</f>
        <v/>
      </c>
      <c r="V40" s="133" t="str">
        <f t="shared" si="1"/>
        <v/>
      </c>
    </row>
    <row r="41" spans="1:22" ht="14.25">
      <c r="A41" s="623"/>
      <c r="B41" s="624"/>
      <c r="C41" s="187" t="s">
        <v>185</v>
      </c>
      <c r="D41" s="129"/>
      <c r="E41" s="17" t="s">
        <v>451</v>
      </c>
      <c r="F41" s="17" t="s">
        <v>451</v>
      </c>
      <c r="G41" s="17" t="s">
        <v>451</v>
      </c>
      <c r="H41" s="17" t="s">
        <v>449</v>
      </c>
      <c r="I41" s="17" t="s">
        <v>451</v>
      </c>
      <c r="J41" s="17" t="s">
        <v>449</v>
      </c>
      <c r="K41" s="17" t="s">
        <v>451</v>
      </c>
      <c r="L41" s="17" t="s">
        <v>451</v>
      </c>
      <c r="M41" s="17" t="s">
        <v>450</v>
      </c>
      <c r="N41" s="16" t="s">
        <v>448</v>
      </c>
      <c r="O41" s="16" t="s">
        <v>448</v>
      </c>
      <c r="P41" s="17" t="s">
        <v>450</v>
      </c>
      <c r="Q41" s="17" t="s">
        <v>450</v>
      </c>
      <c r="R41" s="17" t="s">
        <v>449</v>
      </c>
      <c r="S41" s="18" t="s">
        <v>450</v>
      </c>
      <c r="T41" s="25" t="str">
        <f t="shared" si="0"/>
        <v/>
      </c>
      <c r="U41" s="133" t="str">
        <f>IF(COUNTIF(個票ｰ1003!$U$30:$U$119,$C41),"○","")</f>
        <v/>
      </c>
      <c r="V41" s="133" t="str">
        <f t="shared" si="1"/>
        <v/>
      </c>
    </row>
    <row r="42" spans="1:22" ht="14.25">
      <c r="A42" s="623"/>
      <c r="B42" s="624"/>
      <c r="C42" s="187" t="s">
        <v>186</v>
      </c>
      <c r="D42" s="129"/>
      <c r="E42" s="17" t="s">
        <v>449</v>
      </c>
      <c r="F42" s="17" t="s">
        <v>449</v>
      </c>
      <c r="G42" s="17" t="s">
        <v>449</v>
      </c>
      <c r="H42" s="17" t="s">
        <v>449</v>
      </c>
      <c r="I42" s="17" t="s">
        <v>451</v>
      </c>
      <c r="J42" s="17" t="s">
        <v>449</v>
      </c>
      <c r="K42" s="17" t="s">
        <v>449</v>
      </c>
      <c r="L42" s="17" t="s">
        <v>449</v>
      </c>
      <c r="M42" s="17" t="s">
        <v>451</v>
      </c>
      <c r="N42" s="16" t="s">
        <v>448</v>
      </c>
      <c r="O42" s="16" t="s">
        <v>448</v>
      </c>
      <c r="P42" s="17" t="s">
        <v>450</v>
      </c>
      <c r="Q42" s="17" t="s">
        <v>450</v>
      </c>
      <c r="R42" s="17" t="s">
        <v>449</v>
      </c>
      <c r="S42" s="18" t="s">
        <v>450</v>
      </c>
      <c r="T42" s="25" t="str">
        <f t="shared" si="0"/>
        <v/>
      </c>
      <c r="U42" s="133" t="str">
        <f>IF(COUNTIF(個票ｰ1003!$U$30:$U$119,$C42),"○","")</f>
        <v/>
      </c>
      <c r="V42" s="133" t="str">
        <f t="shared" si="1"/>
        <v/>
      </c>
    </row>
    <row r="43" spans="1:22" ht="14.25">
      <c r="A43" s="623"/>
      <c r="B43" s="624"/>
      <c r="C43" s="187" t="s">
        <v>187</v>
      </c>
      <c r="D43" s="129"/>
      <c r="E43" s="17" t="s">
        <v>449</v>
      </c>
      <c r="F43" s="17" t="s">
        <v>449</v>
      </c>
      <c r="G43" s="17" t="s">
        <v>449</v>
      </c>
      <c r="H43" s="17" t="s">
        <v>449</v>
      </c>
      <c r="I43" s="17" t="s">
        <v>451</v>
      </c>
      <c r="J43" s="17" t="s">
        <v>449</v>
      </c>
      <c r="K43" s="17" t="s">
        <v>449</v>
      </c>
      <c r="L43" s="17" t="s">
        <v>449</v>
      </c>
      <c r="M43" s="17" t="s">
        <v>451</v>
      </c>
      <c r="N43" s="16" t="s">
        <v>448</v>
      </c>
      <c r="O43" s="17" t="s">
        <v>450</v>
      </c>
      <c r="P43" s="17" t="s">
        <v>450</v>
      </c>
      <c r="Q43" s="17" t="s">
        <v>450</v>
      </c>
      <c r="R43" s="17" t="s">
        <v>449</v>
      </c>
      <c r="S43" s="18" t="s">
        <v>450</v>
      </c>
      <c r="T43" s="25" t="str">
        <f t="shared" si="0"/>
        <v/>
      </c>
      <c r="U43" s="133" t="str">
        <f>IF(COUNTIF(個票ｰ1003!$U$30:$U$119,$C43),"○","")</f>
        <v/>
      </c>
      <c r="V43" s="133" t="str">
        <f t="shared" si="1"/>
        <v/>
      </c>
    </row>
    <row r="44" spans="1:22" ht="14.25">
      <c r="A44" s="623"/>
      <c r="B44" s="624"/>
      <c r="C44" s="187" t="s">
        <v>188</v>
      </c>
      <c r="D44" s="129"/>
      <c r="E44" s="17" t="s">
        <v>449</v>
      </c>
      <c r="F44" s="17" t="s">
        <v>449</v>
      </c>
      <c r="G44" s="17" t="s">
        <v>449</v>
      </c>
      <c r="H44" s="17" t="s">
        <v>449</v>
      </c>
      <c r="I44" s="17" t="s">
        <v>451</v>
      </c>
      <c r="J44" s="17" t="s">
        <v>449</v>
      </c>
      <c r="K44" s="17" t="s">
        <v>449</v>
      </c>
      <c r="L44" s="17" t="s">
        <v>449</v>
      </c>
      <c r="M44" s="17" t="s">
        <v>450</v>
      </c>
      <c r="N44" s="17" t="s">
        <v>450</v>
      </c>
      <c r="O44" s="16" t="s">
        <v>448</v>
      </c>
      <c r="P44" s="17" t="s">
        <v>450</v>
      </c>
      <c r="Q44" s="17" t="s">
        <v>450</v>
      </c>
      <c r="R44" s="17" t="s">
        <v>449</v>
      </c>
      <c r="S44" s="18" t="s">
        <v>450</v>
      </c>
      <c r="T44" s="25" t="str">
        <f t="shared" si="0"/>
        <v/>
      </c>
      <c r="U44" s="133" t="str">
        <f>IF(COUNTIF(個票ｰ1003!$U$30:$U$119,$C44),"○","")</f>
        <v/>
      </c>
      <c r="V44" s="133" t="str">
        <f t="shared" si="1"/>
        <v/>
      </c>
    </row>
    <row r="45" spans="1:22" ht="14.25">
      <c r="A45" s="623"/>
      <c r="B45" s="624"/>
      <c r="C45" s="187" t="s">
        <v>189</v>
      </c>
      <c r="D45" s="129"/>
      <c r="E45" s="17" t="s">
        <v>449</v>
      </c>
      <c r="F45" s="17" t="s">
        <v>449</v>
      </c>
      <c r="G45" s="17" t="s">
        <v>449</v>
      </c>
      <c r="H45" s="17" t="s">
        <v>449</v>
      </c>
      <c r="I45" s="17" t="s">
        <v>451</v>
      </c>
      <c r="J45" s="17" t="s">
        <v>449</v>
      </c>
      <c r="K45" s="17" t="s">
        <v>449</v>
      </c>
      <c r="L45" s="17" t="s">
        <v>449</v>
      </c>
      <c r="M45" s="17" t="s">
        <v>450</v>
      </c>
      <c r="N45" s="17" t="s">
        <v>450</v>
      </c>
      <c r="O45" s="16" t="s">
        <v>448</v>
      </c>
      <c r="P45" s="16" t="s">
        <v>448</v>
      </c>
      <c r="Q45" s="17" t="s">
        <v>450</v>
      </c>
      <c r="R45" s="17" t="s">
        <v>450</v>
      </c>
      <c r="S45" s="20" t="s">
        <v>448</v>
      </c>
      <c r="T45" s="25" t="str">
        <f t="shared" si="0"/>
        <v/>
      </c>
      <c r="U45" s="133" t="str">
        <f>IF(COUNTIF(個票ｰ1003!$U$30:$U$119,$C45),"○","")</f>
        <v/>
      </c>
      <c r="V45" s="133" t="str">
        <f t="shared" si="1"/>
        <v/>
      </c>
    </row>
    <row r="46" spans="1:22" ht="14.25">
      <c r="A46" s="623"/>
      <c r="B46" s="624"/>
      <c r="C46" s="187" t="s">
        <v>190</v>
      </c>
      <c r="D46" s="129"/>
      <c r="E46" s="17" t="s">
        <v>449</v>
      </c>
      <c r="F46" s="17" t="s">
        <v>449</v>
      </c>
      <c r="G46" s="17" t="s">
        <v>449</v>
      </c>
      <c r="H46" s="17" t="s">
        <v>449</v>
      </c>
      <c r="I46" s="17" t="s">
        <v>451</v>
      </c>
      <c r="J46" s="17" t="s">
        <v>449</v>
      </c>
      <c r="K46" s="17" t="s">
        <v>451</v>
      </c>
      <c r="L46" s="17" t="s">
        <v>451</v>
      </c>
      <c r="M46" s="17" t="s">
        <v>451</v>
      </c>
      <c r="N46" s="17" t="s">
        <v>450</v>
      </c>
      <c r="O46" s="17" t="s">
        <v>450</v>
      </c>
      <c r="P46" s="16" t="s">
        <v>448</v>
      </c>
      <c r="Q46" s="17" t="s">
        <v>450</v>
      </c>
      <c r="R46" s="17" t="s">
        <v>451</v>
      </c>
      <c r="S46" s="20" t="s">
        <v>448</v>
      </c>
      <c r="T46" s="25" t="str">
        <f t="shared" si="0"/>
        <v/>
      </c>
      <c r="U46" s="133" t="str">
        <f>IF(COUNTIF(個票ｰ1003!$U$30:$U$119,$C46),"○","")</f>
        <v/>
      </c>
      <c r="V46" s="133" t="str">
        <f t="shared" si="1"/>
        <v/>
      </c>
    </row>
    <row r="47" spans="1:22" ht="14.25">
      <c r="A47" s="623"/>
      <c r="B47" s="624"/>
      <c r="C47" s="187" t="s">
        <v>191</v>
      </c>
      <c r="D47" s="129"/>
      <c r="E47" s="17" t="s">
        <v>449</v>
      </c>
      <c r="F47" s="17" t="s">
        <v>449</v>
      </c>
      <c r="G47" s="17" t="s">
        <v>451</v>
      </c>
      <c r="H47" s="17" t="s">
        <v>449</v>
      </c>
      <c r="I47" s="17" t="s">
        <v>451</v>
      </c>
      <c r="J47" s="17" t="s">
        <v>449</v>
      </c>
      <c r="K47" s="17" t="s">
        <v>451</v>
      </c>
      <c r="L47" s="17" t="s">
        <v>451</v>
      </c>
      <c r="M47" s="17" t="s">
        <v>450</v>
      </c>
      <c r="N47" s="17" t="s">
        <v>451</v>
      </c>
      <c r="O47" s="17" t="s">
        <v>450</v>
      </c>
      <c r="P47" s="17" t="s">
        <v>451</v>
      </c>
      <c r="Q47" s="17" t="s">
        <v>451</v>
      </c>
      <c r="R47" s="17" t="s">
        <v>451</v>
      </c>
      <c r="S47" s="18" t="s">
        <v>450</v>
      </c>
      <c r="T47" s="25" t="str">
        <f t="shared" si="0"/>
        <v/>
      </c>
      <c r="U47" s="133" t="str">
        <f>IF(COUNTIF(個票ｰ1003!$U$30:$U$119,$C47),"○","")</f>
        <v/>
      </c>
      <c r="V47" s="133" t="str">
        <f t="shared" si="1"/>
        <v/>
      </c>
    </row>
    <row r="48" spans="1:22" ht="14.25">
      <c r="A48" s="623"/>
      <c r="B48" s="624" t="s">
        <v>459</v>
      </c>
      <c r="C48" s="187" t="s">
        <v>192</v>
      </c>
      <c r="D48" s="129"/>
      <c r="E48" s="17" t="s">
        <v>451</v>
      </c>
      <c r="F48" s="17" t="s">
        <v>451</v>
      </c>
      <c r="G48" s="17" t="s">
        <v>451</v>
      </c>
      <c r="H48" s="17" t="s">
        <v>451</v>
      </c>
      <c r="I48" s="17" t="s">
        <v>451</v>
      </c>
      <c r="J48" s="17" t="s">
        <v>449</v>
      </c>
      <c r="K48" s="17" t="s">
        <v>451</v>
      </c>
      <c r="L48" s="17" t="s">
        <v>451</v>
      </c>
      <c r="M48" s="17" t="s">
        <v>451</v>
      </c>
      <c r="N48" s="17" t="s">
        <v>451</v>
      </c>
      <c r="O48" s="17" t="s">
        <v>451</v>
      </c>
      <c r="P48" s="17" t="s">
        <v>451</v>
      </c>
      <c r="Q48" s="16" t="s">
        <v>448</v>
      </c>
      <c r="R48" s="17" t="s">
        <v>451</v>
      </c>
      <c r="S48" s="18" t="s">
        <v>450</v>
      </c>
      <c r="T48" s="25" t="str">
        <f t="shared" si="0"/>
        <v/>
      </c>
      <c r="U48" s="133" t="str">
        <f>IF(COUNTIF(個票ｰ1003!$U$30:$U$119,$C48),"○","")</f>
        <v/>
      </c>
      <c r="V48" s="133" t="str">
        <f t="shared" si="1"/>
        <v/>
      </c>
    </row>
    <row r="49" spans="1:23" ht="14.25">
      <c r="A49" s="623"/>
      <c r="B49" s="624"/>
      <c r="C49" s="187" t="s">
        <v>194</v>
      </c>
      <c r="D49" s="129"/>
      <c r="E49" s="17" t="s">
        <v>449</v>
      </c>
      <c r="F49" s="17" t="s">
        <v>449</v>
      </c>
      <c r="G49" s="17" t="s">
        <v>449</v>
      </c>
      <c r="H49" s="17" t="s">
        <v>449</v>
      </c>
      <c r="I49" s="17" t="s">
        <v>449</v>
      </c>
      <c r="J49" s="17" t="s">
        <v>449</v>
      </c>
      <c r="K49" s="17" t="s">
        <v>451</v>
      </c>
      <c r="L49" s="17" t="s">
        <v>451</v>
      </c>
      <c r="M49" s="17" t="s">
        <v>450</v>
      </c>
      <c r="N49" s="17" t="s">
        <v>451</v>
      </c>
      <c r="O49" s="17" t="s">
        <v>451</v>
      </c>
      <c r="P49" s="17" t="s">
        <v>451</v>
      </c>
      <c r="Q49" s="17" t="s">
        <v>451</v>
      </c>
      <c r="R49" s="17" t="s">
        <v>451</v>
      </c>
      <c r="S49" s="18" t="s">
        <v>450</v>
      </c>
      <c r="T49" s="25" t="str">
        <f t="shared" si="0"/>
        <v/>
      </c>
      <c r="U49" s="133" t="str">
        <f>IF(COUNTIF(個票ｰ1003!$U$30:$U$119,$C49),"○","")</f>
        <v/>
      </c>
      <c r="V49" s="133" t="str">
        <f t="shared" si="1"/>
        <v/>
      </c>
    </row>
    <row r="50" spans="1:23" ht="14.25">
      <c r="A50" s="623"/>
      <c r="B50" s="624"/>
      <c r="C50" s="187" t="s">
        <v>195</v>
      </c>
      <c r="D50" s="129"/>
      <c r="E50" s="17" t="s">
        <v>451</v>
      </c>
      <c r="F50" s="17" t="s">
        <v>451</v>
      </c>
      <c r="G50" s="17" t="s">
        <v>451</v>
      </c>
      <c r="H50" s="17" t="s">
        <v>451</v>
      </c>
      <c r="I50" s="17" t="s">
        <v>451</v>
      </c>
      <c r="J50" s="17" t="s">
        <v>449</v>
      </c>
      <c r="K50" s="17" t="s">
        <v>451</v>
      </c>
      <c r="L50" s="17" t="s">
        <v>451</v>
      </c>
      <c r="M50" s="17" t="s">
        <v>451</v>
      </c>
      <c r="N50" s="17" t="s">
        <v>451</v>
      </c>
      <c r="O50" s="17" t="s">
        <v>451</v>
      </c>
      <c r="P50" s="17" t="s">
        <v>451</v>
      </c>
      <c r="Q50" s="17" t="s">
        <v>451</v>
      </c>
      <c r="R50" s="17" t="s">
        <v>451</v>
      </c>
      <c r="S50" s="18" t="s">
        <v>451</v>
      </c>
      <c r="T50" s="25" t="str">
        <f t="shared" si="0"/>
        <v/>
      </c>
      <c r="U50" s="133" t="str">
        <f>IF(COUNTIF(個票ｰ1003!$U$30:$U$119,$C50),"○","")</f>
        <v/>
      </c>
      <c r="V50" s="133" t="str">
        <f t="shared" si="1"/>
        <v/>
      </c>
    </row>
    <row r="51" spans="1:23" ht="14.25">
      <c r="A51" s="623" t="s">
        <v>197</v>
      </c>
      <c r="B51" s="624" t="s">
        <v>460</v>
      </c>
      <c r="C51" s="187" t="s">
        <v>196</v>
      </c>
      <c r="D51" s="129"/>
      <c r="E51" s="17" t="s">
        <v>449</v>
      </c>
      <c r="F51" s="17" t="s">
        <v>449</v>
      </c>
      <c r="G51" s="17" t="s">
        <v>449</v>
      </c>
      <c r="H51" s="17" t="s">
        <v>449</v>
      </c>
      <c r="I51" s="17" t="s">
        <v>449</v>
      </c>
      <c r="J51" s="17" t="s">
        <v>449</v>
      </c>
      <c r="K51" s="17" t="s">
        <v>449</v>
      </c>
      <c r="L51" s="17" t="s">
        <v>449</v>
      </c>
      <c r="M51" s="17" t="s">
        <v>449</v>
      </c>
      <c r="N51" s="17" t="s">
        <v>451</v>
      </c>
      <c r="O51" s="17" t="s">
        <v>451</v>
      </c>
      <c r="P51" s="17" t="s">
        <v>449</v>
      </c>
      <c r="Q51" s="17" t="s">
        <v>449</v>
      </c>
      <c r="R51" s="16" t="s">
        <v>448</v>
      </c>
      <c r="S51" s="18" t="s">
        <v>238</v>
      </c>
      <c r="T51" s="25" t="str">
        <f t="shared" si="0"/>
        <v/>
      </c>
      <c r="U51" s="133" t="str">
        <f>IF(COUNTIF(個票ｰ1003!$U$30:$U$119,$C51),"○","")</f>
        <v/>
      </c>
      <c r="V51" s="133" t="str">
        <f t="shared" si="1"/>
        <v/>
      </c>
    </row>
    <row r="52" spans="1:23" ht="14.25">
      <c r="A52" s="623"/>
      <c r="B52" s="624"/>
      <c r="C52" s="187" t="s">
        <v>199</v>
      </c>
      <c r="D52" s="129"/>
      <c r="E52" s="17" t="s">
        <v>451</v>
      </c>
      <c r="F52" s="17" t="s">
        <v>451</v>
      </c>
      <c r="G52" s="17" t="s">
        <v>451</v>
      </c>
      <c r="H52" s="17" t="s">
        <v>451</v>
      </c>
      <c r="I52" s="17" t="s">
        <v>449</v>
      </c>
      <c r="J52" s="17" t="s">
        <v>449</v>
      </c>
      <c r="K52" s="17" t="s">
        <v>451</v>
      </c>
      <c r="L52" s="17" t="s">
        <v>451</v>
      </c>
      <c r="M52" s="17" t="s">
        <v>451</v>
      </c>
      <c r="N52" s="17" t="s">
        <v>451</v>
      </c>
      <c r="O52" s="17" t="s">
        <v>451</v>
      </c>
      <c r="P52" s="17" t="s">
        <v>451</v>
      </c>
      <c r="Q52" s="17" t="s">
        <v>451</v>
      </c>
      <c r="R52" s="16" t="s">
        <v>448</v>
      </c>
      <c r="S52" s="18" t="s">
        <v>450</v>
      </c>
      <c r="T52" s="25" t="str">
        <f t="shared" si="0"/>
        <v/>
      </c>
      <c r="U52" s="133" t="str">
        <f>IF(COUNTIF(個票ｰ1003!$U$30:$U$119,$C52),"○","")</f>
        <v/>
      </c>
      <c r="V52" s="133" t="str">
        <f t="shared" si="1"/>
        <v/>
      </c>
    </row>
    <row r="53" spans="1:23" ht="14.25">
      <c r="A53" s="623"/>
      <c r="B53" s="624"/>
      <c r="C53" s="187" t="s">
        <v>200</v>
      </c>
      <c r="D53" s="129"/>
      <c r="E53" s="17" t="s">
        <v>451</v>
      </c>
      <c r="F53" s="17" t="s">
        <v>451</v>
      </c>
      <c r="G53" s="17" t="s">
        <v>451</v>
      </c>
      <c r="H53" s="17" t="s">
        <v>451</v>
      </c>
      <c r="I53" s="17" t="s">
        <v>449</v>
      </c>
      <c r="J53" s="17" t="s">
        <v>449</v>
      </c>
      <c r="K53" s="17" t="s">
        <v>451</v>
      </c>
      <c r="L53" s="17" t="s">
        <v>451</v>
      </c>
      <c r="M53" s="17" t="s">
        <v>450</v>
      </c>
      <c r="N53" s="17" t="s">
        <v>451</v>
      </c>
      <c r="O53" s="17" t="s">
        <v>451</v>
      </c>
      <c r="P53" s="17" t="s">
        <v>451</v>
      </c>
      <c r="Q53" s="17" t="s">
        <v>451</v>
      </c>
      <c r="R53" s="16" t="s">
        <v>448</v>
      </c>
      <c r="S53" s="18" t="s">
        <v>450</v>
      </c>
      <c r="T53" s="25" t="str">
        <f t="shared" si="0"/>
        <v/>
      </c>
      <c r="U53" s="133" t="str">
        <f>IF(COUNTIF(個票ｰ1003!$U$30:$U$119,$C53),"○","")</f>
        <v/>
      </c>
      <c r="V53" s="133" t="str">
        <f t="shared" si="1"/>
        <v/>
      </c>
    </row>
    <row r="54" spans="1:23" ht="14.25">
      <c r="A54" s="623"/>
      <c r="B54" s="624"/>
      <c r="C54" s="187" t="s">
        <v>201</v>
      </c>
      <c r="D54" s="129"/>
      <c r="E54" s="17" t="s">
        <v>450</v>
      </c>
      <c r="F54" s="17" t="s">
        <v>450</v>
      </c>
      <c r="G54" s="17" t="s">
        <v>450</v>
      </c>
      <c r="H54" s="17" t="s">
        <v>451</v>
      </c>
      <c r="I54" s="17" t="s">
        <v>451</v>
      </c>
      <c r="J54" s="17" t="s">
        <v>449</v>
      </c>
      <c r="K54" s="17" t="s">
        <v>450</v>
      </c>
      <c r="L54" s="17" t="s">
        <v>450</v>
      </c>
      <c r="M54" s="17" t="s">
        <v>450</v>
      </c>
      <c r="N54" s="17" t="s">
        <v>449</v>
      </c>
      <c r="O54" s="17" t="s">
        <v>449</v>
      </c>
      <c r="P54" s="17" t="s">
        <v>449</v>
      </c>
      <c r="Q54" s="17" t="s">
        <v>449</v>
      </c>
      <c r="R54" s="16" t="s">
        <v>448</v>
      </c>
      <c r="S54" s="18" t="s">
        <v>450</v>
      </c>
      <c r="T54" s="25" t="str">
        <f t="shared" si="0"/>
        <v/>
      </c>
      <c r="U54" s="133" t="str">
        <f>IF(COUNTIF(個票ｰ1003!$U$30:$U$119,$C54),"○","")</f>
        <v/>
      </c>
      <c r="V54" s="133" t="str">
        <f t="shared" si="1"/>
        <v/>
      </c>
    </row>
    <row r="55" spans="1:23" ht="14.25">
      <c r="A55" s="623"/>
      <c r="B55" s="624" t="s">
        <v>203</v>
      </c>
      <c r="C55" s="187" t="s">
        <v>202</v>
      </c>
      <c r="D55" s="129"/>
      <c r="E55" s="17" t="s">
        <v>449</v>
      </c>
      <c r="F55" s="17" t="s">
        <v>449</v>
      </c>
      <c r="G55" s="17" t="s">
        <v>449</v>
      </c>
      <c r="H55" s="17" t="s">
        <v>449</v>
      </c>
      <c r="I55" s="17" t="s">
        <v>449</v>
      </c>
      <c r="J55" s="17" t="s">
        <v>449</v>
      </c>
      <c r="K55" s="17" t="s">
        <v>449</v>
      </c>
      <c r="L55" s="17" t="s">
        <v>449</v>
      </c>
      <c r="M55" s="17" t="s">
        <v>450</v>
      </c>
      <c r="N55" s="17" t="s">
        <v>450</v>
      </c>
      <c r="O55" s="17" t="s">
        <v>450</v>
      </c>
      <c r="P55" s="17" t="s">
        <v>450</v>
      </c>
      <c r="Q55" s="17" t="s">
        <v>450</v>
      </c>
      <c r="R55" s="17" t="s">
        <v>450</v>
      </c>
      <c r="S55" s="20" t="s">
        <v>448</v>
      </c>
      <c r="T55" s="25" t="str">
        <f t="shared" si="0"/>
        <v/>
      </c>
      <c r="U55" s="133" t="str">
        <f>IF(COUNTIF(個票ｰ1003!$U$30:$U$119,$C55),"○","")</f>
        <v/>
      </c>
      <c r="V55" s="133" t="str">
        <f t="shared" si="1"/>
        <v/>
      </c>
    </row>
    <row r="56" spans="1:23" ht="15" thickBot="1">
      <c r="A56" s="625"/>
      <c r="B56" s="626"/>
      <c r="C56" s="188" t="s">
        <v>204</v>
      </c>
      <c r="D56" s="130"/>
      <c r="E56" s="22" t="s">
        <v>449</v>
      </c>
      <c r="F56" s="22" t="s">
        <v>449</v>
      </c>
      <c r="G56" s="22" t="s">
        <v>449</v>
      </c>
      <c r="H56" s="22" t="s">
        <v>449</v>
      </c>
      <c r="I56" s="22" t="s">
        <v>449</v>
      </c>
      <c r="J56" s="22" t="s">
        <v>449</v>
      </c>
      <c r="K56" s="22" t="s">
        <v>449</v>
      </c>
      <c r="L56" s="22" t="s">
        <v>449</v>
      </c>
      <c r="M56" s="22" t="s">
        <v>451</v>
      </c>
      <c r="N56" s="22" t="s">
        <v>451</v>
      </c>
      <c r="O56" s="22" t="s">
        <v>451</v>
      </c>
      <c r="P56" s="23" t="s">
        <v>448</v>
      </c>
      <c r="Q56" s="22" t="s">
        <v>451</v>
      </c>
      <c r="R56" s="22" t="s">
        <v>450</v>
      </c>
      <c r="S56" s="24" t="s">
        <v>448</v>
      </c>
      <c r="T56" s="25" t="str">
        <f t="shared" si="0"/>
        <v/>
      </c>
      <c r="U56" s="133" t="str">
        <f>IF(COUNTIF(個票ｰ1003!$U$30:$U$119,$C56),"○","")</f>
        <v/>
      </c>
      <c r="V56" s="133" t="str">
        <f t="shared" si="1"/>
        <v/>
      </c>
    </row>
    <row r="57" spans="1:23" s="133" customFormat="1" ht="14.25" hidden="1">
      <c r="E57" s="134">
        <f>IF(OR(D14="○",D15="○",D16="○",D17="○",D18="○",D20="○",D21="○",D22="○",D23="○"),1,0)</f>
        <v>0</v>
      </c>
      <c r="F57" s="134">
        <f>IF(OR(D14="○",D15="○",D16="○",D17="○",D18="○",D20="○",D21="○",D22="○",D23="○",),1,0)</f>
        <v>0</v>
      </c>
      <c r="G57" s="134">
        <f>IF(D16="○",1,0)</f>
        <v>0</v>
      </c>
      <c r="H57" s="134">
        <f>IF(OR(D26="○",D27="○",D29="○",),1,0)</f>
        <v>0</v>
      </c>
      <c r="I57" s="134">
        <f>IF(OR(D26="○",D27="○",D28="○",D29="○"),1,0)</f>
        <v>0</v>
      </c>
      <c r="J57" s="134">
        <f>IF(D30="○",1,0)</f>
        <v>0</v>
      </c>
      <c r="K57" s="134">
        <f>IF(OR(D31="○",D32="○",D33="○"),1,0)</f>
        <v>0</v>
      </c>
      <c r="L57" s="134">
        <f>IF(OR(D34="○",D35="○"),1,0)</f>
        <v>0</v>
      </c>
      <c r="M57" s="134">
        <f>IF(OR(D36="○",D37="○"),1,0)</f>
        <v>0</v>
      </c>
      <c r="N57" s="134">
        <f>IF(OR(D38="○",D39="○",D40="○",D41="○",D42="○",D43="○"),1,0)</f>
        <v>0</v>
      </c>
      <c r="O57" s="134">
        <f>IF(OR(D38="○",D39="○",D40="○",D41="○",D42="○",D44="○",D45="○"),1,0)</f>
        <v>0</v>
      </c>
      <c r="P57" s="134">
        <f>IF(OR(D38="○",D45="○",D46="○",D56="○"),1,0)</f>
        <v>0</v>
      </c>
      <c r="Q57" s="134">
        <f>IF(D48="○",1,0)</f>
        <v>0</v>
      </c>
      <c r="R57" s="134">
        <f>IF(OR(D51="○",D52="○",D53="○",D54="○"),1,0)</f>
        <v>0</v>
      </c>
      <c r="S57" s="134">
        <f>IF(OR(D45="○",D46="○",D55="○",D56="○"),1,0)</f>
        <v>0</v>
      </c>
      <c r="T57" s="133">
        <f>COUNTIF($T$14:$T$56,$D$61)</f>
        <v>0</v>
      </c>
    </row>
    <row r="58" spans="1:23" s="135" customFormat="1" ht="11.25" hidden="1">
      <c r="D58" s="135" t="s">
        <v>322</v>
      </c>
      <c r="E58" s="135" t="str">
        <f>IF(E$57=1,E$60,"")</f>
        <v/>
      </c>
      <c r="F58" s="135" t="str">
        <f t="shared" ref="F58:S59" si="2">IF(F$57=1,F$60,"")</f>
        <v/>
      </c>
      <c r="G58" s="135" t="str">
        <f t="shared" si="2"/>
        <v/>
      </c>
      <c r="H58" s="135" t="str">
        <f t="shared" si="2"/>
        <v/>
      </c>
      <c r="I58" s="135" t="str">
        <f t="shared" si="2"/>
        <v/>
      </c>
      <c r="J58" s="135" t="str">
        <f t="shared" si="2"/>
        <v/>
      </c>
      <c r="K58" s="135" t="str">
        <f t="shared" si="2"/>
        <v/>
      </c>
      <c r="L58" s="135" t="str">
        <f t="shared" si="2"/>
        <v/>
      </c>
      <c r="M58" s="135" t="str">
        <f t="shared" si="2"/>
        <v/>
      </c>
      <c r="N58" s="135" t="str">
        <f t="shared" si="2"/>
        <v/>
      </c>
      <c r="O58" s="135" t="str">
        <f t="shared" si="2"/>
        <v/>
      </c>
      <c r="P58" s="135" t="str">
        <f t="shared" si="2"/>
        <v/>
      </c>
      <c r="Q58" s="135" t="str">
        <f t="shared" si="2"/>
        <v/>
      </c>
      <c r="R58" s="135" t="str">
        <f t="shared" si="2"/>
        <v/>
      </c>
      <c r="S58" s="135" t="str">
        <f t="shared" si="2"/>
        <v/>
      </c>
    </row>
    <row r="59" spans="1:23" s="135" customFormat="1" ht="11.25" hidden="1">
      <c r="D59" s="135" t="s">
        <v>324</v>
      </c>
      <c r="E59" s="135" t="str">
        <f>IF(E$57=1,E$60,"")</f>
        <v/>
      </c>
      <c r="F59" s="135" t="str">
        <f t="shared" si="2"/>
        <v/>
      </c>
      <c r="G59" s="135" t="str">
        <f t="shared" si="2"/>
        <v/>
      </c>
      <c r="H59" s="135" t="str">
        <f t="shared" si="2"/>
        <v/>
      </c>
      <c r="I59" s="135" t="str">
        <f t="shared" si="2"/>
        <v/>
      </c>
      <c r="J59" s="135" t="str">
        <f t="shared" si="2"/>
        <v/>
      </c>
      <c r="K59" s="135" t="str">
        <f t="shared" si="2"/>
        <v/>
      </c>
      <c r="L59" s="135" t="str">
        <f t="shared" si="2"/>
        <v/>
      </c>
      <c r="M59" s="135" t="str">
        <f t="shared" si="2"/>
        <v/>
      </c>
      <c r="N59" s="135" t="str">
        <f t="shared" si="2"/>
        <v/>
      </c>
      <c r="O59" s="135" t="str">
        <f t="shared" si="2"/>
        <v/>
      </c>
      <c r="P59" s="135" t="str">
        <f t="shared" si="2"/>
        <v/>
      </c>
      <c r="Q59" s="135" t="str">
        <f t="shared" si="2"/>
        <v/>
      </c>
      <c r="R59" s="135" t="str">
        <f t="shared" si="2"/>
        <v/>
      </c>
      <c r="S59" s="135" t="str">
        <f t="shared" si="2"/>
        <v/>
      </c>
    </row>
    <row r="60" spans="1:23" s="135" customFormat="1" ht="19.5" hidden="1" customHeight="1">
      <c r="E60" s="136" t="s">
        <v>461</v>
      </c>
      <c r="F60" s="136" t="s">
        <v>462</v>
      </c>
      <c r="G60" s="136" t="s">
        <v>463</v>
      </c>
      <c r="H60" s="136" t="s">
        <v>276</v>
      </c>
      <c r="I60" s="136" t="s">
        <v>282</v>
      </c>
      <c r="J60" s="136" t="s">
        <v>464</v>
      </c>
      <c r="K60" s="136" t="s">
        <v>277</v>
      </c>
      <c r="L60" s="136" t="s">
        <v>465</v>
      </c>
      <c r="M60" s="137" t="s">
        <v>289</v>
      </c>
      <c r="N60" s="136" t="s">
        <v>278</v>
      </c>
      <c r="O60" s="136" t="s">
        <v>284</v>
      </c>
      <c r="P60" s="136" t="s">
        <v>290</v>
      </c>
      <c r="Q60" s="136" t="s">
        <v>466</v>
      </c>
      <c r="R60" s="136" t="s">
        <v>279</v>
      </c>
      <c r="S60" s="136" t="s">
        <v>467</v>
      </c>
    </row>
    <row r="61" spans="1:23" s="133" customFormat="1" hidden="1">
      <c r="D61" s="133" t="s">
        <v>468</v>
      </c>
    </row>
    <row r="62" spans="1:23" s="25" customFormat="1" hidden="1">
      <c r="U62" s="133"/>
      <c r="V62" s="133"/>
      <c r="W62" s="133"/>
    </row>
  </sheetData>
  <sheetProtection algorithmName="SHA-512" hashValue="JwgwRY+z0KIW1/QsXad40RCPNFELIaMtLX86f5ZEFchCI3e+0ebpvIzcfnWzQySq8kNBm43kMSAMwM35IfhW4g==" saltValue="XU1QFFRiBm8HOTAulW3dQw==" spinCount="100000" sheet="1" objects="1" scenarios="1"/>
  <mergeCells count="28">
    <mergeCell ref="A7:S7"/>
    <mergeCell ref="A1:S1"/>
    <mergeCell ref="A3:S3"/>
    <mergeCell ref="A4:S4"/>
    <mergeCell ref="A5:S5"/>
    <mergeCell ref="A6:S6"/>
    <mergeCell ref="A8:S8"/>
    <mergeCell ref="A9:S9"/>
    <mergeCell ref="A11:D12"/>
    <mergeCell ref="E11:G11"/>
    <mergeCell ref="H11:J11"/>
    <mergeCell ref="K11:M11"/>
    <mergeCell ref="N11:Q11"/>
    <mergeCell ref="R11:S11"/>
    <mergeCell ref="A14:A30"/>
    <mergeCell ref="B14:B19"/>
    <mergeCell ref="B20:B25"/>
    <mergeCell ref="B26:B30"/>
    <mergeCell ref="A31:A37"/>
    <mergeCell ref="B31:B33"/>
    <mergeCell ref="B34:B35"/>
    <mergeCell ref="B36:B37"/>
    <mergeCell ref="A38:A50"/>
    <mergeCell ref="B38:B47"/>
    <mergeCell ref="B48:B50"/>
    <mergeCell ref="A51:A56"/>
    <mergeCell ref="B51:B54"/>
    <mergeCell ref="B55:B56"/>
  </mergeCells>
  <phoneticPr fontId="17"/>
  <conditionalFormatting sqref="E12">
    <cfRule type="expression" dxfId="266" priority="15">
      <formula>$E$57=1</formula>
    </cfRule>
  </conditionalFormatting>
  <conditionalFormatting sqref="F12">
    <cfRule type="expression" dxfId="265" priority="14">
      <formula>$F$57=1</formula>
    </cfRule>
  </conditionalFormatting>
  <conditionalFormatting sqref="G12">
    <cfRule type="expression" dxfId="264" priority="13">
      <formula>$G$57=1</formula>
    </cfRule>
  </conditionalFormatting>
  <conditionalFormatting sqref="H12">
    <cfRule type="expression" dxfId="263" priority="12">
      <formula>$H$57=1</formula>
    </cfRule>
  </conditionalFormatting>
  <conditionalFormatting sqref="I12">
    <cfRule type="expression" dxfId="262" priority="11">
      <formula>$I$57=1</formula>
    </cfRule>
  </conditionalFormatting>
  <conditionalFormatting sqref="J12">
    <cfRule type="expression" dxfId="261" priority="10">
      <formula>$J$57=1</formula>
    </cfRule>
  </conditionalFormatting>
  <conditionalFormatting sqref="K12">
    <cfRule type="expression" dxfId="260" priority="9">
      <formula>$K$57=1</formula>
    </cfRule>
  </conditionalFormatting>
  <conditionalFormatting sqref="L12">
    <cfRule type="expression" dxfId="259" priority="8">
      <formula>$L$57=1</formula>
    </cfRule>
  </conditionalFormatting>
  <conditionalFormatting sqref="M12">
    <cfRule type="expression" dxfId="258" priority="7">
      <formula>$M$57=1</formula>
    </cfRule>
  </conditionalFormatting>
  <conditionalFormatting sqref="N12">
    <cfRule type="expression" dxfId="257" priority="6">
      <formula>$N$57=1</formula>
    </cfRule>
  </conditionalFormatting>
  <conditionalFormatting sqref="O12">
    <cfRule type="expression" dxfId="256" priority="5">
      <formula>$O$57=1</formula>
    </cfRule>
  </conditionalFormatting>
  <conditionalFormatting sqref="P12">
    <cfRule type="expression" dxfId="255" priority="4">
      <formula>$P$57=1</formula>
    </cfRule>
  </conditionalFormatting>
  <conditionalFormatting sqref="Q12">
    <cfRule type="expression" dxfId="254" priority="3">
      <formula>$Q$57=1</formula>
    </cfRule>
  </conditionalFormatting>
  <conditionalFormatting sqref="R12">
    <cfRule type="expression" dxfId="253" priority="2">
      <formula>$R$57=1</formula>
    </cfRule>
  </conditionalFormatting>
  <conditionalFormatting sqref="S12">
    <cfRule type="expression" dxfId="252" priority="1">
      <formula>$S$57=1</formula>
    </cfRule>
  </conditionalFormatting>
  <hyperlinks>
    <hyperlink ref="A5:F5" r:id="rId1" location="page=70　　" display="＜各スキル項目における具体的な学習項目例等について＞" xr:uid="{1E537431-0A43-4ECF-9458-64B1DBBCC7DF}"/>
    <hyperlink ref="A8:S8" r:id="rId2" location="page=73" display="＜各人材類型における「ロール」の定義について＞" xr:uid="{2D664335-0E93-40D4-8CE8-D253BB171F24}"/>
    <hyperlink ref="A5:S5" r:id="rId3" location="page=84" display="＜各スキル項目における具体的な学習項目例等について＞" xr:uid="{EAB5FF3C-4D67-4771-A19C-ED7686FC431A}"/>
    <hyperlink ref="E12" r:id="rId4" location="page=100" display="https://www.ipa.go.jp/jinzai/skill-standard/dss/ps6vr700000083ki-att/000106872.pdf - page=100" xr:uid="{CF515692-63E7-4F82-9750-52290CCA584A}"/>
    <hyperlink ref="F12" r:id="rId5" location="page=101" display="https://www.ipa.go.jp/jinzai/skill-standard/dss/ps6vr700000083ki-att/000106872.pdf - page=101" xr:uid="{C80D52DE-D5A1-4AE0-8058-97D746652686}"/>
    <hyperlink ref="G12" r:id="rId6" location="page=102" display="https://www.ipa.go.jp/jinzai/skill-standard/dss/ps6vr700000083ki-att/000106872.pdf - page=102" xr:uid="{CA1FC5D0-914A-4F1C-87F8-1EF61E8C8F30}"/>
    <hyperlink ref="H12" r:id="rId7" location="page=115" display="https://www.ipa.go.jp/jinzai/skill-standard/dss/ps6vr700000083ki-att/000106872.pdf - page=115" xr:uid="{527729C7-0A12-4382-82FD-0A6198694F09}"/>
    <hyperlink ref="I12" r:id="rId8" location="page=116" display="https://www.ipa.go.jp/jinzai/skill-standard/dss/ps6vr700000083ki-att/000106872.pdf - page=116" xr:uid="{EA7ED1C1-5C97-4C39-8ECE-F15B553BBDD1}"/>
    <hyperlink ref="J12" r:id="rId9" location="page=117" display="https://www.ipa.go.jp/jinzai/skill-standard/dss/ps6vr700000083ki-att/000106872.pdf - page=117" xr:uid="{EBB81D1D-1018-448A-83A5-55209DD663E8}"/>
    <hyperlink ref="K12" r:id="rId10" location="page=126" display="https://www.ipa.go.jp/jinzai/skill-standard/dss/ps6vr700000083ki-att/000106872.pdf - page=126" xr:uid="{15D60698-F02F-4005-B58C-E4513C99D3AD}"/>
    <hyperlink ref="L12" r:id="rId11" location="page=127" display="https://www.ipa.go.jp/jinzai/skill-standard/dss/ps6vr700000083ki-att/000106872.pdf - page=127" xr:uid="{49379792-9489-4068-93B5-9F2A9A9C9E74}"/>
    <hyperlink ref="M12" r:id="rId12" location="page=128" xr:uid="{6ADD332F-E689-4CB6-8443-373B52BB509C}"/>
    <hyperlink ref="N12" r:id="rId13" location="page=135" display="https://www.ipa.go.jp/jinzai/skill-standard/dss/ps6vr700000083ki-att/000106872.pdf - page=135" xr:uid="{B1D52107-F75D-465B-8B75-7B54CE14CA5A}"/>
    <hyperlink ref="O12" r:id="rId14" location="page=136" display="https://www.ipa.go.jp/jinzai/skill-standard/dss/ps6vr700000083ki-att/000106872.pdf - page=136" xr:uid="{F1188D58-C7E1-478E-8C6F-07E96F46AD35}"/>
    <hyperlink ref="P12" r:id="rId15" location="page=137" display="https://www.ipa.go.jp/jinzai/skill-standard/dss/ps6vr700000083ki-att/000106872.pdf - page=137" xr:uid="{3425A9A8-0D13-4D81-BE02-FBB050DF5BE5}"/>
    <hyperlink ref="Q12" r:id="rId16" location="page=138" display="https://www.ipa.go.jp/jinzai/skill-standard/dss/ps6vr700000083ki-att/000106872.pdf - page=138" xr:uid="{0F13FE3A-735D-4F5B-B648-CD90F15A8C24}"/>
    <hyperlink ref="R12" r:id="rId17" location="page=145" display="https://www.ipa.go.jp/jinzai/skill-standard/dss/ps6vr700000083ki-att/000106872.pdf - page=145" xr:uid="{336EEB59-E70E-4F7F-9A53-76D5D7A0B38E}"/>
    <hyperlink ref="S12" r:id="rId18" location="page=146" display="https://www.ipa.go.jp/jinzai/skill-standard/dss/ps6vr700000083ki-att/000106872.pdf - page=146" xr:uid="{69F94ADA-8752-4580-85EF-4FB03DC39A66}"/>
    <hyperlink ref="C14:C19" r:id="rId19" location="page=85" display="ビジネス戦略策定・実行" xr:uid="{38EEF579-09C7-4715-974B-582F8A2E00D8}"/>
    <hyperlink ref="C20:C25" r:id="rId20" location="page=86" display="ビジネス調査" xr:uid="{41F606B8-18F5-4C79-A96C-E3DEE8E51CC1}"/>
    <hyperlink ref="C26:C30" r:id="rId21" location="page=87" display="顧客・ユーザー理解" xr:uid="{E4A0BC71-FBD5-4302-B3DE-322D494B40DE}"/>
    <hyperlink ref="C31:C35" r:id="rId22" location="page=88" display="データ理解・活用" xr:uid="{82CDCA91-486E-4724-97EA-B5ADB09EE2F2}"/>
    <hyperlink ref="C36:C37" r:id="rId23" location="page=89" display="データ活用基盤設計" xr:uid="{C139E38A-CACB-4082-B119-12A532821D83}"/>
    <hyperlink ref="C38:C50" r:id="rId24" location="page=90" display="コンピュータサイエンス" xr:uid="{E9ED8670-7F0E-4210-BDEB-09B0767A3DC9}"/>
    <hyperlink ref="C51:C56" r:id="rId25" location="page=91" display="セキュリティ体制構築・運営" xr:uid="{B9D129B1-6498-428C-BCEF-283F9FDC4BD4}"/>
  </hyperlinks>
  <pageMargins left="0.7" right="0.7" top="0.75" bottom="0.75" header="0.3" footer="0.3"/>
  <pageSetup paperSize="9" scale="40" orientation="portrait" r:id="rId26"/>
  <extLst>
    <ext xmlns:x14="http://schemas.microsoft.com/office/spreadsheetml/2009/9/main" uri="{CCE6A557-97BC-4b89-ADB6-D9C93CAAB3DF}">
      <x14:dataValidations xmlns:xm="http://schemas.microsoft.com/office/excel/2006/main" count="1">
        <x14:dataValidation type="list" allowBlank="1" showInputMessage="1" showErrorMessage="1" xr:uid="{63358352-2AC9-45F8-9E50-A622959BA527}">
          <x14:formula1>
            <xm:f>リスト!$AZ$1:$AZ$2</xm:f>
          </x14:formula1>
          <xm:sqref>D14:D56</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8A5B78-37AC-48BE-A7C5-E7410A38436B}">
  <dimension ref="A1:X86"/>
  <sheetViews>
    <sheetView showGridLines="0" view="pageBreakPreview" zoomScale="85" zoomScaleNormal="100" zoomScaleSheetLayoutView="85" workbookViewId="0"/>
  </sheetViews>
  <sheetFormatPr defaultColWidth="9" defaultRowHeight="12"/>
  <cols>
    <col min="1" max="4" width="6.125" style="36" customWidth="1"/>
    <col min="5" max="6" width="8" style="36" customWidth="1"/>
    <col min="7" max="19" width="6.125" style="36" customWidth="1"/>
    <col min="20" max="23" width="6.125" style="1" customWidth="1"/>
    <col min="24" max="24" width="6.125" style="36" customWidth="1"/>
    <col min="25" max="16384" width="9" style="36"/>
  </cols>
  <sheetData>
    <row r="1" spans="1:24" ht="11.25" customHeight="1">
      <c r="A1" s="230"/>
      <c r="B1" s="230"/>
      <c r="C1" s="230"/>
      <c r="D1" s="230"/>
      <c r="E1" s="230"/>
      <c r="F1" s="230"/>
      <c r="G1" s="230"/>
      <c r="H1" s="230"/>
      <c r="I1" s="230"/>
      <c r="J1" s="230"/>
      <c r="K1" s="230"/>
      <c r="L1" s="230"/>
      <c r="M1" s="230"/>
      <c r="N1" s="230"/>
      <c r="O1" s="230"/>
      <c r="P1" s="230"/>
      <c r="Q1" s="230"/>
      <c r="R1" s="230"/>
      <c r="S1" s="230"/>
      <c r="T1" s="27"/>
      <c r="U1" s="230"/>
      <c r="V1" s="230"/>
      <c r="W1" s="230"/>
      <c r="X1" s="230"/>
    </row>
    <row r="2" spans="1:24" ht="18.75" customHeight="1">
      <c r="A2" s="759" t="s">
        <v>318</v>
      </c>
      <c r="B2" s="760"/>
      <c r="C2" s="760"/>
      <c r="D2" s="761"/>
      <c r="E2" s="768">
        <f>個票ｰ1003!C4</f>
        <v>0</v>
      </c>
      <c r="F2" s="769"/>
      <c r="G2" s="769"/>
      <c r="H2" s="769"/>
      <c r="I2" s="769"/>
      <c r="J2" s="769"/>
      <c r="K2" s="769"/>
      <c r="L2" s="769"/>
      <c r="M2" s="769"/>
      <c r="N2" s="769"/>
      <c r="O2" s="769"/>
      <c r="P2" s="769"/>
      <c r="Q2" s="770"/>
      <c r="R2" s="777" t="s">
        <v>469</v>
      </c>
      <c r="S2" s="778"/>
      <c r="T2" s="779"/>
      <c r="U2" s="786">
        <f>個票ｰ1003!P4</f>
        <v>1003</v>
      </c>
      <c r="V2" s="787"/>
      <c r="W2" s="787"/>
      <c r="X2" s="788"/>
    </row>
    <row r="3" spans="1:24" ht="22.5" customHeight="1">
      <c r="A3" s="762"/>
      <c r="B3" s="763"/>
      <c r="C3" s="763"/>
      <c r="D3" s="764"/>
      <c r="E3" s="771"/>
      <c r="F3" s="772"/>
      <c r="G3" s="772"/>
      <c r="H3" s="772"/>
      <c r="I3" s="772"/>
      <c r="J3" s="772"/>
      <c r="K3" s="772"/>
      <c r="L3" s="772"/>
      <c r="M3" s="772"/>
      <c r="N3" s="772"/>
      <c r="O3" s="772"/>
      <c r="P3" s="772"/>
      <c r="Q3" s="773"/>
      <c r="R3" s="780"/>
      <c r="S3" s="781"/>
      <c r="T3" s="782"/>
      <c r="U3" s="789"/>
      <c r="V3" s="790"/>
      <c r="W3" s="790"/>
      <c r="X3" s="791"/>
    </row>
    <row r="4" spans="1:24" ht="18.75" customHeight="1">
      <c r="A4" s="765"/>
      <c r="B4" s="766"/>
      <c r="C4" s="766"/>
      <c r="D4" s="767"/>
      <c r="E4" s="774"/>
      <c r="F4" s="775"/>
      <c r="G4" s="775"/>
      <c r="H4" s="775"/>
      <c r="I4" s="775"/>
      <c r="J4" s="775"/>
      <c r="K4" s="775"/>
      <c r="L4" s="775"/>
      <c r="M4" s="775"/>
      <c r="N4" s="775"/>
      <c r="O4" s="775"/>
      <c r="P4" s="775"/>
      <c r="Q4" s="776"/>
      <c r="R4" s="783"/>
      <c r="S4" s="784"/>
      <c r="T4" s="785"/>
      <c r="U4" s="792"/>
      <c r="V4" s="793"/>
      <c r="W4" s="793"/>
      <c r="X4" s="794"/>
    </row>
    <row r="5" spans="1:24" ht="15" customHeight="1">
      <c r="X5" s="1"/>
    </row>
    <row r="6" spans="1:24" ht="18" customHeight="1">
      <c r="A6" s="43" t="s">
        <v>470</v>
      </c>
      <c r="H6" s="2"/>
      <c r="J6" s="2"/>
      <c r="K6" s="2"/>
      <c r="L6" s="2"/>
      <c r="M6" s="2"/>
      <c r="N6" s="2"/>
      <c r="O6" s="2"/>
      <c r="P6" s="2"/>
      <c r="Q6" s="2"/>
      <c r="R6" s="2"/>
      <c r="S6" s="57"/>
      <c r="T6" s="58"/>
      <c r="U6" s="58"/>
      <c r="V6" s="59"/>
      <c r="W6" s="59"/>
      <c r="X6" s="60"/>
    </row>
    <row r="7" spans="1:24" ht="4.5" customHeight="1">
      <c r="A7" s="43"/>
      <c r="H7" s="2"/>
      <c r="J7" s="2"/>
      <c r="K7" s="2"/>
      <c r="L7" s="2"/>
      <c r="M7" s="2"/>
      <c r="N7" s="2"/>
      <c r="O7" s="2"/>
      <c r="P7" s="2"/>
      <c r="Q7" s="2"/>
      <c r="R7" s="2"/>
      <c r="S7" s="57"/>
      <c r="T7" s="58"/>
      <c r="U7" s="58"/>
      <c r="V7" s="59"/>
      <c r="W7" s="59"/>
      <c r="X7" s="60"/>
    </row>
    <row r="8" spans="1:24" ht="34.35" customHeight="1">
      <c r="A8" s="874"/>
      <c r="B8" s="875"/>
      <c r="C8" s="534" t="s">
        <v>471</v>
      </c>
      <c r="D8" s="885"/>
      <c r="E8" s="885"/>
      <c r="F8" s="886"/>
      <c r="G8" s="876" t="s">
        <v>472</v>
      </c>
      <c r="H8" s="877"/>
      <c r="I8" s="878" t="s">
        <v>473</v>
      </c>
      <c r="J8" s="340"/>
      <c r="K8" s="338" t="s">
        <v>474</v>
      </c>
      <c r="L8" s="879"/>
      <c r="M8" s="878" t="s">
        <v>475</v>
      </c>
      <c r="N8" s="913"/>
      <c r="O8" s="338" t="s">
        <v>476</v>
      </c>
      <c r="P8" s="914"/>
      <c r="Q8" s="915" t="s">
        <v>477</v>
      </c>
      <c r="R8" s="916"/>
      <c r="S8" s="917"/>
      <c r="T8" s="60"/>
      <c r="U8" s="36"/>
      <c r="V8" s="36"/>
      <c r="W8" s="36"/>
    </row>
    <row r="9" spans="1:24" ht="18" customHeight="1">
      <c r="A9" s="713" t="s">
        <v>478</v>
      </c>
      <c r="B9" s="714"/>
      <c r="C9" s="355" t="s">
        <v>479</v>
      </c>
      <c r="D9" s="887"/>
      <c r="E9" s="887"/>
      <c r="F9" s="888"/>
      <c r="G9" s="796"/>
      <c r="H9" s="797"/>
      <c r="I9" s="798"/>
      <c r="J9" s="799"/>
      <c r="K9" s="799"/>
      <c r="L9" s="796"/>
      <c r="M9" s="798"/>
      <c r="N9" s="799"/>
      <c r="O9" s="799"/>
      <c r="P9" s="800"/>
      <c r="Q9" s="801">
        <f>SUM(G9:P9)</f>
        <v>0</v>
      </c>
      <c r="R9" s="801"/>
      <c r="S9" s="801"/>
      <c r="T9" s="60"/>
      <c r="U9" s="36"/>
      <c r="V9" s="36"/>
      <c r="W9" s="36"/>
    </row>
    <row r="10" spans="1:24" ht="18" customHeight="1">
      <c r="A10" s="715"/>
      <c r="B10" s="716"/>
      <c r="C10" s="369" t="s">
        <v>480</v>
      </c>
      <c r="D10" s="889" t="s">
        <v>481</v>
      </c>
      <c r="E10" s="890"/>
      <c r="F10" s="891"/>
      <c r="G10" s="804"/>
      <c r="H10" s="805"/>
      <c r="I10" s="805"/>
      <c r="J10" s="814"/>
      <c r="K10" s="815"/>
      <c r="L10" s="816"/>
      <c r="M10" s="817"/>
      <c r="N10" s="818"/>
      <c r="O10" s="815"/>
      <c r="P10" s="819"/>
      <c r="Q10" s="743">
        <f>SUM(G10:P10)</f>
        <v>0</v>
      </c>
      <c r="R10" s="744"/>
      <c r="S10" s="745"/>
      <c r="T10" s="60"/>
      <c r="U10" s="36"/>
      <c r="V10" s="36"/>
      <c r="W10" s="36"/>
    </row>
    <row r="11" spans="1:24" ht="18" customHeight="1">
      <c r="A11" s="715"/>
      <c r="B11" s="716"/>
      <c r="C11" s="802"/>
      <c r="D11" s="892" t="s">
        <v>482</v>
      </c>
      <c r="E11" s="893"/>
      <c r="F11" s="894"/>
      <c r="G11" s="880">
        <f>M84</f>
        <v>0</v>
      </c>
      <c r="H11" s="881"/>
      <c r="I11" s="882"/>
      <c r="J11" s="883"/>
      <c r="K11" s="721"/>
      <c r="L11" s="726"/>
      <c r="M11" s="722"/>
      <c r="N11" s="726"/>
      <c r="O11" s="721"/>
      <c r="P11" s="722"/>
      <c r="Q11" s="743">
        <f>SUM(G11:P11)</f>
        <v>0</v>
      </c>
      <c r="R11" s="744"/>
      <c r="S11" s="745"/>
      <c r="T11" s="60"/>
      <c r="U11" s="36"/>
      <c r="V11" s="36"/>
      <c r="W11" s="36"/>
    </row>
    <row r="12" spans="1:24" ht="18" customHeight="1">
      <c r="A12" s="715"/>
      <c r="B12" s="716"/>
      <c r="C12" s="802"/>
      <c r="D12" s="895" t="s">
        <v>483</v>
      </c>
      <c r="E12" s="896"/>
      <c r="F12" s="897"/>
      <c r="G12" s="806"/>
      <c r="H12" s="807"/>
      <c r="I12" s="807"/>
      <c r="J12" s="808"/>
      <c r="K12" s="809"/>
      <c r="L12" s="810"/>
      <c r="M12" s="811"/>
      <c r="N12" s="812"/>
      <c r="O12" s="813"/>
      <c r="P12" s="811"/>
      <c r="Q12" s="743">
        <f>SUM(G12:P12)</f>
        <v>0</v>
      </c>
      <c r="R12" s="744"/>
      <c r="S12" s="745"/>
      <c r="T12" s="60"/>
      <c r="U12" s="36"/>
      <c r="V12" s="36"/>
      <c r="W12" s="36"/>
    </row>
    <row r="13" spans="1:24" ht="18" customHeight="1" thickBot="1">
      <c r="A13" s="715"/>
      <c r="B13" s="716"/>
      <c r="C13" s="803"/>
      <c r="D13" s="898" t="s">
        <v>484</v>
      </c>
      <c r="E13" s="899"/>
      <c r="F13" s="900"/>
      <c r="G13" s="755">
        <f>SUM(G10:H12)</f>
        <v>0</v>
      </c>
      <c r="H13" s="756"/>
      <c r="I13" s="756">
        <f>SUM(I10:J12)</f>
        <v>0</v>
      </c>
      <c r="J13" s="757"/>
      <c r="K13" s="755">
        <f>SUM(K10:L12)</f>
        <v>0</v>
      </c>
      <c r="L13" s="758"/>
      <c r="M13" s="756">
        <f>SUM(M10:N12)</f>
        <v>0</v>
      </c>
      <c r="N13" s="757"/>
      <c r="O13" s="755">
        <f>SUM(O10:P12)</f>
        <v>0</v>
      </c>
      <c r="P13" s="758"/>
      <c r="Q13" s="746">
        <f>SUM(Q10:S12)</f>
        <v>0</v>
      </c>
      <c r="R13" s="747"/>
      <c r="S13" s="748"/>
      <c r="T13" s="61"/>
      <c r="U13" s="36"/>
      <c r="V13" s="36"/>
      <c r="W13" s="36"/>
    </row>
    <row r="14" spans="1:24" ht="18" customHeight="1" thickBot="1">
      <c r="A14" s="717"/>
      <c r="B14" s="795"/>
      <c r="C14" s="901" t="s">
        <v>485</v>
      </c>
      <c r="D14" s="902"/>
      <c r="E14" s="902"/>
      <c r="F14" s="903"/>
      <c r="G14" s="749">
        <f>G9+G13</f>
        <v>0</v>
      </c>
      <c r="H14" s="750"/>
      <c r="I14" s="751">
        <f>I9+I13</f>
        <v>0</v>
      </c>
      <c r="J14" s="752"/>
      <c r="K14" s="749">
        <f>K9+K13</f>
        <v>0</v>
      </c>
      <c r="L14" s="750"/>
      <c r="M14" s="751">
        <f>M9+M13</f>
        <v>0</v>
      </c>
      <c r="N14" s="752"/>
      <c r="O14" s="749">
        <f>O9+O13</f>
        <v>0</v>
      </c>
      <c r="P14" s="753"/>
      <c r="Q14" s="749">
        <f>Q9+Q13</f>
        <v>0</v>
      </c>
      <c r="R14" s="753"/>
      <c r="S14" s="754"/>
      <c r="T14" s="61"/>
      <c r="U14" s="36"/>
      <c r="V14" s="36"/>
      <c r="W14" s="36"/>
    </row>
    <row r="15" spans="1:24" ht="18" customHeight="1">
      <c r="A15" s="713" t="s">
        <v>486</v>
      </c>
      <c r="B15" s="714"/>
      <c r="C15" s="904" t="s">
        <v>487</v>
      </c>
      <c r="D15" s="905"/>
      <c r="E15" s="905"/>
      <c r="F15" s="906"/>
      <c r="G15" s="738">
        <f>M85</f>
        <v>0</v>
      </c>
      <c r="H15" s="739"/>
      <c r="I15" s="740"/>
      <c r="J15" s="741"/>
      <c r="K15" s="733"/>
      <c r="L15" s="742"/>
      <c r="M15" s="740"/>
      <c r="N15" s="741"/>
      <c r="O15" s="733"/>
      <c r="P15" s="734"/>
      <c r="Q15" s="735">
        <f>SUM(G15:P15)</f>
        <v>0</v>
      </c>
      <c r="R15" s="736"/>
      <c r="S15" s="737"/>
      <c r="T15" s="60"/>
      <c r="U15" s="36"/>
      <c r="V15" s="36"/>
      <c r="W15" s="36"/>
    </row>
    <row r="16" spans="1:24" ht="18" customHeight="1">
      <c r="A16" s="715"/>
      <c r="B16" s="716"/>
      <c r="C16" s="892" t="s">
        <v>488</v>
      </c>
      <c r="D16" s="893"/>
      <c r="E16" s="893"/>
      <c r="F16" s="894"/>
      <c r="G16" s="721"/>
      <c r="H16" s="726"/>
      <c r="I16" s="719"/>
      <c r="J16" s="720"/>
      <c r="K16" s="721"/>
      <c r="L16" s="726"/>
      <c r="M16" s="719"/>
      <c r="N16" s="720"/>
      <c r="O16" s="721"/>
      <c r="P16" s="722"/>
      <c r="Q16" s="723">
        <f>SUM(G16:P16)</f>
        <v>0</v>
      </c>
      <c r="R16" s="724"/>
      <c r="S16" s="725"/>
      <c r="T16" s="60"/>
      <c r="U16" s="36"/>
      <c r="V16" s="36"/>
      <c r="W16" s="36"/>
    </row>
    <row r="17" spans="1:24" ht="18" customHeight="1">
      <c r="A17" s="715"/>
      <c r="B17" s="716"/>
      <c r="C17" s="907" t="s">
        <v>489</v>
      </c>
      <c r="D17" s="908"/>
      <c r="E17" s="908"/>
      <c r="F17" s="909"/>
      <c r="G17" s="721"/>
      <c r="H17" s="726"/>
      <c r="I17" s="719"/>
      <c r="J17" s="720"/>
      <c r="K17" s="721"/>
      <c r="L17" s="726"/>
      <c r="M17" s="719"/>
      <c r="N17" s="720"/>
      <c r="O17" s="721"/>
      <c r="P17" s="722"/>
      <c r="Q17" s="723">
        <f>SUM(G17:P17)</f>
        <v>0</v>
      </c>
      <c r="R17" s="724"/>
      <c r="S17" s="725"/>
      <c r="T17" s="60"/>
      <c r="U17" s="36"/>
      <c r="V17" s="36"/>
      <c r="W17" s="36"/>
    </row>
    <row r="18" spans="1:24" ht="18" customHeight="1">
      <c r="A18" s="715"/>
      <c r="B18" s="716"/>
      <c r="C18" s="907" t="s">
        <v>490</v>
      </c>
      <c r="D18" s="908"/>
      <c r="E18" s="908"/>
      <c r="F18" s="909"/>
      <c r="G18" s="721"/>
      <c r="H18" s="726"/>
      <c r="I18" s="719"/>
      <c r="J18" s="720"/>
      <c r="K18" s="721"/>
      <c r="L18" s="726"/>
      <c r="M18" s="719"/>
      <c r="N18" s="720"/>
      <c r="O18" s="721"/>
      <c r="P18" s="722"/>
      <c r="Q18" s="730">
        <f>SUM(G18:P18)</f>
        <v>0</v>
      </c>
      <c r="R18" s="731"/>
      <c r="S18" s="732"/>
      <c r="T18" s="60"/>
      <c r="U18" s="36"/>
      <c r="V18" s="36"/>
      <c r="W18" s="36"/>
    </row>
    <row r="19" spans="1:24" ht="18" customHeight="1">
      <c r="A19" s="717"/>
      <c r="B19" s="718"/>
      <c r="C19" s="910" t="s">
        <v>491</v>
      </c>
      <c r="D19" s="911"/>
      <c r="E19" s="911"/>
      <c r="F19" s="912"/>
      <c r="G19" s="710">
        <f>G15+G16+G17+G18</f>
        <v>0</v>
      </c>
      <c r="H19" s="711"/>
      <c r="I19" s="711">
        <f>I15+I16+I17+I18</f>
        <v>0</v>
      </c>
      <c r="J19" s="712"/>
      <c r="K19" s="710">
        <f>K15+K16+K17+K18</f>
        <v>0</v>
      </c>
      <c r="L19" s="711"/>
      <c r="M19" s="711">
        <f>M15+M16+M17+M18</f>
        <v>0</v>
      </c>
      <c r="N19" s="712"/>
      <c r="O19" s="696">
        <f>O15+O16+O17+O18</f>
        <v>0</v>
      </c>
      <c r="P19" s="697"/>
      <c r="Q19" s="696">
        <f>SUM(Q15:S18)</f>
        <v>0</v>
      </c>
      <c r="R19" s="697"/>
      <c r="S19" s="698"/>
      <c r="T19" s="60"/>
      <c r="U19" s="36"/>
      <c r="V19" s="36"/>
      <c r="W19" s="36"/>
    </row>
    <row r="20" spans="1:24" ht="18" customHeight="1">
      <c r="A20" s="699" t="s">
        <v>492</v>
      </c>
      <c r="B20" s="700"/>
      <c r="C20" s="700"/>
      <c r="D20" s="700"/>
      <c r="E20" s="700"/>
      <c r="F20" s="194"/>
      <c r="G20" s="701">
        <f>G14+G19</f>
        <v>0</v>
      </c>
      <c r="H20" s="702"/>
      <c r="I20" s="703">
        <f>I14+I19</f>
        <v>0</v>
      </c>
      <c r="J20" s="704"/>
      <c r="K20" s="705">
        <f>K14+K19</f>
        <v>0</v>
      </c>
      <c r="L20" s="706"/>
      <c r="M20" s="706">
        <f>M14+M19</f>
        <v>0</v>
      </c>
      <c r="N20" s="707"/>
      <c r="O20" s="708">
        <f>O14+O19</f>
        <v>0</v>
      </c>
      <c r="P20" s="703"/>
      <c r="Q20" s="708">
        <f>Q14+Q19</f>
        <v>0</v>
      </c>
      <c r="R20" s="703"/>
      <c r="S20" s="709">
        <f>S14+S15+S16+S19</f>
        <v>0</v>
      </c>
      <c r="T20" s="60"/>
      <c r="U20" s="36"/>
      <c r="V20" s="36"/>
      <c r="W20" s="36"/>
    </row>
    <row r="21" spans="1:24" ht="15" customHeight="1">
      <c r="A21" s="884" t="s">
        <v>493</v>
      </c>
      <c r="B21" s="884"/>
      <c r="C21" s="884"/>
      <c r="D21" s="884"/>
      <c r="E21" s="884"/>
      <c r="F21" s="884"/>
      <c r="G21" s="884"/>
      <c r="H21" s="884"/>
      <c r="I21" s="884"/>
      <c r="J21" s="884"/>
      <c r="K21" s="884"/>
      <c r="L21" s="884"/>
      <c r="M21" s="884"/>
      <c r="N21" s="884"/>
      <c r="O21" s="884"/>
      <c r="P21" s="884"/>
      <c r="Q21" s="884"/>
      <c r="R21" s="884"/>
      <c r="S21" s="884"/>
      <c r="T21" s="884"/>
      <c r="U21" s="884"/>
      <c r="V21" s="884"/>
      <c r="W21" s="884"/>
      <c r="X21" s="884"/>
    </row>
    <row r="22" spans="1:24" ht="15" customHeight="1">
      <c r="A22" s="62" t="s">
        <v>494</v>
      </c>
      <c r="B22" s="232"/>
      <c r="C22" s="232"/>
      <c r="D22" s="232"/>
      <c r="E22" s="232"/>
      <c r="F22" s="232"/>
      <c r="G22" s="232"/>
      <c r="H22" s="232"/>
      <c r="I22" s="232"/>
      <c r="J22" s="232"/>
      <c r="K22" s="232"/>
      <c r="L22" s="232"/>
      <c r="M22" s="232"/>
      <c r="N22" s="232"/>
      <c r="O22" s="232"/>
      <c r="P22" s="232"/>
      <c r="Q22" s="232"/>
      <c r="R22" s="232"/>
      <c r="S22" s="232"/>
      <c r="T22" s="232"/>
      <c r="U22" s="232"/>
      <c r="V22" s="232"/>
      <c r="W22" s="232"/>
      <c r="X22" s="232"/>
    </row>
    <row r="23" spans="1:24" ht="15" customHeight="1">
      <c r="A23" s="852" t="s">
        <v>495</v>
      </c>
      <c r="B23" s="852"/>
      <c r="C23" s="852"/>
      <c r="D23" s="852"/>
      <c r="E23" s="852"/>
      <c r="F23" s="852"/>
      <c r="G23" s="852"/>
      <c r="H23" s="852"/>
      <c r="I23" s="852"/>
      <c r="J23" s="852"/>
      <c r="K23" s="852"/>
      <c r="L23" s="852"/>
      <c r="M23" s="852"/>
      <c r="N23" s="852"/>
      <c r="O23" s="852"/>
      <c r="P23" s="852"/>
      <c r="Q23" s="852"/>
      <c r="R23" s="852"/>
      <c r="S23" s="852"/>
      <c r="T23" s="852"/>
      <c r="U23" s="852"/>
      <c r="V23" s="852"/>
      <c r="W23" s="852"/>
      <c r="X23" s="852"/>
    </row>
    <row r="24" spans="1:24" ht="6" customHeight="1">
      <c r="A24" s="231"/>
      <c r="B24" s="231"/>
      <c r="C24" s="231"/>
      <c r="D24" s="231"/>
      <c r="E24" s="231"/>
      <c r="F24" s="231"/>
      <c r="G24" s="231"/>
      <c r="H24" s="231"/>
      <c r="I24" s="231"/>
      <c r="J24" s="231"/>
      <c r="K24" s="231"/>
      <c r="L24" s="231"/>
      <c r="M24" s="231"/>
      <c r="N24" s="231"/>
      <c r="O24" s="231"/>
      <c r="P24" s="231"/>
      <c r="Q24" s="231"/>
      <c r="R24" s="231"/>
      <c r="S24" s="231"/>
      <c r="T24" s="231"/>
      <c r="U24" s="231"/>
      <c r="V24" s="231"/>
      <c r="W24" s="231"/>
      <c r="X24" s="231"/>
    </row>
    <row r="25" spans="1:24" ht="31.5" customHeight="1">
      <c r="A25" s="853" t="s">
        <v>496</v>
      </c>
      <c r="B25" s="854"/>
      <c r="C25" s="727"/>
      <c r="D25" s="728"/>
      <c r="E25" s="728"/>
      <c r="F25" s="728"/>
      <c r="G25" s="728"/>
      <c r="H25" s="728"/>
      <c r="I25" s="729"/>
      <c r="J25" s="690" t="s">
        <v>497</v>
      </c>
      <c r="K25" s="691"/>
      <c r="L25" s="691"/>
      <c r="M25" s="692"/>
      <c r="N25" s="693"/>
      <c r="O25" s="694"/>
      <c r="P25" s="694"/>
      <c r="Q25" s="694"/>
      <c r="R25" s="694"/>
      <c r="S25" s="694"/>
      <c r="T25" s="694"/>
      <c r="U25" s="694"/>
      <c r="V25" s="694"/>
      <c r="W25" s="694"/>
      <c r="X25" s="695"/>
    </row>
    <row r="26" spans="1:24" ht="7.5" customHeight="1">
      <c r="A26" s="665"/>
      <c r="B26" s="665"/>
      <c r="C26" s="665"/>
      <c r="D26" s="665"/>
      <c r="E26" s="665"/>
      <c r="F26" s="665"/>
      <c r="G26" s="665"/>
      <c r="H26" s="665"/>
      <c r="I26" s="665"/>
      <c r="J26" s="665"/>
      <c r="K26" s="665"/>
      <c r="L26" s="665"/>
      <c r="M26" s="665"/>
      <c r="N26" s="665"/>
      <c r="O26" s="665"/>
      <c r="P26" s="665"/>
      <c r="Q26" s="665"/>
      <c r="R26" s="665"/>
      <c r="S26" s="665"/>
      <c r="T26" s="665"/>
      <c r="U26" s="665"/>
      <c r="V26" s="665"/>
      <c r="W26" s="665"/>
      <c r="X26" s="665"/>
    </row>
    <row r="27" spans="1:24" ht="18.75" customHeight="1">
      <c r="A27" s="349" t="s">
        <v>498</v>
      </c>
      <c r="B27" s="349"/>
      <c r="C27" s="349"/>
      <c r="D27" s="349"/>
      <c r="E27" s="349"/>
      <c r="F27" s="349"/>
      <c r="G27" s="349"/>
      <c r="H27" s="349"/>
      <c r="I27" s="349"/>
      <c r="J27" s="349"/>
      <c r="K27" s="349"/>
      <c r="L27" s="349"/>
      <c r="M27" s="349"/>
      <c r="N27" s="349"/>
      <c r="O27" s="349"/>
      <c r="P27" s="349"/>
      <c r="Q27" s="349"/>
      <c r="R27" s="349"/>
      <c r="S27" s="349"/>
      <c r="T27" s="349"/>
      <c r="U27" s="349"/>
      <c r="V27" s="349"/>
      <c r="W27" s="349"/>
      <c r="X27" s="349"/>
    </row>
    <row r="28" spans="1:24" ht="16.5" customHeight="1">
      <c r="A28" s="63" t="s">
        <v>499</v>
      </c>
    </row>
    <row r="29" spans="1:24" ht="25.5" customHeight="1">
      <c r="A29" s="666" t="s">
        <v>500</v>
      </c>
      <c r="B29" s="667"/>
      <c r="C29" s="667"/>
      <c r="D29" s="667"/>
      <c r="E29" s="668"/>
      <c r="F29" s="424"/>
      <c r="G29" s="425"/>
      <c r="H29" s="425"/>
      <c r="I29" s="425"/>
      <c r="J29" s="425"/>
      <c r="K29" s="425"/>
      <c r="L29" s="425"/>
      <c r="M29" s="425"/>
      <c r="N29" s="425"/>
      <c r="O29" s="425"/>
      <c r="P29" s="425"/>
      <c r="Q29" s="425"/>
      <c r="R29" s="425"/>
      <c r="S29" s="425"/>
      <c r="T29" s="425"/>
      <c r="U29" s="425"/>
      <c r="V29" s="425"/>
      <c r="W29" s="425"/>
      <c r="X29" s="426"/>
    </row>
    <row r="30" spans="1:24" ht="12" customHeight="1"/>
    <row r="31" spans="1:24" ht="16.5" customHeight="1">
      <c r="A31" s="669" t="s">
        <v>501</v>
      </c>
      <c r="B31" s="669"/>
      <c r="C31" s="669"/>
      <c r="D31" s="669"/>
      <c r="E31" s="669"/>
      <c r="F31" s="669"/>
      <c r="G31" s="669"/>
      <c r="H31" s="669"/>
      <c r="I31" s="669"/>
      <c r="J31" s="669"/>
      <c r="K31" s="669"/>
      <c r="L31" s="669"/>
      <c r="M31" s="669"/>
      <c r="N31" s="669"/>
      <c r="O31" s="669"/>
      <c r="P31" s="669"/>
      <c r="Q31" s="669"/>
      <c r="R31" s="669"/>
      <c r="S31" s="669"/>
      <c r="T31" s="669"/>
      <c r="U31" s="669"/>
      <c r="V31" s="669"/>
      <c r="W31" s="669"/>
      <c r="X31" s="669"/>
    </row>
    <row r="32" spans="1:24" ht="16.5" customHeight="1">
      <c r="A32" s="670" t="s">
        <v>502</v>
      </c>
      <c r="B32" s="671"/>
      <c r="C32" s="671"/>
      <c r="D32" s="671"/>
      <c r="E32" s="672"/>
      <c r="F32" s="670" t="s">
        <v>503</v>
      </c>
      <c r="G32" s="671"/>
      <c r="H32" s="671"/>
      <c r="I32" s="671"/>
      <c r="J32" s="671"/>
      <c r="K32" s="671"/>
      <c r="L32" s="671"/>
      <c r="M32" s="671"/>
      <c r="N32" s="671"/>
      <c r="O32" s="671"/>
      <c r="P32" s="671"/>
      <c r="Q32" s="671"/>
      <c r="R32" s="685"/>
      <c r="S32" s="679"/>
      <c r="T32" s="680"/>
      <c r="U32" s="233" t="s">
        <v>504</v>
      </c>
      <c r="V32" s="683" t="str">
        <f>IFERROR(ROUND(S32/$Q$13*100,1),"")</f>
        <v/>
      </c>
      <c r="W32" s="684"/>
      <c r="X32" s="164" t="s">
        <v>505</v>
      </c>
    </row>
    <row r="33" spans="1:24" ht="16.5" customHeight="1">
      <c r="A33" s="673"/>
      <c r="B33" s="674"/>
      <c r="C33" s="674"/>
      <c r="D33" s="674"/>
      <c r="E33" s="675"/>
      <c r="F33" s="686" t="s">
        <v>506</v>
      </c>
      <c r="G33" s="687"/>
      <c r="H33" s="687"/>
      <c r="I33" s="687"/>
      <c r="J33" s="687"/>
      <c r="K33" s="687"/>
      <c r="L33" s="687"/>
      <c r="M33" s="687"/>
      <c r="N33" s="687"/>
      <c r="O33" s="687"/>
      <c r="P33" s="687"/>
      <c r="Q33" s="687"/>
      <c r="R33" s="688"/>
      <c r="S33" s="681">
        <f>G11</f>
        <v>0</v>
      </c>
      <c r="T33" s="682"/>
      <c r="U33" s="233" t="s">
        <v>504</v>
      </c>
      <c r="V33" s="683" t="str">
        <f>IFERROR(ROUND(S33/$Q$13*100,1),"")</f>
        <v/>
      </c>
      <c r="W33" s="684"/>
      <c r="X33" s="195" t="s">
        <v>505</v>
      </c>
    </row>
    <row r="34" spans="1:24" ht="16.5" customHeight="1">
      <c r="A34" s="673"/>
      <c r="B34" s="674"/>
      <c r="C34" s="674"/>
      <c r="D34" s="674"/>
      <c r="E34" s="675"/>
      <c r="F34" s="686" t="s">
        <v>507</v>
      </c>
      <c r="G34" s="687"/>
      <c r="H34" s="687"/>
      <c r="I34" s="687"/>
      <c r="J34" s="687"/>
      <c r="K34" s="687"/>
      <c r="L34" s="687"/>
      <c r="M34" s="687"/>
      <c r="N34" s="687"/>
      <c r="O34" s="687"/>
      <c r="P34" s="687"/>
      <c r="Q34" s="687"/>
      <c r="R34" s="688"/>
      <c r="S34" s="679"/>
      <c r="T34" s="680"/>
      <c r="U34" s="233" t="s">
        <v>504</v>
      </c>
      <c r="V34" s="683" t="str">
        <f>IFERROR(ROUND(S34/$Q$13*100,1),"")</f>
        <v/>
      </c>
      <c r="W34" s="684"/>
      <c r="X34" s="164" t="s">
        <v>505</v>
      </c>
    </row>
    <row r="35" spans="1:24" ht="16.5" customHeight="1">
      <c r="A35" s="676"/>
      <c r="B35" s="677"/>
      <c r="C35" s="677"/>
      <c r="D35" s="677"/>
      <c r="E35" s="678"/>
      <c r="F35" s="676" t="s">
        <v>508</v>
      </c>
      <c r="G35" s="677"/>
      <c r="H35" s="677"/>
      <c r="I35" s="677"/>
      <c r="J35" s="677"/>
      <c r="K35" s="677"/>
      <c r="L35" s="677"/>
      <c r="M35" s="677"/>
      <c r="N35" s="677"/>
      <c r="O35" s="677"/>
      <c r="P35" s="677"/>
      <c r="Q35" s="677"/>
      <c r="R35" s="689"/>
      <c r="S35" s="681">
        <f>Q13-(S32+S33+S34)</f>
        <v>0</v>
      </c>
      <c r="T35" s="682"/>
      <c r="U35" s="233" t="s">
        <v>504</v>
      </c>
      <c r="V35" s="683" t="str">
        <f>IFERROR(ROUND(S35/$Q$13*100,1),"")</f>
        <v/>
      </c>
      <c r="W35" s="684"/>
      <c r="X35" s="64" t="s">
        <v>505</v>
      </c>
    </row>
    <row r="36" spans="1:24" ht="9" customHeight="1"/>
    <row r="37" spans="1:24" ht="9" customHeight="1">
      <c r="A37" s="860" t="s">
        <v>590</v>
      </c>
      <c r="B37" s="861"/>
      <c r="C37" s="861"/>
      <c r="D37" s="861"/>
      <c r="E37" s="861"/>
      <c r="F37" s="861"/>
      <c r="G37" s="861"/>
      <c r="H37" s="861"/>
      <c r="I37" s="861"/>
      <c r="J37" s="861"/>
      <c r="K37" s="861"/>
      <c r="L37" s="861"/>
      <c r="M37" s="861"/>
      <c r="N37" s="861"/>
      <c r="O37" s="861"/>
      <c r="P37" s="861"/>
      <c r="Q37" s="861"/>
      <c r="R37" s="861"/>
      <c r="S37" s="861"/>
      <c r="T37" s="861"/>
      <c r="U37" s="861"/>
    </row>
    <row r="38" spans="1:24" ht="27.75" customHeight="1">
      <c r="A38" s="861"/>
      <c r="B38" s="861"/>
      <c r="C38" s="861"/>
      <c r="D38" s="861"/>
      <c r="E38" s="861"/>
      <c r="F38" s="861"/>
      <c r="G38" s="861"/>
      <c r="H38" s="861"/>
      <c r="I38" s="861"/>
      <c r="J38" s="861"/>
      <c r="K38" s="861"/>
      <c r="L38" s="861"/>
      <c r="M38" s="861"/>
      <c r="N38" s="861"/>
      <c r="O38" s="861"/>
      <c r="P38" s="861"/>
      <c r="Q38" s="861"/>
      <c r="R38" s="861"/>
      <c r="S38" s="861"/>
      <c r="T38" s="861"/>
      <c r="U38" s="861"/>
    </row>
    <row r="39" spans="1:24" ht="9" customHeight="1">
      <c r="A39" s="352" t="s">
        <v>509</v>
      </c>
      <c r="B39" s="352"/>
      <c r="C39" s="352"/>
      <c r="D39" s="352"/>
      <c r="E39" s="352"/>
      <c r="F39" s="352"/>
    </row>
    <row r="40" spans="1:24" ht="9" customHeight="1">
      <c r="A40" s="352"/>
      <c r="B40" s="352"/>
      <c r="C40" s="352"/>
      <c r="D40" s="352"/>
      <c r="E40" s="352"/>
      <c r="F40" s="352"/>
    </row>
    <row r="41" spans="1:24" ht="9" customHeight="1">
      <c r="A41" s="862" t="s">
        <v>510</v>
      </c>
      <c r="B41" s="863"/>
      <c r="C41" s="863"/>
      <c r="D41" s="864"/>
      <c r="E41" s="307"/>
      <c r="F41" s="308"/>
      <c r="G41" s="308"/>
      <c r="H41" s="308"/>
      <c r="I41" s="308"/>
      <c r="J41" s="376" t="s">
        <v>511</v>
      </c>
      <c r="K41" s="376"/>
      <c r="L41" s="376"/>
      <c r="M41" s="321"/>
      <c r="N41" s="322"/>
      <c r="O41" s="322"/>
      <c r="P41" s="322"/>
      <c r="Q41" s="322"/>
      <c r="R41" s="322"/>
      <c r="S41" s="322"/>
      <c r="T41" s="322"/>
      <c r="U41" s="323"/>
    </row>
    <row r="42" spans="1:24" ht="9" customHeight="1">
      <c r="A42" s="865"/>
      <c r="B42" s="866"/>
      <c r="C42" s="866"/>
      <c r="D42" s="867"/>
      <c r="E42" s="872"/>
      <c r="F42" s="873"/>
      <c r="G42" s="873"/>
      <c r="H42" s="873"/>
      <c r="I42" s="873"/>
      <c r="J42" s="376"/>
      <c r="K42" s="376"/>
      <c r="L42" s="376"/>
      <c r="M42" s="851"/>
      <c r="N42" s="344"/>
      <c r="O42" s="344"/>
      <c r="P42" s="344"/>
      <c r="Q42" s="344"/>
      <c r="R42" s="344"/>
      <c r="S42" s="344"/>
      <c r="T42" s="344"/>
      <c r="U42" s="345"/>
    </row>
    <row r="43" spans="1:24" ht="9" customHeight="1">
      <c r="A43" s="868"/>
      <c r="B43" s="869"/>
      <c r="C43" s="869"/>
      <c r="D43" s="870"/>
      <c r="E43" s="310"/>
      <c r="F43" s="311"/>
      <c r="G43" s="311"/>
      <c r="H43" s="311"/>
      <c r="I43" s="311"/>
      <c r="J43" s="376"/>
      <c r="K43" s="376"/>
      <c r="L43" s="376"/>
      <c r="M43" s="324"/>
      <c r="N43" s="325"/>
      <c r="O43" s="325"/>
      <c r="P43" s="325"/>
      <c r="Q43" s="325"/>
      <c r="R43" s="325"/>
      <c r="S43" s="325"/>
      <c r="T43" s="325"/>
      <c r="U43" s="326"/>
    </row>
    <row r="44" spans="1:24" ht="9" customHeight="1">
      <c r="A44" s="862" t="s">
        <v>512</v>
      </c>
      <c r="B44" s="863"/>
      <c r="C44" s="863"/>
      <c r="D44" s="864"/>
      <c r="E44" s="321"/>
      <c r="F44" s="322"/>
      <c r="G44" s="322"/>
      <c r="H44" s="322"/>
      <c r="I44" s="322"/>
      <c r="J44" s="322"/>
      <c r="K44" s="322"/>
      <c r="L44" s="322"/>
      <c r="M44" s="322"/>
      <c r="N44" s="322"/>
      <c r="O44" s="322"/>
      <c r="P44" s="322"/>
      <c r="Q44" s="322"/>
      <c r="R44" s="322"/>
      <c r="S44" s="322"/>
      <c r="T44" s="322"/>
      <c r="U44" s="323"/>
    </row>
    <row r="45" spans="1:24" ht="9" customHeight="1">
      <c r="A45" s="865"/>
      <c r="B45" s="866"/>
      <c r="C45" s="866"/>
      <c r="D45" s="867"/>
      <c r="E45" s="851"/>
      <c r="F45" s="344"/>
      <c r="G45" s="344"/>
      <c r="H45" s="344"/>
      <c r="I45" s="344"/>
      <c r="J45" s="344"/>
      <c r="K45" s="344"/>
      <c r="L45" s="344"/>
      <c r="M45" s="344"/>
      <c r="N45" s="344"/>
      <c r="O45" s="344"/>
      <c r="P45" s="344"/>
      <c r="Q45" s="344"/>
      <c r="R45" s="344"/>
      <c r="S45" s="344"/>
      <c r="T45" s="344"/>
      <c r="U45" s="345"/>
    </row>
    <row r="46" spans="1:24" ht="9" customHeight="1">
      <c r="A46" s="868"/>
      <c r="B46" s="869"/>
      <c r="C46" s="869"/>
      <c r="D46" s="870"/>
      <c r="E46" s="324"/>
      <c r="F46" s="325"/>
      <c r="G46" s="325"/>
      <c r="H46" s="325"/>
      <c r="I46" s="325"/>
      <c r="J46" s="325"/>
      <c r="K46" s="325"/>
      <c r="L46" s="325"/>
      <c r="M46" s="325"/>
      <c r="N46" s="325"/>
      <c r="O46" s="325"/>
      <c r="P46" s="325"/>
      <c r="Q46" s="325"/>
      <c r="R46" s="325"/>
      <c r="S46" s="325"/>
      <c r="T46" s="325"/>
      <c r="U46" s="326"/>
    </row>
    <row r="47" spans="1:24" ht="9" customHeight="1">
      <c r="A47" s="871" t="s">
        <v>513</v>
      </c>
      <c r="B47" s="871"/>
      <c r="C47" s="871"/>
      <c r="D47" s="871"/>
      <c r="E47" s="321"/>
      <c r="F47" s="322"/>
      <c r="G47" s="322"/>
      <c r="H47" s="322"/>
      <c r="I47" s="322"/>
      <c r="J47" s="322"/>
      <c r="K47" s="322"/>
      <c r="L47" s="322"/>
      <c r="M47" s="322"/>
      <c r="N47" s="322"/>
      <c r="O47" s="322"/>
      <c r="P47" s="322"/>
      <c r="Q47" s="322"/>
      <c r="R47" s="322"/>
      <c r="S47" s="322"/>
      <c r="T47" s="322"/>
      <c r="U47" s="323"/>
    </row>
    <row r="48" spans="1:24" ht="9" customHeight="1">
      <c r="A48" s="871"/>
      <c r="B48" s="871"/>
      <c r="C48" s="871"/>
      <c r="D48" s="871"/>
      <c r="E48" s="851"/>
      <c r="F48" s="344"/>
      <c r="G48" s="344"/>
      <c r="H48" s="344"/>
      <c r="I48" s="344"/>
      <c r="J48" s="344"/>
      <c r="K48" s="344"/>
      <c r="L48" s="344"/>
      <c r="M48" s="344"/>
      <c r="N48" s="344"/>
      <c r="O48" s="344"/>
      <c r="P48" s="344"/>
      <c r="Q48" s="344"/>
      <c r="R48" s="344"/>
      <c r="S48" s="344"/>
      <c r="T48" s="344"/>
      <c r="U48" s="345"/>
    </row>
    <row r="49" spans="1:21" ht="9" customHeight="1">
      <c r="A49" s="871"/>
      <c r="B49" s="871"/>
      <c r="C49" s="871"/>
      <c r="D49" s="871"/>
      <c r="E49" s="324"/>
      <c r="F49" s="325"/>
      <c r="G49" s="325"/>
      <c r="H49" s="325"/>
      <c r="I49" s="325"/>
      <c r="J49" s="325"/>
      <c r="K49" s="325"/>
      <c r="L49" s="325"/>
      <c r="M49" s="325"/>
      <c r="N49" s="325"/>
      <c r="O49" s="325"/>
      <c r="P49" s="325"/>
      <c r="Q49" s="325"/>
      <c r="R49" s="325"/>
      <c r="S49" s="325"/>
      <c r="T49" s="325"/>
      <c r="U49" s="326"/>
    </row>
    <row r="50" spans="1:21" ht="9" customHeight="1">
      <c r="A50" s="228"/>
      <c r="B50" s="228"/>
      <c r="C50" s="228"/>
      <c r="D50" s="228"/>
      <c r="E50" s="53"/>
      <c r="F50" s="53"/>
      <c r="G50" s="53"/>
      <c r="H50" s="53"/>
      <c r="I50" s="53"/>
      <c r="J50" s="53"/>
      <c r="K50" s="53"/>
      <c r="L50" s="53"/>
      <c r="M50" s="53"/>
      <c r="N50" s="53"/>
      <c r="O50" s="53"/>
      <c r="P50" s="53"/>
      <c r="Q50" s="53"/>
      <c r="R50" s="53"/>
    </row>
    <row r="51" spans="1:21" ht="9" customHeight="1">
      <c r="A51" s="352" t="s">
        <v>514</v>
      </c>
      <c r="B51" s="352"/>
      <c r="C51" s="352"/>
      <c r="D51" s="352"/>
      <c r="E51" s="352"/>
      <c r="F51" s="352"/>
      <c r="G51" s="352"/>
      <c r="H51" s="352"/>
      <c r="I51" s="352"/>
    </row>
    <row r="52" spans="1:21" ht="9" customHeight="1">
      <c r="A52" s="352"/>
      <c r="B52" s="352"/>
      <c r="C52" s="352"/>
      <c r="D52" s="352"/>
      <c r="E52" s="352"/>
      <c r="F52" s="352"/>
      <c r="G52" s="352"/>
      <c r="H52" s="352"/>
      <c r="I52" s="352"/>
    </row>
    <row r="53" spans="1:21" ht="9" customHeight="1">
      <c r="A53" s="377" t="s">
        <v>515</v>
      </c>
      <c r="B53" s="377"/>
      <c r="C53" s="377"/>
      <c r="D53" s="377"/>
      <c r="E53" s="321"/>
      <c r="F53" s="322"/>
      <c r="G53" s="322"/>
      <c r="H53" s="322"/>
      <c r="I53" s="322"/>
      <c r="J53" s="322"/>
      <c r="K53" s="322"/>
      <c r="L53" s="322"/>
      <c r="M53" s="322"/>
      <c r="N53" s="322"/>
      <c r="O53" s="322"/>
      <c r="P53" s="322"/>
      <c r="Q53" s="322"/>
      <c r="R53" s="322"/>
      <c r="S53" s="322"/>
      <c r="T53" s="322"/>
      <c r="U53" s="323"/>
    </row>
    <row r="54" spans="1:21" ht="9" customHeight="1">
      <c r="A54" s="377"/>
      <c r="B54" s="377"/>
      <c r="C54" s="377"/>
      <c r="D54" s="377"/>
      <c r="E54" s="851"/>
      <c r="F54" s="344"/>
      <c r="G54" s="344"/>
      <c r="H54" s="344"/>
      <c r="I54" s="344"/>
      <c r="J54" s="344"/>
      <c r="K54" s="344"/>
      <c r="L54" s="344"/>
      <c r="M54" s="344"/>
      <c r="N54" s="344"/>
      <c r="O54" s="344"/>
      <c r="P54" s="344"/>
      <c r="Q54" s="344"/>
      <c r="R54" s="344"/>
      <c r="S54" s="344"/>
      <c r="T54" s="344"/>
      <c r="U54" s="345"/>
    </row>
    <row r="55" spans="1:21" ht="9" customHeight="1">
      <c r="A55" s="377"/>
      <c r="B55" s="377"/>
      <c r="C55" s="377"/>
      <c r="D55" s="377"/>
      <c r="E55" s="324"/>
      <c r="F55" s="325"/>
      <c r="G55" s="325"/>
      <c r="H55" s="325"/>
      <c r="I55" s="325"/>
      <c r="J55" s="325"/>
      <c r="K55" s="325"/>
      <c r="L55" s="325"/>
      <c r="M55" s="325"/>
      <c r="N55" s="325"/>
      <c r="O55" s="325"/>
      <c r="P55" s="325"/>
      <c r="Q55" s="325"/>
      <c r="R55" s="325"/>
      <c r="S55" s="325"/>
      <c r="T55" s="325"/>
      <c r="U55" s="326"/>
    </row>
    <row r="56" spans="1:21" ht="9" customHeight="1">
      <c r="A56" s="377" t="s">
        <v>516</v>
      </c>
      <c r="B56" s="377"/>
      <c r="C56" s="377"/>
      <c r="D56" s="377"/>
      <c r="E56" s="321"/>
      <c r="F56" s="322"/>
      <c r="G56" s="322"/>
      <c r="H56" s="322"/>
      <c r="I56" s="322"/>
      <c r="J56" s="322"/>
      <c r="K56" s="322"/>
      <c r="L56" s="322"/>
      <c r="M56" s="322"/>
      <c r="N56" s="322"/>
      <c r="O56" s="322"/>
      <c r="P56" s="322"/>
      <c r="Q56" s="322"/>
      <c r="R56" s="322"/>
      <c r="S56" s="322"/>
      <c r="T56" s="322"/>
      <c r="U56" s="323"/>
    </row>
    <row r="57" spans="1:21" ht="9" customHeight="1">
      <c r="A57" s="377"/>
      <c r="B57" s="377"/>
      <c r="C57" s="377"/>
      <c r="D57" s="377"/>
      <c r="E57" s="851"/>
      <c r="F57" s="344"/>
      <c r="G57" s="344"/>
      <c r="H57" s="344"/>
      <c r="I57" s="344"/>
      <c r="J57" s="344"/>
      <c r="K57" s="344"/>
      <c r="L57" s="344"/>
      <c r="M57" s="344"/>
      <c r="N57" s="344"/>
      <c r="O57" s="344"/>
      <c r="P57" s="344"/>
      <c r="Q57" s="344"/>
      <c r="R57" s="344"/>
      <c r="S57" s="344"/>
      <c r="T57" s="344"/>
      <c r="U57" s="345"/>
    </row>
    <row r="58" spans="1:21" ht="9" customHeight="1">
      <c r="A58" s="377"/>
      <c r="B58" s="377"/>
      <c r="C58" s="377"/>
      <c r="D58" s="377"/>
      <c r="E58" s="324"/>
      <c r="F58" s="325"/>
      <c r="G58" s="325"/>
      <c r="H58" s="325"/>
      <c r="I58" s="325"/>
      <c r="J58" s="325"/>
      <c r="K58" s="325"/>
      <c r="L58" s="325"/>
      <c r="M58" s="325"/>
      <c r="N58" s="325"/>
      <c r="O58" s="325"/>
      <c r="P58" s="325"/>
      <c r="Q58" s="325"/>
      <c r="R58" s="325"/>
      <c r="S58" s="325"/>
      <c r="T58" s="325"/>
      <c r="U58" s="326"/>
    </row>
    <row r="59" spans="1:21" ht="9" customHeight="1"/>
    <row r="60" spans="1:21" s="3" customFormat="1" ht="21" customHeight="1">
      <c r="A60" s="30" t="s">
        <v>517</v>
      </c>
      <c r="N60" s="26"/>
    </row>
    <row r="61" spans="1:21" s="3" customFormat="1" ht="21" customHeight="1">
      <c r="A61" s="30" t="s">
        <v>518</v>
      </c>
      <c r="N61" s="26"/>
    </row>
    <row r="62" spans="1:21" s="3" customFormat="1" ht="22.5" customHeight="1">
      <c r="A62" s="645" t="s">
        <v>519</v>
      </c>
      <c r="B62" s="646"/>
      <c r="C62" s="647" t="s">
        <v>520</v>
      </c>
      <c r="D62" s="648"/>
      <c r="E62" s="648"/>
      <c r="F62" s="648"/>
      <c r="G62" s="649"/>
      <c r="H62" s="647" t="s">
        <v>521</v>
      </c>
      <c r="I62" s="648"/>
      <c r="J62" s="648"/>
      <c r="K62" s="648"/>
      <c r="L62" s="649"/>
      <c r="M62" s="646" t="s">
        <v>522</v>
      </c>
      <c r="N62" s="646"/>
      <c r="O62" s="650"/>
    </row>
    <row r="63" spans="1:21" s="3" customFormat="1" ht="27" customHeight="1">
      <c r="A63" s="656">
        <v>1</v>
      </c>
      <c r="B63" s="657"/>
      <c r="C63" s="651"/>
      <c r="D63" s="652"/>
      <c r="E63" s="652"/>
      <c r="F63" s="652"/>
      <c r="G63" s="653"/>
      <c r="H63" s="651"/>
      <c r="I63" s="652"/>
      <c r="J63" s="652"/>
      <c r="K63" s="652"/>
      <c r="L63" s="653"/>
      <c r="M63" s="654"/>
      <c r="N63" s="655"/>
      <c r="O63" s="165" t="s">
        <v>504</v>
      </c>
    </row>
    <row r="64" spans="1:21" s="3" customFormat="1" ht="27" customHeight="1">
      <c r="A64" s="663">
        <v>2</v>
      </c>
      <c r="B64" s="664"/>
      <c r="C64" s="658"/>
      <c r="D64" s="659"/>
      <c r="E64" s="659"/>
      <c r="F64" s="659"/>
      <c r="G64" s="660"/>
      <c r="H64" s="658"/>
      <c r="I64" s="659"/>
      <c r="J64" s="659"/>
      <c r="K64" s="659"/>
      <c r="L64" s="660"/>
      <c r="M64" s="661"/>
      <c r="N64" s="662"/>
      <c r="O64" s="66" t="s">
        <v>504</v>
      </c>
    </row>
    <row r="65" spans="1:16" s="3" customFormat="1" ht="27" customHeight="1">
      <c r="A65" s="820">
        <v>3</v>
      </c>
      <c r="B65" s="821"/>
      <c r="C65" s="658"/>
      <c r="D65" s="659"/>
      <c r="E65" s="659"/>
      <c r="F65" s="659"/>
      <c r="G65" s="660"/>
      <c r="H65" s="658"/>
      <c r="I65" s="659"/>
      <c r="J65" s="659"/>
      <c r="K65" s="659"/>
      <c r="L65" s="660"/>
      <c r="M65" s="661"/>
      <c r="N65" s="662"/>
      <c r="O65" s="66" t="s">
        <v>504</v>
      </c>
    </row>
    <row r="66" spans="1:16" s="3" customFormat="1" ht="27" customHeight="1">
      <c r="A66" s="820">
        <v>4</v>
      </c>
      <c r="B66" s="821"/>
      <c r="C66" s="658"/>
      <c r="D66" s="659"/>
      <c r="E66" s="659"/>
      <c r="F66" s="659"/>
      <c r="G66" s="660"/>
      <c r="H66" s="658"/>
      <c r="I66" s="659"/>
      <c r="J66" s="659"/>
      <c r="K66" s="659"/>
      <c r="L66" s="660"/>
      <c r="M66" s="661"/>
      <c r="N66" s="662"/>
      <c r="O66" s="66" t="s">
        <v>504</v>
      </c>
    </row>
    <row r="67" spans="1:16" s="3" customFormat="1" ht="27" customHeight="1">
      <c r="A67" s="820">
        <v>5</v>
      </c>
      <c r="B67" s="821"/>
      <c r="C67" s="658"/>
      <c r="D67" s="659"/>
      <c r="E67" s="659"/>
      <c r="F67" s="659"/>
      <c r="G67" s="660"/>
      <c r="H67" s="658"/>
      <c r="I67" s="659"/>
      <c r="J67" s="659"/>
      <c r="K67" s="659"/>
      <c r="L67" s="660"/>
      <c r="M67" s="661"/>
      <c r="N67" s="662"/>
      <c r="O67" s="66" t="s">
        <v>504</v>
      </c>
    </row>
    <row r="68" spans="1:16" s="3" customFormat="1" ht="27" customHeight="1">
      <c r="A68" s="820">
        <v>6</v>
      </c>
      <c r="B68" s="821"/>
      <c r="C68" s="658"/>
      <c r="D68" s="659"/>
      <c r="E68" s="659"/>
      <c r="F68" s="659"/>
      <c r="G68" s="660"/>
      <c r="H68" s="658"/>
      <c r="I68" s="659"/>
      <c r="J68" s="659"/>
      <c r="K68" s="659"/>
      <c r="L68" s="660"/>
      <c r="M68" s="661"/>
      <c r="N68" s="662"/>
      <c r="O68" s="66" t="s">
        <v>504</v>
      </c>
    </row>
    <row r="69" spans="1:16" s="3" customFormat="1" ht="27" customHeight="1">
      <c r="A69" s="820">
        <v>7</v>
      </c>
      <c r="B69" s="821"/>
      <c r="C69" s="658"/>
      <c r="D69" s="659"/>
      <c r="E69" s="659"/>
      <c r="F69" s="659"/>
      <c r="G69" s="660"/>
      <c r="H69" s="658"/>
      <c r="I69" s="659"/>
      <c r="J69" s="659"/>
      <c r="K69" s="659"/>
      <c r="L69" s="660"/>
      <c r="M69" s="661"/>
      <c r="N69" s="662"/>
      <c r="O69" s="66" t="s">
        <v>504</v>
      </c>
    </row>
    <row r="70" spans="1:16" s="3" customFormat="1" ht="27" customHeight="1">
      <c r="A70" s="820">
        <v>8</v>
      </c>
      <c r="B70" s="821"/>
      <c r="C70" s="658"/>
      <c r="D70" s="659"/>
      <c r="E70" s="659"/>
      <c r="F70" s="659"/>
      <c r="G70" s="660"/>
      <c r="H70" s="658"/>
      <c r="I70" s="659"/>
      <c r="J70" s="659"/>
      <c r="K70" s="659"/>
      <c r="L70" s="660"/>
      <c r="M70" s="661"/>
      <c r="N70" s="662"/>
      <c r="O70" s="66" t="s">
        <v>504</v>
      </c>
    </row>
    <row r="71" spans="1:16" s="3" customFormat="1" ht="27" customHeight="1">
      <c r="A71" s="820">
        <v>9</v>
      </c>
      <c r="B71" s="821"/>
      <c r="C71" s="658"/>
      <c r="D71" s="659"/>
      <c r="E71" s="659"/>
      <c r="F71" s="659"/>
      <c r="G71" s="660"/>
      <c r="H71" s="658"/>
      <c r="I71" s="659"/>
      <c r="J71" s="659"/>
      <c r="K71" s="659"/>
      <c r="L71" s="660"/>
      <c r="M71" s="661"/>
      <c r="N71" s="662"/>
      <c r="O71" s="66" t="s">
        <v>504</v>
      </c>
    </row>
    <row r="72" spans="1:16" s="3" customFormat="1" ht="27" customHeight="1">
      <c r="A72" s="822">
        <v>10</v>
      </c>
      <c r="B72" s="823"/>
      <c r="C72" s="824"/>
      <c r="D72" s="825"/>
      <c r="E72" s="825"/>
      <c r="F72" s="825"/>
      <c r="G72" s="826"/>
      <c r="H72" s="827"/>
      <c r="I72" s="828"/>
      <c r="J72" s="828"/>
      <c r="K72" s="828"/>
      <c r="L72" s="829"/>
      <c r="M72" s="830"/>
      <c r="N72" s="831"/>
      <c r="O72" s="32" t="s">
        <v>504</v>
      </c>
    </row>
    <row r="73" spans="1:16" s="3" customFormat="1" ht="27" customHeight="1">
      <c r="A73" s="832" t="s">
        <v>523</v>
      </c>
      <c r="B73" s="833"/>
      <c r="C73" s="834" t="s">
        <v>520</v>
      </c>
      <c r="D73" s="835"/>
      <c r="E73" s="835"/>
      <c r="F73" s="835"/>
      <c r="G73" s="836"/>
      <c r="H73" s="837" t="s">
        <v>521</v>
      </c>
      <c r="I73" s="838"/>
      <c r="J73" s="838"/>
      <c r="K73" s="838"/>
      <c r="L73" s="833"/>
      <c r="M73" s="837" t="s">
        <v>522</v>
      </c>
      <c r="N73" s="838"/>
      <c r="O73" s="839"/>
      <c r="P73" s="67"/>
    </row>
    <row r="74" spans="1:16" s="3" customFormat="1" ht="27" customHeight="1">
      <c r="A74" s="855">
        <v>1</v>
      </c>
      <c r="B74" s="856"/>
      <c r="C74" s="658"/>
      <c r="D74" s="659"/>
      <c r="E74" s="659"/>
      <c r="F74" s="659"/>
      <c r="G74" s="660"/>
      <c r="H74" s="658"/>
      <c r="I74" s="659"/>
      <c r="J74" s="659"/>
      <c r="K74" s="659"/>
      <c r="L74" s="660"/>
      <c r="M74" s="857"/>
      <c r="N74" s="858"/>
      <c r="O74" s="68" t="s">
        <v>504</v>
      </c>
    </row>
    <row r="75" spans="1:16" s="3" customFormat="1" ht="27" customHeight="1">
      <c r="A75" s="843">
        <v>2</v>
      </c>
      <c r="B75" s="844"/>
      <c r="C75" s="658"/>
      <c r="D75" s="659"/>
      <c r="E75" s="659"/>
      <c r="F75" s="659"/>
      <c r="G75" s="660"/>
      <c r="H75" s="658"/>
      <c r="I75" s="659"/>
      <c r="J75" s="659"/>
      <c r="K75" s="659"/>
      <c r="L75" s="660"/>
      <c r="M75" s="661"/>
      <c r="N75" s="662"/>
      <c r="O75" s="66" t="s">
        <v>504</v>
      </c>
    </row>
    <row r="76" spans="1:16" s="3" customFormat="1" ht="27" customHeight="1">
      <c r="A76" s="859">
        <v>3</v>
      </c>
      <c r="B76" s="664"/>
      <c r="C76" s="658"/>
      <c r="D76" s="659"/>
      <c r="E76" s="659"/>
      <c r="F76" s="659"/>
      <c r="G76" s="660"/>
      <c r="H76" s="658"/>
      <c r="I76" s="659"/>
      <c r="J76" s="659"/>
      <c r="K76" s="659"/>
      <c r="L76" s="660"/>
      <c r="M76" s="661"/>
      <c r="N76" s="662"/>
      <c r="O76" s="66" t="s">
        <v>504</v>
      </c>
    </row>
    <row r="77" spans="1:16" s="3" customFormat="1" ht="27" customHeight="1">
      <c r="A77" s="663">
        <v>4</v>
      </c>
      <c r="B77" s="664"/>
      <c r="C77" s="658"/>
      <c r="D77" s="659"/>
      <c r="E77" s="659"/>
      <c r="F77" s="659"/>
      <c r="G77" s="660"/>
      <c r="H77" s="658"/>
      <c r="I77" s="659"/>
      <c r="J77" s="659"/>
      <c r="K77" s="659"/>
      <c r="L77" s="660"/>
      <c r="M77" s="661"/>
      <c r="N77" s="662"/>
      <c r="O77" s="66" t="s">
        <v>504</v>
      </c>
    </row>
    <row r="78" spans="1:16" s="3" customFormat="1" ht="27" customHeight="1">
      <c r="A78" s="663">
        <v>5</v>
      </c>
      <c r="B78" s="664"/>
      <c r="C78" s="658"/>
      <c r="D78" s="659"/>
      <c r="E78" s="659"/>
      <c r="F78" s="659"/>
      <c r="G78" s="660"/>
      <c r="H78" s="658"/>
      <c r="I78" s="659"/>
      <c r="J78" s="659"/>
      <c r="K78" s="659"/>
      <c r="L78" s="660"/>
      <c r="M78" s="661"/>
      <c r="N78" s="662"/>
      <c r="O78" s="66" t="s">
        <v>504</v>
      </c>
    </row>
    <row r="79" spans="1:16" s="3" customFormat="1" ht="27" customHeight="1">
      <c r="A79" s="663">
        <v>6</v>
      </c>
      <c r="B79" s="664"/>
      <c r="C79" s="658"/>
      <c r="D79" s="659"/>
      <c r="E79" s="659"/>
      <c r="F79" s="659"/>
      <c r="G79" s="660"/>
      <c r="H79" s="658"/>
      <c r="I79" s="659"/>
      <c r="J79" s="659"/>
      <c r="K79" s="659"/>
      <c r="L79" s="660"/>
      <c r="M79" s="661"/>
      <c r="N79" s="662"/>
      <c r="O79" s="66" t="s">
        <v>504</v>
      </c>
    </row>
    <row r="80" spans="1:16" s="3" customFormat="1" ht="27" customHeight="1">
      <c r="A80" s="663">
        <v>7</v>
      </c>
      <c r="B80" s="664"/>
      <c r="C80" s="658"/>
      <c r="D80" s="659"/>
      <c r="E80" s="659"/>
      <c r="F80" s="659"/>
      <c r="G80" s="660"/>
      <c r="H80" s="658"/>
      <c r="I80" s="659"/>
      <c r="J80" s="659"/>
      <c r="K80" s="659"/>
      <c r="L80" s="660"/>
      <c r="M80" s="661"/>
      <c r="N80" s="662"/>
      <c r="O80" s="66" t="s">
        <v>504</v>
      </c>
    </row>
    <row r="81" spans="1:15" s="3" customFormat="1" ht="27" customHeight="1">
      <c r="A81" s="820">
        <v>8</v>
      </c>
      <c r="B81" s="821"/>
      <c r="C81" s="658"/>
      <c r="D81" s="659"/>
      <c r="E81" s="659"/>
      <c r="F81" s="659"/>
      <c r="G81" s="660"/>
      <c r="H81" s="658"/>
      <c r="I81" s="659"/>
      <c r="J81" s="659"/>
      <c r="K81" s="659"/>
      <c r="L81" s="660"/>
      <c r="M81" s="661"/>
      <c r="N81" s="662"/>
      <c r="O81" s="66" t="s">
        <v>504</v>
      </c>
    </row>
    <row r="82" spans="1:15" s="3" customFormat="1" ht="27" customHeight="1">
      <c r="A82" s="843">
        <v>9</v>
      </c>
      <c r="B82" s="844"/>
      <c r="C82" s="658"/>
      <c r="D82" s="659"/>
      <c r="E82" s="659"/>
      <c r="F82" s="659"/>
      <c r="G82" s="660"/>
      <c r="H82" s="658"/>
      <c r="I82" s="659"/>
      <c r="J82" s="659"/>
      <c r="K82" s="659"/>
      <c r="L82" s="660"/>
      <c r="M82" s="661"/>
      <c r="N82" s="662"/>
      <c r="O82" s="66" t="s">
        <v>504</v>
      </c>
    </row>
    <row r="83" spans="1:15" s="3" customFormat="1" ht="27" customHeight="1">
      <c r="A83" s="822">
        <v>10</v>
      </c>
      <c r="B83" s="823"/>
      <c r="C83" s="824"/>
      <c r="D83" s="825"/>
      <c r="E83" s="825"/>
      <c r="F83" s="825"/>
      <c r="G83" s="826"/>
      <c r="H83" s="824"/>
      <c r="I83" s="825"/>
      <c r="J83" s="825"/>
      <c r="K83" s="825"/>
      <c r="L83" s="826"/>
      <c r="M83" s="845"/>
      <c r="N83" s="846"/>
      <c r="O83" s="69" t="s">
        <v>504</v>
      </c>
    </row>
    <row r="84" spans="1:15" s="3" customFormat="1" ht="30" customHeight="1">
      <c r="A84" s="847" t="s">
        <v>524</v>
      </c>
      <c r="B84" s="508"/>
      <c r="C84" s="508"/>
      <c r="D84" s="508"/>
      <c r="E84" s="508"/>
      <c r="F84" s="508"/>
      <c r="G84" s="508"/>
      <c r="H84" s="508"/>
      <c r="I84" s="508"/>
      <c r="J84" s="508"/>
      <c r="K84" s="508"/>
      <c r="L84" s="848"/>
      <c r="M84" s="849">
        <f>SUM(M63:N72)</f>
        <v>0</v>
      </c>
      <c r="N84" s="850"/>
      <c r="O84" s="166" t="s">
        <v>504</v>
      </c>
    </row>
    <row r="85" spans="1:15" s="3" customFormat="1" ht="30" customHeight="1">
      <c r="A85" s="382" t="s">
        <v>525</v>
      </c>
      <c r="B85" s="383"/>
      <c r="C85" s="383"/>
      <c r="D85" s="383"/>
      <c r="E85" s="383"/>
      <c r="F85" s="383"/>
      <c r="G85" s="383"/>
      <c r="H85" s="383"/>
      <c r="I85" s="383"/>
      <c r="J85" s="383"/>
      <c r="K85" s="383"/>
      <c r="L85" s="840"/>
      <c r="M85" s="841">
        <f>SUM(M74:N83)</f>
        <v>0</v>
      </c>
      <c r="N85" s="842"/>
      <c r="O85" s="70" t="s">
        <v>504</v>
      </c>
    </row>
    <row r="86" spans="1:15" s="3" customFormat="1" ht="21" customHeight="1">
      <c r="A86" s="31" t="s">
        <v>526</v>
      </c>
      <c r="N86" s="26"/>
    </row>
  </sheetData>
  <sheetProtection insertColumns="0" selectLockedCells="1"/>
  <mergeCells count="230">
    <mergeCell ref="A2:D4"/>
    <mergeCell ref="E2:Q4"/>
    <mergeCell ref="R2:T4"/>
    <mergeCell ref="U2:X4"/>
    <mergeCell ref="A8:B8"/>
    <mergeCell ref="C8:F8"/>
    <mergeCell ref="G8:H8"/>
    <mergeCell ref="I8:J8"/>
    <mergeCell ref="K8:L8"/>
    <mergeCell ref="M8:N8"/>
    <mergeCell ref="O8:P8"/>
    <mergeCell ref="Q8:S8"/>
    <mergeCell ref="A9:B14"/>
    <mergeCell ref="C9:F9"/>
    <mergeCell ref="G9:H9"/>
    <mergeCell ref="I9:J9"/>
    <mergeCell ref="K9:L9"/>
    <mergeCell ref="M9:N9"/>
    <mergeCell ref="O9:P9"/>
    <mergeCell ref="Q9:S9"/>
    <mergeCell ref="C10:C13"/>
    <mergeCell ref="D10:F10"/>
    <mergeCell ref="G10:H10"/>
    <mergeCell ref="I10:J10"/>
    <mergeCell ref="K10:L10"/>
    <mergeCell ref="M10:N10"/>
    <mergeCell ref="D12:F12"/>
    <mergeCell ref="G12:H12"/>
    <mergeCell ref="I12:J12"/>
    <mergeCell ref="K12:L12"/>
    <mergeCell ref="O10:P10"/>
    <mergeCell ref="Q10:S10"/>
    <mergeCell ref="D11:F11"/>
    <mergeCell ref="G11:H11"/>
    <mergeCell ref="I11:J11"/>
    <mergeCell ref="K11:L11"/>
    <mergeCell ref="M11:N11"/>
    <mergeCell ref="O11:P11"/>
    <mergeCell ref="Q11:S11"/>
    <mergeCell ref="M12:N12"/>
    <mergeCell ref="O12:P12"/>
    <mergeCell ref="Q12:S12"/>
    <mergeCell ref="D13:F13"/>
    <mergeCell ref="G13:H13"/>
    <mergeCell ref="I13:J13"/>
    <mergeCell ref="K13:L13"/>
    <mergeCell ref="M13:N13"/>
    <mergeCell ref="O13:P13"/>
    <mergeCell ref="Q13:S13"/>
    <mergeCell ref="G16:H16"/>
    <mergeCell ref="I16:J16"/>
    <mergeCell ref="K16:L16"/>
    <mergeCell ref="M16:N16"/>
    <mergeCell ref="O16:P16"/>
    <mergeCell ref="Q16:S16"/>
    <mergeCell ref="Q14:S14"/>
    <mergeCell ref="A15:B19"/>
    <mergeCell ref="C15:F15"/>
    <mergeCell ref="G15:H15"/>
    <mergeCell ref="I15:J15"/>
    <mergeCell ref="K15:L15"/>
    <mergeCell ref="M15:N15"/>
    <mergeCell ref="O15:P15"/>
    <mergeCell ref="Q15:S15"/>
    <mergeCell ref="C16:F16"/>
    <mergeCell ref="C14:F14"/>
    <mergeCell ref="G14:H14"/>
    <mergeCell ref="I14:J14"/>
    <mergeCell ref="K14:L14"/>
    <mergeCell ref="M14:N14"/>
    <mergeCell ref="O14:P14"/>
    <mergeCell ref="Q17:S17"/>
    <mergeCell ref="C18:F18"/>
    <mergeCell ref="G18:H18"/>
    <mergeCell ref="I18:J18"/>
    <mergeCell ref="K18:L18"/>
    <mergeCell ref="M18:N18"/>
    <mergeCell ref="O18:P18"/>
    <mergeCell ref="Q18:S18"/>
    <mergeCell ref="C17:F17"/>
    <mergeCell ref="G17:H17"/>
    <mergeCell ref="I17:J17"/>
    <mergeCell ref="K17:L17"/>
    <mergeCell ref="M17:N17"/>
    <mergeCell ref="O17:P17"/>
    <mergeCell ref="A21:X21"/>
    <mergeCell ref="A23:X23"/>
    <mergeCell ref="A25:B25"/>
    <mergeCell ref="C25:I25"/>
    <mergeCell ref="J25:M25"/>
    <mergeCell ref="N25:X25"/>
    <mergeCell ref="Q19:S19"/>
    <mergeCell ref="A20:E20"/>
    <mergeCell ref="G20:H20"/>
    <mergeCell ref="I20:J20"/>
    <mergeCell ref="K20:L20"/>
    <mergeCell ref="M20:N20"/>
    <mergeCell ref="O20:P20"/>
    <mergeCell ref="Q20:S20"/>
    <mergeCell ref="C19:F19"/>
    <mergeCell ref="G19:H19"/>
    <mergeCell ref="I19:J19"/>
    <mergeCell ref="K19:L19"/>
    <mergeCell ref="M19:N19"/>
    <mergeCell ref="O19:P19"/>
    <mergeCell ref="S33:T33"/>
    <mergeCell ref="V33:W33"/>
    <mergeCell ref="F34:R34"/>
    <mergeCell ref="S34:T34"/>
    <mergeCell ref="V34:W34"/>
    <mergeCell ref="F35:R35"/>
    <mergeCell ref="S35:T35"/>
    <mergeCell ref="V35:W35"/>
    <mergeCell ref="A26:X26"/>
    <mergeCell ref="A27:X27"/>
    <mergeCell ref="A29:E29"/>
    <mergeCell ref="F29:X29"/>
    <mergeCell ref="A31:X31"/>
    <mergeCell ref="A32:E35"/>
    <mergeCell ref="F32:R32"/>
    <mergeCell ref="S32:T32"/>
    <mergeCell ref="V32:W32"/>
    <mergeCell ref="F33:R33"/>
    <mergeCell ref="A44:D46"/>
    <mergeCell ref="E44:U46"/>
    <mergeCell ref="A47:D49"/>
    <mergeCell ref="E47:U49"/>
    <mergeCell ref="A51:I52"/>
    <mergeCell ref="A53:D55"/>
    <mergeCell ref="E53:U55"/>
    <mergeCell ref="A37:U38"/>
    <mergeCell ref="A39:F40"/>
    <mergeCell ref="A41:D43"/>
    <mergeCell ref="E41:I43"/>
    <mergeCell ref="J41:L43"/>
    <mergeCell ref="M41:U43"/>
    <mergeCell ref="A63:B63"/>
    <mergeCell ref="C63:G63"/>
    <mergeCell ref="H63:L63"/>
    <mergeCell ref="M63:N63"/>
    <mergeCell ref="A64:B64"/>
    <mergeCell ref="C64:G64"/>
    <mergeCell ref="H64:L64"/>
    <mergeCell ref="M64:N64"/>
    <mergeCell ref="A56:D58"/>
    <mergeCell ref="E56:U58"/>
    <mergeCell ref="A62:B62"/>
    <mergeCell ref="C62:G62"/>
    <mergeCell ref="H62:L62"/>
    <mergeCell ref="M62:O62"/>
    <mergeCell ref="A67:B67"/>
    <mergeCell ref="C67:G67"/>
    <mergeCell ref="H67:L67"/>
    <mergeCell ref="M67:N67"/>
    <mergeCell ref="A68:B68"/>
    <mergeCell ref="C68:G68"/>
    <mergeCell ref="H68:L68"/>
    <mergeCell ref="M68:N68"/>
    <mergeCell ref="A65:B65"/>
    <mergeCell ref="C65:G65"/>
    <mergeCell ref="H65:L65"/>
    <mergeCell ref="M65:N65"/>
    <mergeCell ref="A66:B66"/>
    <mergeCell ref="C66:G66"/>
    <mergeCell ref="H66:L66"/>
    <mergeCell ref="M66:N66"/>
    <mergeCell ref="A71:B71"/>
    <mergeCell ref="C71:G71"/>
    <mergeCell ref="H71:L71"/>
    <mergeCell ref="M71:N71"/>
    <mergeCell ref="A72:B72"/>
    <mergeCell ref="C72:G72"/>
    <mergeCell ref="H72:L72"/>
    <mergeCell ref="M72:N72"/>
    <mergeCell ref="A69:B69"/>
    <mergeCell ref="C69:G69"/>
    <mergeCell ref="H69:L69"/>
    <mergeCell ref="M69:N69"/>
    <mergeCell ref="A70:B70"/>
    <mergeCell ref="C70:G70"/>
    <mergeCell ref="H70:L70"/>
    <mergeCell ref="M70:N70"/>
    <mergeCell ref="A75:B75"/>
    <mergeCell ref="C75:G75"/>
    <mergeCell ref="H75:L75"/>
    <mergeCell ref="M75:N75"/>
    <mergeCell ref="A76:B76"/>
    <mergeCell ref="C76:G76"/>
    <mergeCell ref="H76:L76"/>
    <mergeCell ref="M76:N76"/>
    <mergeCell ref="A73:B73"/>
    <mergeCell ref="C73:G73"/>
    <mergeCell ref="H73:L73"/>
    <mergeCell ref="M73:O73"/>
    <mergeCell ref="A74:B74"/>
    <mergeCell ref="C74:G74"/>
    <mergeCell ref="H74:L74"/>
    <mergeCell ref="M74:N74"/>
    <mergeCell ref="A79:B79"/>
    <mergeCell ref="C79:G79"/>
    <mergeCell ref="H79:L79"/>
    <mergeCell ref="M79:N79"/>
    <mergeCell ref="A80:B80"/>
    <mergeCell ref="C80:G80"/>
    <mergeCell ref="H80:L80"/>
    <mergeCell ref="M80:N80"/>
    <mergeCell ref="A77:B77"/>
    <mergeCell ref="C77:G77"/>
    <mergeCell ref="H77:L77"/>
    <mergeCell ref="M77:N77"/>
    <mergeCell ref="A78:B78"/>
    <mergeCell ref="C78:G78"/>
    <mergeCell ref="H78:L78"/>
    <mergeCell ref="M78:N78"/>
    <mergeCell ref="A85:L85"/>
    <mergeCell ref="M85:N85"/>
    <mergeCell ref="A83:B83"/>
    <mergeCell ref="C83:G83"/>
    <mergeCell ref="H83:L83"/>
    <mergeCell ref="M83:N83"/>
    <mergeCell ref="A84:L84"/>
    <mergeCell ref="M84:N84"/>
    <mergeCell ref="A81:B81"/>
    <mergeCell ref="C81:G81"/>
    <mergeCell ref="H81:L81"/>
    <mergeCell ref="M81:N81"/>
    <mergeCell ref="A82:B82"/>
    <mergeCell ref="C82:G82"/>
    <mergeCell ref="H82:L82"/>
    <mergeCell ref="M82:N82"/>
  </mergeCells>
  <phoneticPr fontId="17"/>
  <conditionalFormatting sqref="E2:R2 U2 E3:Q4">
    <cfRule type="cellIs" dxfId="251" priority="1" operator="equal">
      <formula>0</formula>
    </cfRule>
  </conditionalFormatting>
  <dataValidations count="5">
    <dataValidation allowBlank="1" showInputMessage="1" showErrorMessage="1" prompt="本様式４．教材費の内訳より自動計算されます" sqref="G15:H15 G11:H11" xr:uid="{373C8F99-0FD1-4C3E-9772-B228DC833F01}"/>
    <dataValidation allowBlank="1" showInputMessage="1" showErrorMessage="1" prompt="費用の決定にあたり、参考とした例がある場合に記載。（社内基準で定めている場合は、その旨を記載。）" sqref="N25:X25" xr:uid="{17B13683-9B98-4694-8B7E-F638509A0E57}"/>
    <dataValidation allowBlank="1" showInputMessage="1" showErrorMessage="1" prompt="受講料に占めるそれぞれの内訳（ベースとなる考え方）を記載。" sqref="S32:T32 S34:T34" xr:uid="{E2BF1C30-7F57-44C3-AA30-87C6D1C18BED}"/>
    <dataValidation type="list" allowBlank="1" showInputMessage="1" showErrorMessage="1" sqref="E41" xr:uid="{8788F562-198A-4E44-8239-BF05CD3F8C90}">
      <formula1>"貸与,贈与,その他（特定の条件等により贈与されるもの等）"</formula1>
    </dataValidation>
    <dataValidation allowBlank="1" showInputMessage="1" showErrorMessage="1" errorTitle="選択してください" error="必須もしくは任意を選択してください。" sqref="A63:B72 A74:B83" xr:uid="{A1B42C12-2EAE-4DD4-A355-8AAD622D40FA}"/>
  </dataValidations>
  <printOptions horizontalCentered="1"/>
  <pageMargins left="0.51181102362204722" right="0.51181102362204722" top="0.55118110236220474" bottom="0.15748031496062992" header="0.15748031496062992" footer="0.15748031496062992"/>
  <pageSetup paperSize="9" scale="52" fitToWidth="0" fitToHeight="0" orientation="landscape" r:id="rId1"/>
  <headerFooter alignWithMargins="0"/>
  <rowBreaks count="1" manualBreakCount="1">
    <brk id="59" max="2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DFCD2F89-FB2B-433D-9ABA-990E912A6BD3}">
          <x14:formula1>
            <xm:f>リスト!$AO$1:$AO$3</xm:f>
          </x14:formula1>
          <xm:sqref>C25:I25</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DD567A-D761-4DDC-8EDC-757F3E378955}">
  <dimension ref="A2:Z421"/>
  <sheetViews>
    <sheetView showGridLines="0" view="pageBreakPreview" zoomScale="85" zoomScaleNormal="100" zoomScaleSheetLayoutView="85" workbookViewId="0"/>
  </sheetViews>
  <sheetFormatPr defaultColWidth="9" defaultRowHeight="13.5" outlineLevelRow="1"/>
  <cols>
    <col min="1" max="1" width="0.875" style="80" customWidth="1"/>
    <col min="2" max="2" width="15.375" style="80" customWidth="1"/>
    <col min="3" max="3" width="16.5" style="80" customWidth="1"/>
    <col min="4" max="4" width="3.875" style="80" customWidth="1"/>
    <col min="5" max="5" width="16.5" style="80" customWidth="1"/>
    <col min="6" max="7" width="15" style="80" customWidth="1"/>
    <col min="8" max="8" width="6.875" style="80" customWidth="1"/>
    <col min="9" max="9" width="4.375" style="80" customWidth="1"/>
    <col min="10" max="10" width="6.875" style="80" customWidth="1"/>
    <col min="11" max="11" width="2.5" style="80" customWidth="1"/>
    <col min="12" max="16384" width="9" style="80"/>
  </cols>
  <sheetData>
    <row r="2" spans="1:26" s="85" customFormat="1" ht="18.75" customHeight="1">
      <c r="A2" s="81"/>
      <c r="B2" s="81"/>
      <c r="C2" s="81"/>
      <c r="D2" s="81"/>
      <c r="E2" s="81"/>
      <c r="F2" s="81"/>
      <c r="G2" s="82"/>
      <c r="H2" s="82"/>
      <c r="I2" s="82"/>
      <c r="J2" s="1044"/>
      <c r="K2" s="1044"/>
      <c r="L2" s="1044"/>
      <c r="M2" s="83"/>
      <c r="N2" s="1021"/>
      <c r="O2" s="1021"/>
      <c r="P2" s="1021"/>
      <c r="Q2" s="1021"/>
      <c r="R2" s="84"/>
      <c r="V2" s="83"/>
      <c r="W2" s="83"/>
      <c r="X2" s="83"/>
      <c r="Y2" s="83"/>
      <c r="Z2" s="84"/>
    </row>
    <row r="3" spans="1:26" ht="27.75" customHeight="1">
      <c r="B3" s="1045" t="s">
        <v>527</v>
      </c>
      <c r="C3" s="1047">
        <f>個票ｰ1003!C4</f>
        <v>0</v>
      </c>
      <c r="D3" s="1048"/>
      <c r="E3" s="1048"/>
      <c r="F3" s="1049"/>
      <c r="G3" s="984" t="s">
        <v>319</v>
      </c>
      <c r="H3" s="986">
        <f>個票ｰ1003!P4</f>
        <v>1003</v>
      </c>
      <c r="I3" s="987"/>
      <c r="J3" s="988"/>
    </row>
    <row r="4" spans="1:26" ht="27.75" customHeight="1">
      <c r="B4" s="1046"/>
      <c r="C4" s="1050"/>
      <c r="D4" s="1051"/>
      <c r="E4" s="1051"/>
      <c r="F4" s="1052"/>
      <c r="G4" s="985"/>
      <c r="H4" s="989"/>
      <c r="I4" s="990"/>
      <c r="J4" s="991"/>
    </row>
    <row r="5" spans="1:26" ht="15" customHeight="1"/>
    <row r="6" spans="1:26" ht="15" customHeight="1"/>
    <row r="7" spans="1:26" ht="15" customHeight="1">
      <c r="B7" s="80" t="s">
        <v>528</v>
      </c>
    </row>
    <row r="8" spans="1:26" ht="6.6" customHeight="1" thickBot="1"/>
    <row r="9" spans="1:26" ht="33.75" customHeight="1">
      <c r="B9" s="86" t="s">
        <v>529</v>
      </c>
      <c r="C9" s="999">
        <f>個票ｰ1003!B151</f>
        <v>0</v>
      </c>
      <c r="D9" s="1000"/>
      <c r="E9" s="1000"/>
      <c r="F9" s="1001"/>
      <c r="G9" s="87" t="s">
        <v>530</v>
      </c>
      <c r="H9" s="1007">
        <v>1</v>
      </c>
      <c r="I9" s="1008"/>
      <c r="J9" s="1009"/>
    </row>
    <row r="10" spans="1:26" ht="30" customHeight="1">
      <c r="B10" s="237" t="s">
        <v>531</v>
      </c>
      <c r="C10" s="1010" t="s">
        <v>532</v>
      </c>
      <c r="D10" s="1011"/>
      <c r="E10" s="1011"/>
      <c r="F10" s="1011"/>
      <c r="G10" s="1011"/>
      <c r="H10" s="1011"/>
      <c r="I10" s="1011"/>
      <c r="J10" s="1012"/>
    </row>
    <row r="11" spans="1:26" ht="30" customHeight="1">
      <c r="B11" s="235" t="s">
        <v>533</v>
      </c>
      <c r="C11" s="992">
        <f>個票ｰ1003!S151</f>
        <v>0</v>
      </c>
      <c r="D11" s="993"/>
      <c r="E11" s="993"/>
      <c r="F11" s="993"/>
      <c r="G11" s="993"/>
      <c r="H11" s="993"/>
      <c r="I11" s="993"/>
      <c r="J11" s="994"/>
    </row>
    <row r="12" spans="1:26" ht="30" customHeight="1">
      <c r="B12" s="236" t="s">
        <v>534</v>
      </c>
      <c r="C12" s="928"/>
      <c r="D12" s="1013"/>
      <c r="E12" s="1013"/>
      <c r="F12" s="1013"/>
      <c r="G12" s="1013"/>
      <c r="H12" s="1013"/>
      <c r="I12" s="1013"/>
      <c r="J12" s="1014"/>
    </row>
    <row r="13" spans="1:26" ht="14.25" customHeight="1">
      <c r="B13" s="995" t="s">
        <v>535</v>
      </c>
      <c r="C13" s="975" t="s">
        <v>536</v>
      </c>
      <c r="D13" s="1002"/>
      <c r="E13" s="1003"/>
      <c r="F13" s="975" t="s">
        <v>537</v>
      </c>
      <c r="G13" s="1002"/>
      <c r="H13" s="1002"/>
      <c r="I13" s="1002"/>
      <c r="J13" s="1004"/>
    </row>
    <row r="14" spans="1:26" ht="34.5" customHeight="1">
      <c r="B14" s="995"/>
      <c r="C14" s="71"/>
      <c r="D14" s="197" t="s">
        <v>311</v>
      </c>
      <c r="E14" s="71"/>
      <c r="F14" s="1015"/>
      <c r="G14" s="1016"/>
      <c r="H14" s="1016"/>
      <c r="I14" s="1016"/>
      <c r="J14" s="1017"/>
    </row>
    <row r="15" spans="1:26" ht="34.5" customHeight="1">
      <c r="B15" s="995"/>
      <c r="C15" s="71"/>
      <c r="D15" s="88" t="s">
        <v>311</v>
      </c>
      <c r="E15" s="71"/>
      <c r="F15" s="969"/>
      <c r="G15" s="1005"/>
      <c r="H15" s="1005"/>
      <c r="I15" s="1005"/>
      <c r="J15" s="1006"/>
    </row>
    <row r="16" spans="1:26" ht="34.5" customHeight="1">
      <c r="B16" s="995"/>
      <c r="C16" s="71"/>
      <c r="D16" s="88" t="s">
        <v>311</v>
      </c>
      <c r="E16" s="71"/>
      <c r="F16" s="969"/>
      <c r="G16" s="1005"/>
      <c r="H16" s="1005"/>
      <c r="I16" s="1005"/>
      <c r="J16" s="1006"/>
    </row>
    <row r="17" spans="1:26" ht="34.5" customHeight="1">
      <c r="B17" s="995"/>
      <c r="C17" s="71"/>
      <c r="D17" s="88" t="s">
        <v>311</v>
      </c>
      <c r="E17" s="71"/>
      <c r="F17" s="969"/>
      <c r="G17" s="1005"/>
      <c r="H17" s="1005"/>
      <c r="I17" s="1005"/>
      <c r="J17" s="1006"/>
    </row>
    <row r="18" spans="1:26" ht="34.5" customHeight="1">
      <c r="B18" s="995"/>
      <c r="C18" s="71"/>
      <c r="D18" s="241" t="s">
        <v>311</v>
      </c>
      <c r="E18" s="71"/>
      <c r="F18" s="1022"/>
      <c r="G18" s="1023"/>
      <c r="H18" s="1023"/>
      <c r="I18" s="1023"/>
      <c r="J18" s="1024"/>
    </row>
    <row r="19" spans="1:26" ht="15" customHeight="1">
      <c r="B19" s="936" t="s">
        <v>538</v>
      </c>
      <c r="C19" s="975" t="s">
        <v>536</v>
      </c>
      <c r="D19" s="1002"/>
      <c r="E19" s="1003"/>
      <c r="F19" s="975" t="s">
        <v>539</v>
      </c>
      <c r="G19" s="1002"/>
      <c r="H19" s="1002"/>
      <c r="I19" s="1002"/>
      <c r="J19" s="1004"/>
    </row>
    <row r="20" spans="1:26" ht="31.5" customHeight="1">
      <c r="B20" s="937"/>
      <c r="C20" s="72"/>
      <c r="D20" s="90" t="s">
        <v>540</v>
      </c>
      <c r="E20" s="73"/>
      <c r="F20" s="977"/>
      <c r="G20" s="977"/>
      <c r="H20" s="978"/>
      <c r="I20" s="978"/>
      <c r="J20" s="979"/>
    </row>
    <row r="21" spans="1:26" ht="31.5" customHeight="1">
      <c r="B21" s="937"/>
      <c r="C21" s="74"/>
      <c r="D21" s="91" t="s">
        <v>540</v>
      </c>
      <c r="E21" s="75"/>
      <c r="F21" s="968"/>
      <c r="G21" s="968"/>
      <c r="H21" s="969"/>
      <c r="I21" s="969"/>
      <c r="J21" s="970"/>
    </row>
    <row r="22" spans="1:26" ht="31.5" customHeight="1">
      <c r="B22" s="937"/>
      <c r="C22" s="74"/>
      <c r="D22" s="91" t="s">
        <v>540</v>
      </c>
      <c r="E22" s="75"/>
      <c r="F22" s="968"/>
      <c r="G22" s="968"/>
      <c r="H22" s="969"/>
      <c r="I22" s="969"/>
      <c r="J22" s="970"/>
    </row>
    <row r="23" spans="1:26" ht="31.5" customHeight="1">
      <c r="B23" s="937"/>
      <c r="C23" s="74"/>
      <c r="D23" s="91" t="s">
        <v>540</v>
      </c>
      <c r="E23" s="75"/>
      <c r="F23" s="968"/>
      <c r="G23" s="968"/>
      <c r="H23" s="969"/>
      <c r="I23" s="969"/>
      <c r="J23" s="970"/>
    </row>
    <row r="24" spans="1:26" ht="31.5" customHeight="1">
      <c r="B24" s="938"/>
      <c r="C24" s="76"/>
      <c r="D24" s="92" t="s">
        <v>540</v>
      </c>
      <c r="E24" s="77"/>
      <c r="F24" s="939"/>
      <c r="G24" s="939"/>
      <c r="H24" s="940"/>
      <c r="I24" s="940"/>
      <c r="J24" s="941"/>
    </row>
    <row r="25" spans="1:26" ht="15" customHeight="1">
      <c r="B25" s="954" t="s">
        <v>541</v>
      </c>
      <c r="C25" s="956" t="s">
        <v>542</v>
      </c>
      <c r="D25" s="957"/>
      <c r="E25" s="958"/>
      <c r="F25" s="959" t="s">
        <v>543</v>
      </c>
      <c r="G25" s="960"/>
      <c r="H25" s="960"/>
      <c r="I25" s="960"/>
      <c r="J25" s="961"/>
    </row>
    <row r="26" spans="1:26" ht="30" customHeight="1">
      <c r="B26" s="937"/>
      <c r="C26" s="74"/>
      <c r="D26" s="91" t="s">
        <v>540</v>
      </c>
      <c r="E26" s="71"/>
      <c r="F26" s="965"/>
      <c r="G26" s="965"/>
      <c r="H26" s="966"/>
      <c r="I26" s="966"/>
      <c r="J26" s="967"/>
    </row>
    <row r="27" spans="1:26" ht="30" customHeight="1">
      <c r="B27" s="937"/>
      <c r="C27" s="74"/>
      <c r="D27" s="91" t="s">
        <v>540</v>
      </c>
      <c r="E27" s="71"/>
      <c r="F27" s="968"/>
      <c r="G27" s="968"/>
      <c r="H27" s="969"/>
      <c r="I27" s="969"/>
      <c r="J27" s="970"/>
    </row>
    <row r="28" spans="1:26" ht="30" customHeight="1">
      <c r="B28" s="937"/>
      <c r="C28" s="74"/>
      <c r="D28" s="91" t="s">
        <v>540</v>
      </c>
      <c r="E28" s="71"/>
      <c r="F28" s="968"/>
      <c r="G28" s="968"/>
      <c r="H28" s="969"/>
      <c r="I28" s="969"/>
      <c r="J28" s="970"/>
    </row>
    <row r="29" spans="1:26" ht="30" customHeight="1" thickBot="1">
      <c r="B29" s="955"/>
      <c r="C29" s="78"/>
      <c r="D29" s="93" t="s">
        <v>540</v>
      </c>
      <c r="E29" s="79"/>
      <c r="F29" s="971"/>
      <c r="G29" s="971"/>
      <c r="H29" s="972"/>
      <c r="I29" s="972"/>
      <c r="J29" s="973"/>
    </row>
    <row r="30" spans="1:26" s="85" customFormat="1" ht="18.75" customHeight="1" thickBot="1">
      <c r="A30" s="81"/>
      <c r="B30" s="94"/>
      <c r="C30" s="81"/>
      <c r="D30" s="81"/>
      <c r="E30" s="81"/>
      <c r="F30" s="81"/>
      <c r="G30" s="82"/>
      <c r="H30" s="82"/>
      <c r="I30" s="82"/>
      <c r="J30" s="82"/>
      <c r="K30" s="82"/>
      <c r="L30" s="82"/>
      <c r="M30" s="83"/>
      <c r="N30" s="1021"/>
      <c r="O30" s="1021"/>
      <c r="P30" s="1021"/>
      <c r="Q30" s="1021"/>
      <c r="R30" s="84"/>
      <c r="V30" s="83"/>
      <c r="W30" s="83"/>
      <c r="X30" s="83"/>
      <c r="Y30" s="83"/>
      <c r="Z30" s="84"/>
    </row>
    <row r="31" spans="1:26" ht="18.75" customHeight="1">
      <c r="B31" s="1018" t="s">
        <v>544</v>
      </c>
      <c r="C31" s="1025"/>
      <c r="D31" s="1026"/>
      <c r="E31" s="1026"/>
      <c r="F31" s="1026"/>
      <c r="G31" s="1026"/>
      <c r="H31" s="1026"/>
      <c r="I31" s="1026"/>
      <c r="J31" s="1027"/>
    </row>
    <row r="32" spans="1:26" ht="18.75" customHeight="1">
      <c r="B32" s="1019"/>
      <c r="C32" s="921"/>
      <c r="D32" s="922"/>
      <c r="E32" s="922"/>
      <c r="F32" s="922"/>
      <c r="G32" s="922"/>
      <c r="H32" s="922"/>
      <c r="I32" s="922"/>
      <c r="J32" s="923"/>
    </row>
    <row r="33" spans="2:11" ht="18.75" customHeight="1">
      <c r="B33" s="1020"/>
      <c r="C33" s="1028"/>
      <c r="D33" s="1029"/>
      <c r="E33" s="1029"/>
      <c r="F33" s="1029"/>
      <c r="G33" s="1029"/>
      <c r="H33" s="1029"/>
      <c r="I33" s="1029"/>
      <c r="J33" s="1030"/>
    </row>
    <row r="34" spans="2:11" ht="18.75" customHeight="1">
      <c r="B34" s="1031" t="s">
        <v>545</v>
      </c>
      <c r="C34" s="918"/>
      <c r="D34" s="919"/>
      <c r="E34" s="919"/>
      <c r="F34" s="919"/>
      <c r="G34" s="919"/>
      <c r="H34" s="919"/>
      <c r="I34" s="919"/>
      <c r="J34" s="920"/>
    </row>
    <row r="35" spans="2:11" ht="18.75" customHeight="1">
      <c r="B35" s="1019"/>
      <c r="C35" s="921"/>
      <c r="D35" s="922"/>
      <c r="E35" s="922"/>
      <c r="F35" s="922"/>
      <c r="G35" s="922"/>
      <c r="H35" s="922"/>
      <c r="I35" s="922"/>
      <c r="J35" s="923"/>
    </row>
    <row r="36" spans="2:11" ht="18.75" customHeight="1" thickBot="1">
      <c r="B36" s="1032"/>
      <c r="C36" s="924"/>
      <c r="D36" s="925"/>
      <c r="E36" s="925"/>
      <c r="F36" s="925"/>
      <c r="G36" s="925"/>
      <c r="H36" s="925"/>
      <c r="I36" s="925"/>
      <c r="J36" s="926"/>
    </row>
    <row r="37" spans="2:11" ht="18.75" customHeight="1" thickBot="1">
      <c r="B37" s="95"/>
      <c r="C37" s="96"/>
      <c r="D37" s="96"/>
      <c r="E37" s="96"/>
      <c r="F37" s="96"/>
      <c r="G37" s="96"/>
      <c r="H37" s="96"/>
      <c r="I37" s="96"/>
      <c r="J37" s="96"/>
    </row>
    <row r="38" spans="2:11" ht="18.75" customHeight="1">
      <c r="B38" s="97" t="s">
        <v>546</v>
      </c>
      <c r="C38" s="98"/>
      <c r="D38" s="98"/>
      <c r="E38" s="98"/>
      <c r="F38" s="99"/>
      <c r="G38" s="99"/>
      <c r="H38" s="99"/>
      <c r="I38" s="99"/>
      <c r="J38" s="100"/>
    </row>
    <row r="39" spans="2:11" ht="18.75" customHeight="1">
      <c r="B39" s="942"/>
      <c r="C39" s="943"/>
      <c r="D39" s="943"/>
      <c r="E39" s="943"/>
      <c r="F39" s="943"/>
      <c r="G39" s="943"/>
      <c r="H39" s="943"/>
      <c r="I39" s="943"/>
      <c r="J39" s="944"/>
    </row>
    <row r="40" spans="2:11" ht="12" customHeight="1" thickBot="1">
      <c r="B40" s="234"/>
      <c r="C40" s="101"/>
      <c r="D40" s="101"/>
      <c r="E40" s="101"/>
      <c r="F40" s="101"/>
      <c r="G40" s="101"/>
      <c r="H40" s="101"/>
      <c r="I40" s="101"/>
      <c r="J40" s="102"/>
    </row>
    <row r="41" spans="2:11" ht="17.25" customHeight="1"/>
    <row r="42" spans="2:11" ht="17.25" customHeight="1">
      <c r="B42" s="198"/>
      <c r="C42" s="198"/>
      <c r="D42" s="198"/>
      <c r="E42" s="198"/>
      <c r="F42" s="198"/>
      <c r="G42" s="198"/>
      <c r="H42" s="198"/>
      <c r="I42" s="198"/>
      <c r="J42" s="198"/>
      <c r="K42" s="198"/>
    </row>
    <row r="43" spans="2:11" ht="33.75" customHeight="1">
      <c r="B43" s="103" t="s">
        <v>529</v>
      </c>
      <c r="C43" s="948">
        <f>個票ｰ1003!B152</f>
        <v>0</v>
      </c>
      <c r="D43" s="949"/>
      <c r="E43" s="949"/>
      <c r="F43" s="950"/>
      <c r="G43" s="104" t="s">
        <v>530</v>
      </c>
      <c r="H43" s="945">
        <v>2</v>
      </c>
      <c r="I43" s="946"/>
      <c r="J43" s="947"/>
    </row>
    <row r="44" spans="2:11" ht="30" customHeight="1" outlineLevel="1">
      <c r="B44" s="237" t="s">
        <v>531</v>
      </c>
      <c r="C44" s="1033" t="s">
        <v>532</v>
      </c>
      <c r="D44" s="1034"/>
      <c r="E44" s="1034"/>
      <c r="F44" s="1034"/>
      <c r="G44" s="1034"/>
      <c r="H44" s="1034"/>
      <c r="I44" s="1034"/>
      <c r="J44" s="1035"/>
    </row>
    <row r="45" spans="2:11" ht="30" customHeight="1" outlineLevel="1">
      <c r="B45" s="235" t="s">
        <v>533</v>
      </c>
      <c r="C45" s="992">
        <f>個票ｰ1003!S152</f>
        <v>0</v>
      </c>
      <c r="D45" s="993"/>
      <c r="E45" s="993"/>
      <c r="F45" s="993"/>
      <c r="G45" s="993"/>
      <c r="H45" s="993"/>
      <c r="I45" s="993"/>
      <c r="J45" s="994"/>
    </row>
    <row r="46" spans="2:11" ht="30" customHeight="1" outlineLevel="1">
      <c r="B46" s="236" t="s">
        <v>534</v>
      </c>
      <c r="C46" s="927"/>
      <c r="D46" s="927"/>
      <c r="E46" s="927"/>
      <c r="F46" s="927"/>
      <c r="G46" s="927"/>
      <c r="H46" s="928"/>
      <c r="I46" s="928"/>
      <c r="J46" s="929"/>
    </row>
    <row r="47" spans="2:11" ht="14.25" customHeight="1" outlineLevel="1">
      <c r="B47" s="995" t="s">
        <v>547</v>
      </c>
      <c r="C47" s="974" t="s">
        <v>536</v>
      </c>
      <c r="D47" s="974"/>
      <c r="E47" s="974"/>
      <c r="F47" s="974" t="s">
        <v>537</v>
      </c>
      <c r="G47" s="974"/>
      <c r="H47" s="975"/>
      <c r="I47" s="975"/>
      <c r="J47" s="976"/>
    </row>
    <row r="48" spans="2:11" ht="34.5" customHeight="1" outlineLevel="1">
      <c r="B48" s="995"/>
      <c r="C48" s="71"/>
      <c r="D48" s="197" t="s">
        <v>311</v>
      </c>
      <c r="E48" s="71"/>
      <c r="F48" s="977"/>
      <c r="G48" s="977"/>
      <c r="H48" s="978"/>
      <c r="I48" s="978"/>
      <c r="J48" s="979"/>
    </row>
    <row r="49" spans="1:26" ht="34.5" customHeight="1" outlineLevel="1">
      <c r="B49" s="995"/>
      <c r="C49" s="71"/>
      <c r="D49" s="88" t="s">
        <v>311</v>
      </c>
      <c r="E49" s="71"/>
      <c r="F49" s="968"/>
      <c r="G49" s="968"/>
      <c r="H49" s="969"/>
      <c r="I49" s="969"/>
      <c r="J49" s="970"/>
    </row>
    <row r="50" spans="1:26" ht="34.5" customHeight="1" outlineLevel="1">
      <c r="B50" s="995"/>
      <c r="C50" s="71"/>
      <c r="D50" s="88" t="s">
        <v>311</v>
      </c>
      <c r="E50" s="71"/>
      <c r="F50" s="968"/>
      <c r="G50" s="968"/>
      <c r="H50" s="969"/>
      <c r="I50" s="969"/>
      <c r="J50" s="970"/>
    </row>
    <row r="51" spans="1:26" ht="34.5" customHeight="1" outlineLevel="1">
      <c r="B51" s="995"/>
      <c r="C51" s="71"/>
      <c r="D51" s="88" t="s">
        <v>311</v>
      </c>
      <c r="E51" s="71"/>
      <c r="F51" s="968"/>
      <c r="G51" s="968"/>
      <c r="H51" s="969"/>
      <c r="I51" s="969"/>
      <c r="J51" s="970"/>
    </row>
    <row r="52" spans="1:26" ht="34.5" customHeight="1" outlineLevel="1">
      <c r="B52" s="995"/>
      <c r="C52" s="71"/>
      <c r="D52" s="241" t="s">
        <v>311</v>
      </c>
      <c r="E52" s="71"/>
      <c r="F52" s="980"/>
      <c r="G52" s="981"/>
      <c r="H52" s="982"/>
      <c r="I52" s="982"/>
      <c r="J52" s="983"/>
    </row>
    <row r="53" spans="1:26" ht="15" customHeight="1" outlineLevel="1">
      <c r="B53" s="936" t="s">
        <v>538</v>
      </c>
      <c r="C53" s="974" t="s">
        <v>536</v>
      </c>
      <c r="D53" s="974"/>
      <c r="E53" s="974"/>
      <c r="F53" s="974" t="s">
        <v>539</v>
      </c>
      <c r="G53" s="974"/>
      <c r="H53" s="975"/>
      <c r="I53" s="975"/>
      <c r="J53" s="976"/>
    </row>
    <row r="54" spans="1:26" ht="31.5" customHeight="1" outlineLevel="1">
      <c r="B54" s="937"/>
      <c r="C54" s="72"/>
      <c r="D54" s="90" t="s">
        <v>540</v>
      </c>
      <c r="E54" s="73"/>
      <c r="F54" s="977"/>
      <c r="G54" s="977"/>
      <c r="H54" s="978"/>
      <c r="I54" s="978"/>
      <c r="J54" s="979"/>
    </row>
    <row r="55" spans="1:26" ht="31.5" customHeight="1" outlineLevel="1">
      <c r="B55" s="937"/>
      <c r="C55" s="74"/>
      <c r="D55" s="91" t="s">
        <v>540</v>
      </c>
      <c r="E55" s="75"/>
      <c r="F55" s="968"/>
      <c r="G55" s="968"/>
      <c r="H55" s="969"/>
      <c r="I55" s="969"/>
      <c r="J55" s="970"/>
    </row>
    <row r="56" spans="1:26" ht="31.5" customHeight="1" outlineLevel="1">
      <c r="B56" s="937"/>
      <c r="C56" s="74"/>
      <c r="D56" s="91" t="s">
        <v>540</v>
      </c>
      <c r="E56" s="75"/>
      <c r="F56" s="968"/>
      <c r="G56" s="968"/>
      <c r="H56" s="969"/>
      <c r="I56" s="969"/>
      <c r="J56" s="970"/>
    </row>
    <row r="57" spans="1:26" ht="31.5" customHeight="1" outlineLevel="1">
      <c r="B57" s="937"/>
      <c r="C57" s="74"/>
      <c r="D57" s="91" t="s">
        <v>540</v>
      </c>
      <c r="E57" s="75"/>
      <c r="F57" s="968"/>
      <c r="G57" s="968"/>
      <c r="H57" s="969"/>
      <c r="I57" s="969"/>
      <c r="J57" s="970"/>
    </row>
    <row r="58" spans="1:26" ht="31.5" customHeight="1" outlineLevel="1">
      <c r="B58" s="938"/>
      <c r="C58" s="76"/>
      <c r="D58" s="92" t="s">
        <v>540</v>
      </c>
      <c r="E58" s="77"/>
      <c r="F58" s="939"/>
      <c r="G58" s="939"/>
      <c r="H58" s="940"/>
      <c r="I58" s="940"/>
      <c r="J58" s="941"/>
    </row>
    <row r="59" spans="1:26" ht="15" customHeight="1" outlineLevel="1">
      <c r="B59" s="954" t="s">
        <v>541</v>
      </c>
      <c r="C59" s="956" t="s">
        <v>542</v>
      </c>
      <c r="D59" s="957"/>
      <c r="E59" s="958"/>
      <c r="F59" s="959" t="s">
        <v>543</v>
      </c>
      <c r="G59" s="960"/>
      <c r="H59" s="960"/>
      <c r="I59" s="960"/>
      <c r="J59" s="961"/>
    </row>
    <row r="60" spans="1:26" ht="30" customHeight="1" outlineLevel="1">
      <c r="B60" s="937"/>
      <c r="C60" s="74"/>
      <c r="D60" s="91" t="s">
        <v>540</v>
      </c>
      <c r="E60" s="71"/>
      <c r="F60" s="965"/>
      <c r="G60" s="965"/>
      <c r="H60" s="966"/>
      <c r="I60" s="966"/>
      <c r="J60" s="967"/>
    </row>
    <row r="61" spans="1:26" ht="30" customHeight="1" outlineLevel="1">
      <c r="B61" s="937"/>
      <c r="C61" s="74"/>
      <c r="D61" s="91" t="s">
        <v>540</v>
      </c>
      <c r="E61" s="71"/>
      <c r="F61" s="968"/>
      <c r="G61" s="968"/>
      <c r="H61" s="969"/>
      <c r="I61" s="969"/>
      <c r="J61" s="970"/>
    </row>
    <row r="62" spans="1:26" ht="30" customHeight="1" outlineLevel="1">
      <c r="B62" s="937"/>
      <c r="C62" s="74"/>
      <c r="D62" s="91" t="s">
        <v>540</v>
      </c>
      <c r="E62" s="71"/>
      <c r="F62" s="968"/>
      <c r="G62" s="968"/>
      <c r="H62" s="969"/>
      <c r="I62" s="969"/>
      <c r="J62" s="970"/>
    </row>
    <row r="63" spans="1:26" ht="30" customHeight="1" outlineLevel="1" thickBot="1">
      <c r="B63" s="955"/>
      <c r="C63" s="78"/>
      <c r="D63" s="93" t="s">
        <v>540</v>
      </c>
      <c r="E63" s="79"/>
      <c r="F63" s="971"/>
      <c r="G63" s="971"/>
      <c r="H63" s="972"/>
      <c r="I63" s="972"/>
      <c r="J63" s="973"/>
    </row>
    <row r="64" spans="1:26" s="85" customFormat="1" ht="18.75" customHeight="1" outlineLevel="1" thickBot="1">
      <c r="A64" s="81"/>
      <c r="B64" s="94"/>
      <c r="C64" s="81"/>
      <c r="D64" s="81"/>
      <c r="E64" s="81"/>
      <c r="F64" s="81"/>
      <c r="G64" s="82"/>
      <c r="H64" s="82"/>
      <c r="I64" s="82"/>
      <c r="J64" s="82"/>
      <c r="K64" s="82"/>
      <c r="L64" s="82"/>
      <c r="M64" s="83"/>
      <c r="N64" s="1021"/>
      <c r="O64" s="1021"/>
      <c r="P64" s="1021"/>
      <c r="Q64" s="1021"/>
      <c r="R64" s="84"/>
      <c r="V64" s="83"/>
      <c r="W64" s="83"/>
      <c r="X64" s="83"/>
      <c r="Y64" s="83"/>
      <c r="Z64" s="84"/>
    </row>
    <row r="65" spans="1:18" ht="18.75" customHeight="1" outlineLevel="1">
      <c r="B65" s="1018" t="s">
        <v>544</v>
      </c>
      <c r="C65" s="1025"/>
      <c r="D65" s="1026"/>
      <c r="E65" s="1026"/>
      <c r="F65" s="1026"/>
      <c r="G65" s="1026"/>
      <c r="H65" s="1026"/>
      <c r="I65" s="1026"/>
      <c r="J65" s="1027"/>
    </row>
    <row r="66" spans="1:18" ht="18.75" customHeight="1" outlineLevel="1">
      <c r="B66" s="1019"/>
      <c r="C66" s="921"/>
      <c r="D66" s="922"/>
      <c r="E66" s="922"/>
      <c r="F66" s="922"/>
      <c r="G66" s="922"/>
      <c r="H66" s="922"/>
      <c r="I66" s="922"/>
      <c r="J66" s="923"/>
    </row>
    <row r="67" spans="1:18" ht="18.75" customHeight="1" outlineLevel="1">
      <c r="B67" s="1020"/>
      <c r="C67" s="1028"/>
      <c r="D67" s="1029"/>
      <c r="E67" s="1029"/>
      <c r="F67" s="1029"/>
      <c r="G67" s="1029"/>
      <c r="H67" s="1029"/>
      <c r="I67" s="1029"/>
      <c r="J67" s="1030"/>
    </row>
    <row r="68" spans="1:18" ht="18.75" customHeight="1" outlineLevel="1">
      <c r="B68" s="1031" t="s">
        <v>545</v>
      </c>
      <c r="C68" s="918"/>
      <c r="D68" s="919"/>
      <c r="E68" s="919"/>
      <c r="F68" s="919"/>
      <c r="G68" s="919"/>
      <c r="H68" s="919"/>
      <c r="I68" s="919"/>
      <c r="J68" s="920"/>
    </row>
    <row r="69" spans="1:18" ht="18.75" customHeight="1" outlineLevel="1">
      <c r="B69" s="1019"/>
      <c r="C69" s="921"/>
      <c r="D69" s="922"/>
      <c r="E69" s="922"/>
      <c r="F69" s="922"/>
      <c r="G69" s="922"/>
      <c r="H69" s="922"/>
      <c r="I69" s="922"/>
      <c r="J69" s="923"/>
    </row>
    <row r="70" spans="1:18" ht="18.75" customHeight="1" outlineLevel="1" thickBot="1">
      <c r="B70" s="1032"/>
      <c r="C70" s="924"/>
      <c r="D70" s="925"/>
      <c r="E70" s="925"/>
      <c r="F70" s="925"/>
      <c r="G70" s="925"/>
      <c r="H70" s="925"/>
      <c r="I70" s="925"/>
      <c r="J70" s="926"/>
    </row>
    <row r="71" spans="1:18" ht="18.75" customHeight="1" outlineLevel="1" thickBot="1">
      <c r="B71" s="95"/>
      <c r="C71" s="96"/>
      <c r="D71" s="96"/>
      <c r="E71" s="96"/>
      <c r="F71" s="96"/>
      <c r="G71" s="96"/>
      <c r="H71" s="96"/>
      <c r="I71" s="96"/>
      <c r="J71" s="96"/>
    </row>
    <row r="72" spans="1:18" ht="18.75" customHeight="1" outlineLevel="1">
      <c r="B72" s="97" t="s">
        <v>546</v>
      </c>
      <c r="C72" s="98"/>
      <c r="D72" s="98"/>
      <c r="E72" s="98"/>
      <c r="F72" s="99"/>
      <c r="G72" s="99"/>
      <c r="H72" s="99"/>
      <c r="I72" s="99"/>
      <c r="J72" s="100"/>
    </row>
    <row r="73" spans="1:18" ht="18.75" customHeight="1" outlineLevel="1">
      <c r="B73" s="942"/>
      <c r="C73" s="943"/>
      <c r="D73" s="943"/>
      <c r="E73" s="943"/>
      <c r="F73" s="943"/>
      <c r="G73" s="943"/>
      <c r="H73" s="943"/>
      <c r="I73" s="943"/>
      <c r="J73" s="944"/>
    </row>
    <row r="74" spans="1:18" ht="12" customHeight="1" outlineLevel="1" thickBot="1">
      <c r="B74" s="234"/>
      <c r="C74" s="101"/>
      <c r="D74" s="101"/>
      <c r="E74" s="101"/>
      <c r="F74" s="101"/>
      <c r="G74" s="101"/>
      <c r="H74" s="101"/>
      <c r="I74" s="101"/>
      <c r="J74" s="102"/>
    </row>
    <row r="75" spans="1:18" ht="17.25" customHeight="1"/>
    <row r="76" spans="1:18" ht="17.25" customHeight="1"/>
    <row r="77" spans="1:18" ht="15" customHeight="1">
      <c r="B77" s="80" t="s">
        <v>548</v>
      </c>
    </row>
    <row r="78" spans="1:18" ht="6.6" customHeight="1"/>
    <row r="79" spans="1:18">
      <c r="B79" s="83" t="s">
        <v>599</v>
      </c>
      <c r="C79" s="105"/>
    </row>
    <row r="80" spans="1:18" s="2" customFormat="1" ht="14.25" customHeight="1" thickBot="1">
      <c r="A80" s="106" t="s">
        <v>549</v>
      </c>
      <c r="B80" s="1036"/>
      <c r="C80" s="1036"/>
      <c r="D80" s="1036"/>
      <c r="E80" s="1036"/>
      <c r="F80" s="1036"/>
      <c r="G80" s="1036"/>
      <c r="H80" s="1036"/>
      <c r="I80" s="1036"/>
      <c r="J80" s="1036"/>
      <c r="K80" s="1036"/>
      <c r="L80" s="1036"/>
      <c r="M80" s="1036"/>
      <c r="N80" s="1036"/>
      <c r="O80" s="1036"/>
      <c r="P80" s="1036"/>
      <c r="Q80" s="1036"/>
      <c r="R80" s="1036"/>
    </row>
    <row r="81" spans="2:10" ht="33.75" customHeight="1">
      <c r="B81" s="86" t="s">
        <v>529</v>
      </c>
      <c r="C81" s="999">
        <f>個票ｰ1003!B155</f>
        <v>0</v>
      </c>
      <c r="D81" s="1000"/>
      <c r="E81" s="1000"/>
      <c r="F81" s="1001"/>
      <c r="G81" s="87" t="s">
        <v>530</v>
      </c>
      <c r="H81" s="1007">
        <v>11</v>
      </c>
      <c r="I81" s="1008"/>
      <c r="J81" s="1009"/>
    </row>
    <row r="82" spans="2:10" ht="30" customHeight="1" outlineLevel="1">
      <c r="B82" s="237" t="s">
        <v>531</v>
      </c>
      <c r="C82" s="996">
        <f>個票ｰ1003!U155</f>
        <v>0</v>
      </c>
      <c r="D82" s="997"/>
      <c r="E82" s="997"/>
      <c r="F82" s="997"/>
      <c r="G82" s="997"/>
      <c r="H82" s="997"/>
      <c r="I82" s="997"/>
      <c r="J82" s="998"/>
    </row>
    <row r="83" spans="2:10" ht="30" customHeight="1" outlineLevel="1">
      <c r="B83" s="235" t="s">
        <v>533</v>
      </c>
      <c r="C83" s="992">
        <f>個票ｰ1003!S155</f>
        <v>0</v>
      </c>
      <c r="D83" s="993"/>
      <c r="E83" s="993"/>
      <c r="F83" s="993"/>
      <c r="G83" s="993"/>
      <c r="H83" s="993"/>
      <c r="I83" s="993"/>
      <c r="J83" s="994"/>
    </row>
    <row r="84" spans="2:10" ht="30" customHeight="1" outlineLevel="1">
      <c r="B84" s="236" t="s">
        <v>534</v>
      </c>
      <c r="C84" s="927"/>
      <c r="D84" s="927"/>
      <c r="E84" s="927"/>
      <c r="F84" s="927"/>
      <c r="G84" s="927"/>
      <c r="H84" s="928"/>
      <c r="I84" s="928"/>
      <c r="J84" s="929"/>
    </row>
    <row r="85" spans="2:10" ht="14.25" customHeight="1" outlineLevel="1">
      <c r="B85" s="995" t="s">
        <v>547</v>
      </c>
      <c r="C85" s="974" t="s">
        <v>536</v>
      </c>
      <c r="D85" s="974"/>
      <c r="E85" s="974"/>
      <c r="F85" s="974" t="s">
        <v>537</v>
      </c>
      <c r="G85" s="974"/>
      <c r="H85" s="975"/>
      <c r="I85" s="975"/>
      <c r="J85" s="976"/>
    </row>
    <row r="86" spans="2:10" ht="34.5" customHeight="1" outlineLevel="1">
      <c r="B86" s="995"/>
      <c r="C86" s="71"/>
      <c r="D86" s="197" t="s">
        <v>311</v>
      </c>
      <c r="E86" s="71"/>
      <c r="F86" s="977"/>
      <c r="G86" s="977"/>
      <c r="H86" s="978"/>
      <c r="I86" s="978"/>
      <c r="J86" s="979"/>
    </row>
    <row r="87" spans="2:10" ht="34.5" customHeight="1" outlineLevel="1">
      <c r="B87" s="995"/>
      <c r="C87" s="71"/>
      <c r="D87" s="88" t="s">
        <v>311</v>
      </c>
      <c r="E87" s="71"/>
      <c r="F87" s="968"/>
      <c r="G87" s="968"/>
      <c r="H87" s="969"/>
      <c r="I87" s="969"/>
      <c r="J87" s="970"/>
    </row>
    <row r="88" spans="2:10" ht="34.5" customHeight="1" outlineLevel="1">
      <c r="B88" s="995"/>
      <c r="C88" s="71"/>
      <c r="D88" s="88" t="s">
        <v>311</v>
      </c>
      <c r="E88" s="71"/>
      <c r="F88" s="968"/>
      <c r="G88" s="968"/>
      <c r="H88" s="969"/>
      <c r="I88" s="969"/>
      <c r="J88" s="970"/>
    </row>
    <row r="89" spans="2:10" ht="34.5" customHeight="1" outlineLevel="1">
      <c r="B89" s="995"/>
      <c r="C89" s="71"/>
      <c r="D89" s="88" t="s">
        <v>311</v>
      </c>
      <c r="E89" s="71"/>
      <c r="F89" s="968"/>
      <c r="G89" s="968"/>
      <c r="H89" s="969"/>
      <c r="I89" s="969"/>
      <c r="J89" s="970"/>
    </row>
    <row r="90" spans="2:10" ht="34.5" customHeight="1" outlineLevel="1">
      <c r="B90" s="995"/>
      <c r="C90" s="71"/>
      <c r="D90" s="241" t="s">
        <v>311</v>
      </c>
      <c r="E90" s="71"/>
      <c r="F90" s="980"/>
      <c r="G90" s="981"/>
      <c r="H90" s="982"/>
      <c r="I90" s="982"/>
      <c r="J90" s="983"/>
    </row>
    <row r="91" spans="2:10" ht="15" customHeight="1" outlineLevel="1">
      <c r="B91" s="936" t="s">
        <v>538</v>
      </c>
      <c r="C91" s="974" t="s">
        <v>536</v>
      </c>
      <c r="D91" s="974"/>
      <c r="E91" s="974"/>
      <c r="F91" s="974" t="s">
        <v>539</v>
      </c>
      <c r="G91" s="974"/>
      <c r="H91" s="975"/>
      <c r="I91" s="975"/>
      <c r="J91" s="976"/>
    </row>
    <row r="92" spans="2:10" ht="31.5" customHeight="1" outlineLevel="1">
      <c r="B92" s="937"/>
      <c r="C92" s="72"/>
      <c r="D92" s="90" t="s">
        <v>540</v>
      </c>
      <c r="E92" s="73"/>
      <c r="F92" s="977"/>
      <c r="G92" s="977"/>
      <c r="H92" s="978"/>
      <c r="I92" s="978"/>
      <c r="J92" s="979"/>
    </row>
    <row r="93" spans="2:10" ht="31.5" customHeight="1" outlineLevel="1">
      <c r="B93" s="937"/>
      <c r="C93" s="74"/>
      <c r="D93" s="91" t="s">
        <v>540</v>
      </c>
      <c r="E93" s="75"/>
      <c r="F93" s="968"/>
      <c r="G93" s="968"/>
      <c r="H93" s="969"/>
      <c r="I93" s="969"/>
      <c r="J93" s="970"/>
    </row>
    <row r="94" spans="2:10" ht="31.5" customHeight="1" outlineLevel="1">
      <c r="B94" s="937"/>
      <c r="C94" s="74"/>
      <c r="D94" s="91" t="s">
        <v>540</v>
      </c>
      <c r="E94" s="75"/>
      <c r="F94" s="968"/>
      <c r="G94" s="968"/>
      <c r="H94" s="969"/>
      <c r="I94" s="969"/>
      <c r="J94" s="970"/>
    </row>
    <row r="95" spans="2:10" ht="31.5" customHeight="1" outlineLevel="1">
      <c r="B95" s="937"/>
      <c r="C95" s="74"/>
      <c r="D95" s="91" t="s">
        <v>540</v>
      </c>
      <c r="E95" s="75"/>
      <c r="F95" s="968"/>
      <c r="G95" s="968"/>
      <c r="H95" s="969"/>
      <c r="I95" s="969"/>
      <c r="J95" s="970"/>
    </row>
    <row r="96" spans="2:10" ht="31.5" customHeight="1" outlineLevel="1">
      <c r="B96" s="938"/>
      <c r="C96" s="76"/>
      <c r="D96" s="92" t="s">
        <v>540</v>
      </c>
      <c r="E96" s="77"/>
      <c r="F96" s="939"/>
      <c r="G96" s="939"/>
      <c r="H96" s="940"/>
      <c r="I96" s="940"/>
      <c r="J96" s="941"/>
    </row>
    <row r="97" spans="1:26" ht="15" customHeight="1" outlineLevel="1">
      <c r="B97" s="954" t="s">
        <v>541</v>
      </c>
      <c r="C97" s="956" t="s">
        <v>542</v>
      </c>
      <c r="D97" s="957"/>
      <c r="E97" s="958"/>
      <c r="F97" s="959" t="s">
        <v>543</v>
      </c>
      <c r="G97" s="960"/>
      <c r="H97" s="960"/>
      <c r="I97" s="960"/>
      <c r="J97" s="961"/>
    </row>
    <row r="98" spans="1:26" ht="30" customHeight="1" outlineLevel="1">
      <c r="B98" s="937"/>
      <c r="C98" s="74"/>
      <c r="D98" s="91" t="s">
        <v>540</v>
      </c>
      <c r="E98" s="71"/>
      <c r="F98" s="965"/>
      <c r="G98" s="965"/>
      <c r="H98" s="966"/>
      <c r="I98" s="966"/>
      <c r="J98" s="967"/>
    </row>
    <row r="99" spans="1:26" ht="30" customHeight="1" outlineLevel="1">
      <c r="B99" s="937"/>
      <c r="C99" s="74"/>
      <c r="D99" s="91" t="s">
        <v>540</v>
      </c>
      <c r="E99" s="71"/>
      <c r="F99" s="968"/>
      <c r="G99" s="968"/>
      <c r="H99" s="969"/>
      <c r="I99" s="969"/>
      <c r="J99" s="970"/>
    </row>
    <row r="100" spans="1:26" ht="30" customHeight="1" outlineLevel="1">
      <c r="B100" s="937"/>
      <c r="C100" s="74"/>
      <c r="D100" s="91" t="s">
        <v>540</v>
      </c>
      <c r="E100" s="71"/>
      <c r="F100" s="968"/>
      <c r="G100" s="968"/>
      <c r="H100" s="969"/>
      <c r="I100" s="969"/>
      <c r="J100" s="970"/>
    </row>
    <row r="101" spans="1:26" ht="30" customHeight="1" outlineLevel="1" thickBot="1">
      <c r="B101" s="955"/>
      <c r="C101" s="78"/>
      <c r="D101" s="93" t="s">
        <v>540</v>
      </c>
      <c r="E101" s="79"/>
      <c r="F101" s="971"/>
      <c r="G101" s="971"/>
      <c r="H101" s="972"/>
      <c r="I101" s="972"/>
      <c r="J101" s="973"/>
    </row>
    <row r="102" spans="1:26" s="85" customFormat="1" ht="18.75" customHeight="1" outlineLevel="1" thickBot="1">
      <c r="A102" s="81"/>
      <c r="B102" s="94"/>
      <c r="C102" s="81"/>
      <c r="D102" s="81"/>
      <c r="E102" s="81"/>
      <c r="F102" s="81"/>
      <c r="G102" s="82"/>
      <c r="H102" s="82"/>
      <c r="I102" s="82"/>
      <c r="J102" s="82"/>
      <c r="K102" s="82"/>
      <c r="L102" s="82"/>
      <c r="M102" s="83"/>
      <c r="N102" s="1021"/>
      <c r="O102" s="1021"/>
      <c r="P102" s="1021"/>
      <c r="Q102" s="1021"/>
      <c r="R102" s="84"/>
      <c r="V102" s="83"/>
      <c r="W102" s="83"/>
      <c r="X102" s="83"/>
      <c r="Y102" s="83"/>
      <c r="Z102" s="84"/>
    </row>
    <row r="103" spans="1:26" ht="18.75" customHeight="1" outlineLevel="1">
      <c r="B103" s="1018" t="s">
        <v>544</v>
      </c>
      <c r="C103" s="1025"/>
      <c r="D103" s="1026"/>
      <c r="E103" s="1026"/>
      <c r="F103" s="1026"/>
      <c r="G103" s="1026"/>
      <c r="H103" s="1026"/>
      <c r="I103" s="1026"/>
      <c r="J103" s="1027"/>
    </row>
    <row r="104" spans="1:26" ht="18.75" customHeight="1" outlineLevel="1">
      <c r="B104" s="1019"/>
      <c r="C104" s="921"/>
      <c r="D104" s="922"/>
      <c r="E104" s="922"/>
      <c r="F104" s="922"/>
      <c r="G104" s="922"/>
      <c r="H104" s="922"/>
      <c r="I104" s="922"/>
      <c r="J104" s="923"/>
    </row>
    <row r="105" spans="1:26" ht="18.75" customHeight="1" outlineLevel="1">
      <c r="B105" s="1020"/>
      <c r="C105" s="1028"/>
      <c r="D105" s="1029"/>
      <c r="E105" s="1029"/>
      <c r="F105" s="1029"/>
      <c r="G105" s="1029"/>
      <c r="H105" s="1029"/>
      <c r="I105" s="1029"/>
      <c r="J105" s="1030"/>
    </row>
    <row r="106" spans="1:26" ht="18.75" customHeight="1" outlineLevel="1">
      <c r="B106" s="1031" t="s">
        <v>545</v>
      </c>
      <c r="C106" s="918"/>
      <c r="D106" s="919"/>
      <c r="E106" s="919"/>
      <c r="F106" s="919"/>
      <c r="G106" s="919"/>
      <c r="H106" s="919"/>
      <c r="I106" s="919"/>
      <c r="J106" s="920"/>
    </row>
    <row r="107" spans="1:26" ht="18.75" customHeight="1" outlineLevel="1">
      <c r="B107" s="1019"/>
      <c r="C107" s="921"/>
      <c r="D107" s="922"/>
      <c r="E107" s="922"/>
      <c r="F107" s="922"/>
      <c r="G107" s="922"/>
      <c r="H107" s="922"/>
      <c r="I107" s="922"/>
      <c r="J107" s="923"/>
    </row>
    <row r="108" spans="1:26" ht="18.75" customHeight="1" outlineLevel="1" thickBot="1">
      <c r="B108" s="1032"/>
      <c r="C108" s="924"/>
      <c r="D108" s="925"/>
      <c r="E108" s="925"/>
      <c r="F108" s="925"/>
      <c r="G108" s="925"/>
      <c r="H108" s="925"/>
      <c r="I108" s="925"/>
      <c r="J108" s="926"/>
    </row>
    <row r="109" spans="1:26" ht="18.75" customHeight="1" outlineLevel="1" thickBot="1">
      <c r="B109" s="95"/>
      <c r="C109" s="96"/>
      <c r="D109" s="96"/>
      <c r="E109" s="96"/>
      <c r="F109" s="96"/>
      <c r="G109" s="96"/>
      <c r="H109" s="96"/>
      <c r="I109" s="96"/>
      <c r="J109" s="96"/>
    </row>
    <row r="110" spans="1:26" ht="18.75" customHeight="1" outlineLevel="1">
      <c r="B110" s="97" t="s">
        <v>546</v>
      </c>
      <c r="C110" s="98"/>
      <c r="D110" s="98"/>
      <c r="E110" s="98"/>
      <c r="F110" s="99"/>
      <c r="G110" s="99"/>
      <c r="H110" s="99"/>
      <c r="I110" s="99"/>
      <c r="J110" s="100"/>
    </row>
    <row r="111" spans="1:26" ht="18.75" customHeight="1" outlineLevel="1">
      <c r="B111" s="942"/>
      <c r="C111" s="943"/>
      <c r="D111" s="943"/>
      <c r="E111" s="943"/>
      <c r="F111" s="943"/>
      <c r="G111" s="943"/>
      <c r="H111" s="943"/>
      <c r="I111" s="943"/>
      <c r="J111" s="944"/>
    </row>
    <row r="112" spans="1:26" ht="12" customHeight="1" outlineLevel="1" thickBot="1">
      <c r="B112" s="234"/>
      <c r="C112" s="101"/>
      <c r="D112" s="101"/>
      <c r="E112" s="101"/>
      <c r="F112" s="101"/>
      <c r="G112" s="101"/>
      <c r="H112" s="101"/>
      <c r="I112" s="101"/>
      <c r="J112" s="102"/>
    </row>
    <row r="115" spans="2:11" ht="17.25" customHeight="1">
      <c r="B115" s="198"/>
      <c r="C115" s="198"/>
      <c r="D115" s="198"/>
      <c r="E115" s="198"/>
      <c r="F115" s="198"/>
      <c r="G115" s="198"/>
      <c r="H115" s="198"/>
      <c r="I115" s="198"/>
      <c r="J115" s="198"/>
      <c r="K115" s="198"/>
    </row>
    <row r="116" spans="2:11" ht="33.75" customHeight="1">
      <c r="B116" s="103" t="s">
        <v>529</v>
      </c>
      <c r="C116" s="948">
        <f>個票ｰ1003!B156</f>
        <v>0</v>
      </c>
      <c r="D116" s="949"/>
      <c r="E116" s="949"/>
      <c r="F116" s="950"/>
      <c r="G116" s="104" t="s">
        <v>530</v>
      </c>
      <c r="H116" s="945">
        <v>12</v>
      </c>
      <c r="I116" s="946"/>
      <c r="J116" s="947"/>
    </row>
    <row r="117" spans="2:11" ht="30" customHeight="1" outlineLevel="1">
      <c r="B117" s="237" t="s">
        <v>531</v>
      </c>
      <c r="C117" s="996">
        <f>個票ｰ1003!U156</f>
        <v>0</v>
      </c>
      <c r="D117" s="997"/>
      <c r="E117" s="997"/>
      <c r="F117" s="997"/>
      <c r="G117" s="997"/>
      <c r="H117" s="997"/>
      <c r="I117" s="997"/>
      <c r="J117" s="998"/>
    </row>
    <row r="118" spans="2:11" ht="30" customHeight="1" outlineLevel="1">
      <c r="B118" s="235" t="s">
        <v>533</v>
      </c>
      <c r="C118" s="992">
        <f>個票ｰ1003!S156</f>
        <v>0</v>
      </c>
      <c r="D118" s="993"/>
      <c r="E118" s="993"/>
      <c r="F118" s="993"/>
      <c r="G118" s="993"/>
      <c r="H118" s="993"/>
      <c r="I118" s="993"/>
      <c r="J118" s="994"/>
    </row>
    <row r="119" spans="2:11" ht="30" customHeight="1" outlineLevel="1">
      <c r="B119" s="236" t="s">
        <v>534</v>
      </c>
      <c r="C119" s="927"/>
      <c r="D119" s="927"/>
      <c r="E119" s="927"/>
      <c r="F119" s="927"/>
      <c r="G119" s="927"/>
      <c r="H119" s="928"/>
      <c r="I119" s="928"/>
      <c r="J119" s="929"/>
    </row>
    <row r="120" spans="2:11" ht="14.25" customHeight="1" outlineLevel="1">
      <c r="B120" s="995" t="s">
        <v>547</v>
      </c>
      <c r="C120" s="974" t="s">
        <v>536</v>
      </c>
      <c r="D120" s="974"/>
      <c r="E120" s="974"/>
      <c r="F120" s="974" t="s">
        <v>537</v>
      </c>
      <c r="G120" s="974"/>
      <c r="H120" s="975"/>
      <c r="I120" s="975"/>
      <c r="J120" s="976"/>
    </row>
    <row r="121" spans="2:11" ht="34.5" customHeight="1" outlineLevel="1">
      <c r="B121" s="995"/>
      <c r="C121" s="71"/>
      <c r="D121" s="197" t="s">
        <v>311</v>
      </c>
      <c r="E121" s="71"/>
      <c r="F121" s="977"/>
      <c r="G121" s="977"/>
      <c r="H121" s="978"/>
      <c r="I121" s="978"/>
      <c r="J121" s="979"/>
    </row>
    <row r="122" spans="2:11" ht="34.5" customHeight="1" outlineLevel="1">
      <c r="B122" s="995"/>
      <c r="C122" s="71"/>
      <c r="D122" s="88" t="s">
        <v>311</v>
      </c>
      <c r="E122" s="71"/>
      <c r="F122" s="968"/>
      <c r="G122" s="968"/>
      <c r="H122" s="969"/>
      <c r="I122" s="969"/>
      <c r="J122" s="970"/>
    </row>
    <row r="123" spans="2:11" ht="34.5" customHeight="1" outlineLevel="1">
      <c r="B123" s="995"/>
      <c r="C123" s="71"/>
      <c r="D123" s="88" t="s">
        <v>311</v>
      </c>
      <c r="E123" s="71"/>
      <c r="F123" s="968"/>
      <c r="G123" s="968"/>
      <c r="H123" s="969"/>
      <c r="I123" s="969"/>
      <c r="J123" s="970"/>
    </row>
    <row r="124" spans="2:11" ht="34.5" customHeight="1" outlineLevel="1">
      <c r="B124" s="995"/>
      <c r="C124" s="71"/>
      <c r="D124" s="88" t="s">
        <v>311</v>
      </c>
      <c r="E124" s="71"/>
      <c r="F124" s="968"/>
      <c r="G124" s="968"/>
      <c r="H124" s="969"/>
      <c r="I124" s="969"/>
      <c r="J124" s="970"/>
    </row>
    <row r="125" spans="2:11" ht="34.5" customHeight="1" outlineLevel="1">
      <c r="B125" s="995"/>
      <c r="C125" s="71"/>
      <c r="D125" s="241" t="s">
        <v>311</v>
      </c>
      <c r="E125" s="71"/>
      <c r="F125" s="980"/>
      <c r="G125" s="981"/>
      <c r="H125" s="982"/>
      <c r="I125" s="982"/>
      <c r="J125" s="983"/>
    </row>
    <row r="126" spans="2:11" ht="15" customHeight="1" outlineLevel="1">
      <c r="B126" s="936" t="s">
        <v>538</v>
      </c>
      <c r="C126" s="1037" t="s">
        <v>536</v>
      </c>
      <c r="D126" s="1037"/>
      <c r="E126" s="1037"/>
      <c r="F126" s="1037" t="s">
        <v>539</v>
      </c>
      <c r="G126" s="1037"/>
      <c r="H126" s="1038"/>
      <c r="I126" s="1038"/>
      <c r="J126" s="1039"/>
    </row>
    <row r="127" spans="2:11" ht="31.5" customHeight="1" outlineLevel="1">
      <c r="B127" s="937"/>
      <c r="C127" s="72"/>
      <c r="D127" s="90" t="s">
        <v>540</v>
      </c>
      <c r="E127" s="73"/>
      <c r="F127" s="977"/>
      <c r="G127" s="977"/>
      <c r="H127" s="978"/>
      <c r="I127" s="978"/>
      <c r="J127" s="979"/>
    </row>
    <row r="128" spans="2:11" ht="31.5" customHeight="1" outlineLevel="1">
      <c r="B128" s="937"/>
      <c r="C128" s="74"/>
      <c r="D128" s="91" t="s">
        <v>540</v>
      </c>
      <c r="E128" s="75"/>
      <c r="F128" s="968"/>
      <c r="G128" s="968"/>
      <c r="H128" s="969"/>
      <c r="I128" s="969"/>
      <c r="J128" s="970"/>
    </row>
    <row r="129" spans="1:26" ht="31.5" customHeight="1" outlineLevel="1">
      <c r="B129" s="937"/>
      <c r="C129" s="74"/>
      <c r="D129" s="91" t="s">
        <v>540</v>
      </c>
      <c r="E129" s="75"/>
      <c r="F129" s="968"/>
      <c r="G129" s="968"/>
      <c r="H129" s="969"/>
      <c r="I129" s="969"/>
      <c r="J129" s="970"/>
    </row>
    <row r="130" spans="1:26" ht="31.5" customHeight="1" outlineLevel="1">
      <c r="B130" s="937"/>
      <c r="C130" s="74"/>
      <c r="D130" s="91" t="s">
        <v>540</v>
      </c>
      <c r="E130" s="75"/>
      <c r="F130" s="968"/>
      <c r="G130" s="968"/>
      <c r="H130" s="969"/>
      <c r="I130" s="969"/>
      <c r="J130" s="970"/>
    </row>
    <row r="131" spans="1:26" ht="31.5" customHeight="1" outlineLevel="1">
      <c r="B131" s="938"/>
      <c r="C131" s="76"/>
      <c r="D131" s="92" t="s">
        <v>540</v>
      </c>
      <c r="E131" s="77"/>
      <c r="F131" s="939"/>
      <c r="G131" s="939"/>
      <c r="H131" s="940"/>
      <c r="I131" s="940"/>
      <c r="J131" s="941"/>
    </row>
    <row r="132" spans="1:26" ht="15" customHeight="1" outlineLevel="1">
      <c r="B132" s="954" t="s">
        <v>541</v>
      </c>
      <c r="C132" s="956" t="s">
        <v>542</v>
      </c>
      <c r="D132" s="957"/>
      <c r="E132" s="958"/>
      <c r="F132" s="959" t="s">
        <v>543</v>
      </c>
      <c r="G132" s="960"/>
      <c r="H132" s="960"/>
      <c r="I132" s="960"/>
      <c r="J132" s="961"/>
    </row>
    <row r="133" spans="1:26" ht="30" customHeight="1" outlineLevel="1">
      <c r="B133" s="937"/>
      <c r="C133" s="74"/>
      <c r="D133" s="91" t="s">
        <v>540</v>
      </c>
      <c r="E133" s="71"/>
      <c r="F133" s="965"/>
      <c r="G133" s="965"/>
      <c r="H133" s="966"/>
      <c r="I133" s="966"/>
      <c r="J133" s="967"/>
    </row>
    <row r="134" spans="1:26" ht="30" customHeight="1" outlineLevel="1">
      <c r="B134" s="937"/>
      <c r="C134" s="74"/>
      <c r="D134" s="91" t="s">
        <v>540</v>
      </c>
      <c r="E134" s="71"/>
      <c r="F134" s="968"/>
      <c r="G134" s="968"/>
      <c r="H134" s="969"/>
      <c r="I134" s="969"/>
      <c r="J134" s="970"/>
    </row>
    <row r="135" spans="1:26" ht="30" customHeight="1" outlineLevel="1">
      <c r="B135" s="937"/>
      <c r="C135" s="74"/>
      <c r="D135" s="91" t="s">
        <v>540</v>
      </c>
      <c r="E135" s="71"/>
      <c r="F135" s="968"/>
      <c r="G135" s="968"/>
      <c r="H135" s="969"/>
      <c r="I135" s="969"/>
      <c r="J135" s="970"/>
    </row>
    <row r="136" spans="1:26" ht="30" customHeight="1" outlineLevel="1" thickBot="1">
      <c r="B136" s="955"/>
      <c r="C136" s="78"/>
      <c r="D136" s="93" t="s">
        <v>540</v>
      </c>
      <c r="E136" s="79"/>
      <c r="F136" s="971"/>
      <c r="G136" s="971"/>
      <c r="H136" s="972"/>
      <c r="I136" s="972"/>
      <c r="J136" s="973"/>
    </row>
    <row r="137" spans="1:26" s="85" customFormat="1" ht="18.75" customHeight="1" outlineLevel="1" thickBot="1">
      <c r="A137" s="81"/>
      <c r="B137" s="94"/>
      <c r="C137" s="81"/>
      <c r="D137" s="81"/>
      <c r="E137" s="81"/>
      <c r="F137" s="81"/>
      <c r="G137" s="82"/>
      <c r="H137" s="82"/>
      <c r="I137" s="82"/>
      <c r="J137" s="82"/>
      <c r="K137" s="82"/>
      <c r="L137" s="82"/>
      <c r="M137" s="83"/>
      <c r="N137" s="1021"/>
      <c r="O137" s="1021"/>
      <c r="P137" s="1021"/>
      <c r="Q137" s="1021"/>
      <c r="R137" s="84"/>
      <c r="V137" s="83"/>
      <c r="W137" s="83"/>
      <c r="X137" s="83"/>
      <c r="Y137" s="83"/>
      <c r="Z137" s="84"/>
    </row>
    <row r="138" spans="1:26" ht="18.75" customHeight="1" outlineLevel="1">
      <c r="B138" s="1018" t="s">
        <v>544</v>
      </c>
      <c r="C138" s="1025"/>
      <c r="D138" s="1026"/>
      <c r="E138" s="1026"/>
      <c r="F138" s="1026"/>
      <c r="G138" s="1026"/>
      <c r="H138" s="1026"/>
      <c r="I138" s="1026"/>
      <c r="J138" s="1027"/>
    </row>
    <row r="139" spans="1:26" ht="18.75" customHeight="1" outlineLevel="1">
      <c r="B139" s="1019"/>
      <c r="C139" s="921"/>
      <c r="D139" s="922"/>
      <c r="E139" s="922"/>
      <c r="F139" s="922"/>
      <c r="G139" s="922"/>
      <c r="H139" s="922"/>
      <c r="I139" s="922"/>
      <c r="J139" s="923"/>
    </row>
    <row r="140" spans="1:26" ht="18.75" customHeight="1" outlineLevel="1">
      <c r="B140" s="1020"/>
      <c r="C140" s="1028"/>
      <c r="D140" s="1029"/>
      <c r="E140" s="1029"/>
      <c r="F140" s="1029"/>
      <c r="G140" s="1029"/>
      <c r="H140" s="1029"/>
      <c r="I140" s="1029"/>
      <c r="J140" s="1030"/>
    </row>
    <row r="141" spans="1:26" ht="18.75" customHeight="1" outlineLevel="1">
      <c r="B141" s="1031" t="s">
        <v>545</v>
      </c>
      <c r="C141" s="918"/>
      <c r="D141" s="919"/>
      <c r="E141" s="919"/>
      <c r="F141" s="919"/>
      <c r="G141" s="919"/>
      <c r="H141" s="919"/>
      <c r="I141" s="919"/>
      <c r="J141" s="920"/>
    </row>
    <row r="142" spans="1:26" ht="18.75" customHeight="1" outlineLevel="1">
      <c r="B142" s="1019"/>
      <c r="C142" s="921"/>
      <c r="D142" s="922"/>
      <c r="E142" s="922"/>
      <c r="F142" s="922"/>
      <c r="G142" s="922"/>
      <c r="H142" s="922"/>
      <c r="I142" s="922"/>
      <c r="J142" s="923"/>
    </row>
    <row r="143" spans="1:26" ht="18.75" customHeight="1" outlineLevel="1" thickBot="1">
      <c r="B143" s="1032"/>
      <c r="C143" s="924"/>
      <c r="D143" s="925"/>
      <c r="E143" s="925"/>
      <c r="F143" s="925"/>
      <c r="G143" s="925"/>
      <c r="H143" s="925"/>
      <c r="I143" s="925"/>
      <c r="J143" s="926"/>
    </row>
    <row r="144" spans="1:26" ht="18.75" customHeight="1" outlineLevel="1" thickBot="1">
      <c r="B144" s="95"/>
      <c r="C144" s="96"/>
      <c r="D144" s="96"/>
      <c r="E144" s="96"/>
      <c r="F144" s="96"/>
      <c r="G144" s="96"/>
      <c r="H144" s="96"/>
      <c r="I144" s="96"/>
      <c r="J144" s="96"/>
    </row>
    <row r="145" spans="2:10" ht="18.75" customHeight="1" outlineLevel="1">
      <c r="B145" s="97" t="s">
        <v>546</v>
      </c>
      <c r="C145" s="98"/>
      <c r="D145" s="98"/>
      <c r="E145" s="98"/>
      <c r="F145" s="99"/>
      <c r="G145" s="99"/>
      <c r="H145" s="99"/>
      <c r="I145" s="99"/>
      <c r="J145" s="100"/>
    </row>
    <row r="146" spans="2:10" ht="18.75" customHeight="1" outlineLevel="1">
      <c r="B146" s="942"/>
      <c r="C146" s="943"/>
      <c r="D146" s="943"/>
      <c r="E146" s="943"/>
      <c r="F146" s="943"/>
      <c r="G146" s="943"/>
      <c r="H146" s="943"/>
      <c r="I146" s="943"/>
      <c r="J146" s="944"/>
    </row>
    <row r="147" spans="2:10" ht="12" customHeight="1" outlineLevel="1" thickBot="1">
      <c r="B147" s="234"/>
      <c r="C147" s="101"/>
      <c r="D147" s="101"/>
      <c r="E147" s="101"/>
      <c r="F147" s="101"/>
      <c r="G147" s="101"/>
      <c r="H147" s="101"/>
      <c r="I147" s="101"/>
      <c r="J147" s="102"/>
    </row>
    <row r="148" spans="2:10" ht="17.25" customHeight="1"/>
    <row r="150" spans="2:10" ht="33.75" customHeight="1">
      <c r="B150" s="103" t="s">
        <v>529</v>
      </c>
      <c r="C150" s="948">
        <f>個票ｰ1003!B157</f>
        <v>0</v>
      </c>
      <c r="D150" s="949"/>
      <c r="E150" s="949"/>
      <c r="F150" s="950"/>
      <c r="G150" s="104" t="s">
        <v>530</v>
      </c>
      <c r="H150" s="945">
        <v>13</v>
      </c>
      <c r="I150" s="946"/>
      <c r="J150" s="947"/>
    </row>
    <row r="151" spans="2:10" ht="30" customHeight="1" outlineLevel="1">
      <c r="B151" s="237" t="s">
        <v>531</v>
      </c>
      <c r="C151" s="996">
        <f>個票ｰ1003!U157</f>
        <v>0</v>
      </c>
      <c r="D151" s="997"/>
      <c r="E151" s="997"/>
      <c r="F151" s="997"/>
      <c r="G151" s="997"/>
      <c r="H151" s="997"/>
      <c r="I151" s="997"/>
      <c r="J151" s="998"/>
    </row>
    <row r="152" spans="2:10" ht="30" customHeight="1" outlineLevel="1">
      <c r="B152" s="235" t="s">
        <v>533</v>
      </c>
      <c r="C152" s="992">
        <f>個票ｰ1003!S157</f>
        <v>0</v>
      </c>
      <c r="D152" s="993"/>
      <c r="E152" s="993"/>
      <c r="F152" s="993"/>
      <c r="G152" s="993"/>
      <c r="H152" s="993"/>
      <c r="I152" s="993"/>
      <c r="J152" s="994"/>
    </row>
    <row r="153" spans="2:10" ht="30" customHeight="1" outlineLevel="1">
      <c r="B153" s="236" t="s">
        <v>534</v>
      </c>
      <c r="C153" s="927"/>
      <c r="D153" s="927"/>
      <c r="E153" s="927"/>
      <c r="F153" s="927"/>
      <c r="G153" s="927"/>
      <c r="H153" s="928"/>
      <c r="I153" s="928"/>
      <c r="J153" s="929"/>
    </row>
    <row r="154" spans="2:10" ht="14.25" customHeight="1" outlineLevel="1">
      <c r="B154" s="1040" t="s">
        <v>550</v>
      </c>
      <c r="C154" s="974" t="s">
        <v>536</v>
      </c>
      <c r="D154" s="974"/>
      <c r="E154" s="974"/>
      <c r="F154" s="974" t="s">
        <v>537</v>
      </c>
      <c r="G154" s="974"/>
      <c r="H154" s="975"/>
      <c r="I154" s="975"/>
      <c r="J154" s="976"/>
    </row>
    <row r="155" spans="2:10" ht="34.5" customHeight="1" outlineLevel="1">
      <c r="B155" s="1040"/>
      <c r="C155" s="71"/>
      <c r="D155" s="197" t="s">
        <v>311</v>
      </c>
      <c r="E155" s="71"/>
      <c r="F155" s="977"/>
      <c r="G155" s="977"/>
      <c r="H155" s="978"/>
      <c r="I155" s="978"/>
      <c r="J155" s="979"/>
    </row>
    <row r="156" spans="2:10" ht="34.5" customHeight="1" outlineLevel="1">
      <c r="B156" s="1040"/>
      <c r="C156" s="71"/>
      <c r="D156" s="88" t="s">
        <v>311</v>
      </c>
      <c r="E156" s="71"/>
      <c r="F156" s="968"/>
      <c r="G156" s="968"/>
      <c r="H156" s="969"/>
      <c r="I156" s="969"/>
      <c r="J156" s="970"/>
    </row>
    <row r="157" spans="2:10" ht="34.5" customHeight="1" outlineLevel="1">
      <c r="B157" s="1040"/>
      <c r="C157" s="71"/>
      <c r="D157" s="88" t="s">
        <v>311</v>
      </c>
      <c r="E157" s="71"/>
      <c r="F157" s="968"/>
      <c r="G157" s="968"/>
      <c r="H157" s="969"/>
      <c r="I157" s="969"/>
      <c r="J157" s="970"/>
    </row>
    <row r="158" spans="2:10" ht="34.5" customHeight="1" outlineLevel="1">
      <c r="B158" s="1040"/>
      <c r="C158" s="71"/>
      <c r="D158" s="88" t="s">
        <v>311</v>
      </c>
      <c r="E158" s="71"/>
      <c r="F158" s="968"/>
      <c r="G158" s="968"/>
      <c r="H158" s="969"/>
      <c r="I158" s="969"/>
      <c r="J158" s="970"/>
    </row>
    <row r="159" spans="2:10" ht="34.5" customHeight="1" outlineLevel="1">
      <c r="B159" s="1040"/>
      <c r="C159" s="71"/>
      <c r="D159" s="241" t="s">
        <v>311</v>
      </c>
      <c r="E159" s="71"/>
      <c r="F159" s="980"/>
      <c r="G159" s="981"/>
      <c r="H159" s="982"/>
      <c r="I159" s="982"/>
      <c r="J159" s="983"/>
    </row>
    <row r="160" spans="2:10" ht="15" customHeight="1" outlineLevel="1">
      <c r="B160" s="1041" t="s">
        <v>551</v>
      </c>
      <c r="C160" s="974" t="s">
        <v>536</v>
      </c>
      <c r="D160" s="974"/>
      <c r="E160" s="974"/>
      <c r="F160" s="974" t="s">
        <v>539</v>
      </c>
      <c r="G160" s="974"/>
      <c r="H160" s="975"/>
      <c r="I160" s="975"/>
      <c r="J160" s="976"/>
    </row>
    <row r="161" spans="1:26" ht="31.5" customHeight="1" outlineLevel="1">
      <c r="B161" s="1042"/>
      <c r="C161" s="72"/>
      <c r="D161" s="90" t="s">
        <v>540</v>
      </c>
      <c r="E161" s="73"/>
      <c r="F161" s="977"/>
      <c r="G161" s="977"/>
      <c r="H161" s="978"/>
      <c r="I161" s="978"/>
      <c r="J161" s="979"/>
    </row>
    <row r="162" spans="1:26" ht="31.5" customHeight="1" outlineLevel="1">
      <c r="B162" s="1042"/>
      <c r="C162" s="74"/>
      <c r="D162" s="91" t="s">
        <v>540</v>
      </c>
      <c r="E162" s="75"/>
      <c r="F162" s="968"/>
      <c r="G162" s="968"/>
      <c r="H162" s="969"/>
      <c r="I162" s="969"/>
      <c r="J162" s="970"/>
    </row>
    <row r="163" spans="1:26" ht="31.5" customHeight="1" outlineLevel="1">
      <c r="B163" s="1042"/>
      <c r="C163" s="74"/>
      <c r="D163" s="91" t="s">
        <v>540</v>
      </c>
      <c r="E163" s="75"/>
      <c r="F163" s="968"/>
      <c r="G163" s="968"/>
      <c r="H163" s="969"/>
      <c r="I163" s="969"/>
      <c r="J163" s="970"/>
    </row>
    <row r="164" spans="1:26" ht="31.5" customHeight="1" outlineLevel="1">
      <c r="B164" s="1042"/>
      <c r="C164" s="74"/>
      <c r="D164" s="91" t="s">
        <v>540</v>
      </c>
      <c r="E164" s="75"/>
      <c r="F164" s="968"/>
      <c r="G164" s="968"/>
      <c r="H164" s="969"/>
      <c r="I164" s="969"/>
      <c r="J164" s="970"/>
    </row>
    <row r="165" spans="1:26" ht="31.5" customHeight="1" outlineLevel="1">
      <c r="B165" s="1043"/>
      <c r="C165" s="76"/>
      <c r="D165" s="92" t="s">
        <v>540</v>
      </c>
      <c r="E165" s="77"/>
      <c r="F165" s="939"/>
      <c r="G165" s="939"/>
      <c r="H165" s="940"/>
      <c r="I165" s="940"/>
      <c r="J165" s="941"/>
    </row>
    <row r="166" spans="1:26" ht="15" customHeight="1" outlineLevel="1">
      <c r="B166" s="954" t="s">
        <v>552</v>
      </c>
      <c r="C166" s="956" t="s">
        <v>542</v>
      </c>
      <c r="D166" s="957"/>
      <c r="E166" s="958"/>
      <c r="F166" s="959" t="s">
        <v>543</v>
      </c>
      <c r="G166" s="960"/>
      <c r="H166" s="960"/>
      <c r="I166" s="960"/>
      <c r="J166" s="961"/>
    </row>
    <row r="167" spans="1:26" ht="30" customHeight="1" outlineLevel="1">
      <c r="B167" s="937"/>
      <c r="C167" s="74"/>
      <c r="D167" s="91" t="s">
        <v>540</v>
      </c>
      <c r="E167" s="71"/>
      <c r="F167" s="965"/>
      <c r="G167" s="965"/>
      <c r="H167" s="966"/>
      <c r="I167" s="966"/>
      <c r="J167" s="967"/>
    </row>
    <row r="168" spans="1:26" ht="30" customHeight="1" outlineLevel="1">
      <c r="B168" s="937"/>
      <c r="C168" s="74"/>
      <c r="D168" s="91" t="s">
        <v>540</v>
      </c>
      <c r="E168" s="71"/>
      <c r="F168" s="968"/>
      <c r="G168" s="968"/>
      <c r="H168" s="969"/>
      <c r="I168" s="969"/>
      <c r="J168" s="970"/>
    </row>
    <row r="169" spans="1:26" ht="30" customHeight="1" outlineLevel="1">
      <c r="B169" s="937"/>
      <c r="C169" s="74"/>
      <c r="D169" s="91" t="s">
        <v>540</v>
      </c>
      <c r="E169" s="71"/>
      <c r="F169" s="968"/>
      <c r="G169" s="968"/>
      <c r="H169" s="969"/>
      <c r="I169" s="969"/>
      <c r="J169" s="970"/>
    </row>
    <row r="170" spans="1:26" ht="30" customHeight="1" outlineLevel="1" thickBot="1">
      <c r="B170" s="955"/>
      <c r="C170" s="78"/>
      <c r="D170" s="93" t="s">
        <v>540</v>
      </c>
      <c r="E170" s="79"/>
      <c r="F170" s="971"/>
      <c r="G170" s="971"/>
      <c r="H170" s="972"/>
      <c r="I170" s="972"/>
      <c r="J170" s="973"/>
    </row>
    <row r="171" spans="1:26" s="85" customFormat="1" ht="18.75" customHeight="1" outlineLevel="1" thickBot="1">
      <c r="A171" s="81"/>
      <c r="B171" s="94"/>
      <c r="C171" s="81"/>
      <c r="D171" s="81"/>
      <c r="E171" s="81"/>
      <c r="F171" s="81"/>
      <c r="G171" s="82"/>
      <c r="H171" s="82"/>
      <c r="I171" s="82"/>
      <c r="J171" s="82"/>
      <c r="K171" s="82"/>
      <c r="L171" s="82"/>
      <c r="M171" s="83"/>
      <c r="N171" s="1021"/>
      <c r="O171" s="1021"/>
      <c r="P171" s="1021"/>
      <c r="Q171" s="1021"/>
      <c r="R171" s="84"/>
      <c r="V171" s="83"/>
      <c r="W171" s="83"/>
      <c r="X171" s="83"/>
      <c r="Y171" s="83"/>
      <c r="Z171" s="84"/>
    </row>
    <row r="172" spans="1:26" ht="18.75" customHeight="1" outlineLevel="1">
      <c r="B172" s="1018" t="s">
        <v>544</v>
      </c>
      <c r="C172" s="1025"/>
      <c r="D172" s="1026"/>
      <c r="E172" s="1026"/>
      <c r="F172" s="1026"/>
      <c r="G172" s="1026"/>
      <c r="H172" s="1026"/>
      <c r="I172" s="1026"/>
      <c r="J172" s="1027"/>
    </row>
    <row r="173" spans="1:26" ht="18.75" customHeight="1" outlineLevel="1">
      <c r="B173" s="1019"/>
      <c r="C173" s="921"/>
      <c r="D173" s="922"/>
      <c r="E173" s="922"/>
      <c r="F173" s="922"/>
      <c r="G173" s="922"/>
      <c r="H173" s="922"/>
      <c r="I173" s="922"/>
      <c r="J173" s="923"/>
    </row>
    <row r="174" spans="1:26" ht="18.75" customHeight="1" outlineLevel="1">
      <c r="B174" s="1020"/>
      <c r="C174" s="1028"/>
      <c r="D174" s="1029"/>
      <c r="E174" s="1029"/>
      <c r="F174" s="1029"/>
      <c r="G174" s="1029"/>
      <c r="H174" s="1029"/>
      <c r="I174" s="1029"/>
      <c r="J174" s="1030"/>
    </row>
    <row r="175" spans="1:26" ht="18.75" customHeight="1" outlineLevel="1">
      <c r="B175" s="1031" t="s">
        <v>545</v>
      </c>
      <c r="C175" s="918"/>
      <c r="D175" s="919"/>
      <c r="E175" s="919"/>
      <c r="F175" s="919"/>
      <c r="G175" s="919"/>
      <c r="H175" s="919"/>
      <c r="I175" s="919"/>
      <c r="J175" s="920"/>
    </row>
    <row r="176" spans="1:26" ht="18.75" customHeight="1" outlineLevel="1">
      <c r="B176" s="1019"/>
      <c r="C176" s="921"/>
      <c r="D176" s="922"/>
      <c r="E176" s="922"/>
      <c r="F176" s="922"/>
      <c r="G176" s="922"/>
      <c r="H176" s="922"/>
      <c r="I176" s="922"/>
      <c r="J176" s="923"/>
    </row>
    <row r="177" spans="2:10" ht="18.75" customHeight="1" outlineLevel="1" thickBot="1">
      <c r="B177" s="1032"/>
      <c r="C177" s="924"/>
      <c r="D177" s="925"/>
      <c r="E177" s="925"/>
      <c r="F177" s="925"/>
      <c r="G177" s="925"/>
      <c r="H177" s="925"/>
      <c r="I177" s="925"/>
      <c r="J177" s="926"/>
    </row>
    <row r="178" spans="2:10" ht="18.75" customHeight="1" outlineLevel="1" thickBot="1">
      <c r="B178" s="95"/>
      <c r="C178" s="96"/>
      <c r="D178" s="96"/>
      <c r="E178" s="96"/>
      <c r="F178" s="96"/>
      <c r="G178" s="96"/>
      <c r="H178" s="96"/>
      <c r="I178" s="96"/>
      <c r="J178" s="96"/>
    </row>
    <row r="179" spans="2:10" ht="18.75" customHeight="1" outlineLevel="1">
      <c r="B179" s="97" t="s">
        <v>546</v>
      </c>
      <c r="C179" s="98"/>
      <c r="D179" s="98"/>
      <c r="E179" s="98"/>
      <c r="F179" s="99"/>
      <c r="G179" s="99"/>
      <c r="H179" s="99"/>
      <c r="I179" s="99"/>
      <c r="J179" s="100"/>
    </row>
    <row r="180" spans="2:10" ht="18.75" customHeight="1" outlineLevel="1">
      <c r="B180" s="942"/>
      <c r="C180" s="943"/>
      <c r="D180" s="943"/>
      <c r="E180" s="943"/>
      <c r="F180" s="943"/>
      <c r="G180" s="943"/>
      <c r="H180" s="943"/>
      <c r="I180" s="943"/>
      <c r="J180" s="944"/>
    </row>
    <row r="181" spans="2:10" ht="12" customHeight="1" outlineLevel="1" thickBot="1">
      <c r="B181" s="234"/>
      <c r="C181" s="101"/>
      <c r="D181" s="101"/>
      <c r="E181" s="101"/>
      <c r="F181" s="101"/>
      <c r="G181" s="101"/>
      <c r="H181" s="101"/>
      <c r="I181" s="101"/>
      <c r="J181" s="102"/>
    </row>
    <row r="184" spans="2:10" ht="33.75" customHeight="1">
      <c r="B184" s="103" t="s">
        <v>529</v>
      </c>
      <c r="C184" s="948">
        <f>個票ｰ1003!B158</f>
        <v>0</v>
      </c>
      <c r="D184" s="949"/>
      <c r="E184" s="949"/>
      <c r="F184" s="950"/>
      <c r="G184" s="104" t="s">
        <v>530</v>
      </c>
      <c r="H184" s="945">
        <v>14</v>
      </c>
      <c r="I184" s="946"/>
      <c r="J184" s="947"/>
    </row>
    <row r="185" spans="2:10" ht="30" customHeight="1" outlineLevel="1">
      <c r="B185" s="237" t="s">
        <v>531</v>
      </c>
      <c r="C185" s="951">
        <f>個票ｰ1003!U158</f>
        <v>0</v>
      </c>
      <c r="D185" s="952"/>
      <c r="E185" s="952"/>
      <c r="F185" s="952"/>
      <c r="G185" s="952"/>
      <c r="H185" s="952"/>
      <c r="I185" s="952"/>
      <c r="J185" s="953"/>
    </row>
    <row r="186" spans="2:10" ht="30" customHeight="1" outlineLevel="1">
      <c r="B186" s="235" t="s">
        <v>533</v>
      </c>
      <c r="C186" s="992">
        <f>個票ｰ1003!S158</f>
        <v>0</v>
      </c>
      <c r="D186" s="993"/>
      <c r="E186" s="993"/>
      <c r="F186" s="993"/>
      <c r="G186" s="993"/>
      <c r="H186" s="993"/>
      <c r="I186" s="993"/>
      <c r="J186" s="994"/>
    </row>
    <row r="187" spans="2:10" ht="30" customHeight="1" outlineLevel="1">
      <c r="B187" s="236" t="s">
        <v>534</v>
      </c>
      <c r="C187" s="927"/>
      <c r="D187" s="927"/>
      <c r="E187" s="927"/>
      <c r="F187" s="927"/>
      <c r="G187" s="927"/>
      <c r="H187" s="928"/>
      <c r="I187" s="928"/>
      <c r="J187" s="929"/>
    </row>
    <row r="188" spans="2:10" ht="14.25" customHeight="1" outlineLevel="1">
      <c r="B188" s="995" t="s">
        <v>547</v>
      </c>
      <c r="C188" s="974" t="s">
        <v>536</v>
      </c>
      <c r="D188" s="974"/>
      <c r="E188" s="974"/>
      <c r="F188" s="974" t="s">
        <v>537</v>
      </c>
      <c r="G188" s="974"/>
      <c r="H188" s="975"/>
      <c r="I188" s="975"/>
      <c r="J188" s="976"/>
    </row>
    <row r="189" spans="2:10" ht="34.5" customHeight="1" outlineLevel="1">
      <c r="B189" s="995"/>
      <c r="C189" s="71"/>
      <c r="D189" s="197" t="s">
        <v>311</v>
      </c>
      <c r="E189" s="71"/>
      <c r="F189" s="977"/>
      <c r="G189" s="977"/>
      <c r="H189" s="978"/>
      <c r="I189" s="978"/>
      <c r="J189" s="979"/>
    </row>
    <row r="190" spans="2:10" ht="34.5" customHeight="1" outlineLevel="1">
      <c r="B190" s="995"/>
      <c r="C190" s="71"/>
      <c r="D190" s="88" t="s">
        <v>311</v>
      </c>
      <c r="E190" s="71"/>
      <c r="F190" s="968"/>
      <c r="G190" s="968"/>
      <c r="H190" s="969"/>
      <c r="I190" s="969"/>
      <c r="J190" s="970"/>
    </row>
    <row r="191" spans="2:10" ht="34.5" customHeight="1" outlineLevel="1">
      <c r="B191" s="995"/>
      <c r="C191" s="71"/>
      <c r="D191" s="88" t="s">
        <v>311</v>
      </c>
      <c r="E191" s="71"/>
      <c r="F191" s="968"/>
      <c r="G191" s="968"/>
      <c r="H191" s="969"/>
      <c r="I191" s="969"/>
      <c r="J191" s="970"/>
    </row>
    <row r="192" spans="2:10" ht="34.5" customHeight="1" outlineLevel="1">
      <c r="B192" s="995"/>
      <c r="C192" s="71"/>
      <c r="D192" s="88" t="s">
        <v>311</v>
      </c>
      <c r="E192" s="71"/>
      <c r="F192" s="968"/>
      <c r="G192" s="968"/>
      <c r="H192" s="969"/>
      <c r="I192" s="969"/>
      <c r="J192" s="970"/>
    </row>
    <row r="193" spans="1:26" ht="34.5" customHeight="1" outlineLevel="1">
      <c r="B193" s="995"/>
      <c r="C193" s="71"/>
      <c r="D193" s="241" t="s">
        <v>311</v>
      </c>
      <c r="E193" s="71"/>
      <c r="F193" s="980"/>
      <c r="G193" s="981"/>
      <c r="H193" s="982"/>
      <c r="I193" s="982"/>
      <c r="J193" s="983"/>
    </row>
    <row r="194" spans="1:26" ht="15" customHeight="1" outlineLevel="1">
      <c r="B194" s="936" t="s">
        <v>538</v>
      </c>
      <c r="C194" s="974" t="s">
        <v>536</v>
      </c>
      <c r="D194" s="974"/>
      <c r="E194" s="974"/>
      <c r="F194" s="974" t="s">
        <v>539</v>
      </c>
      <c r="G194" s="974"/>
      <c r="H194" s="975"/>
      <c r="I194" s="975"/>
      <c r="J194" s="976"/>
    </row>
    <row r="195" spans="1:26" ht="31.5" customHeight="1" outlineLevel="1">
      <c r="B195" s="937"/>
      <c r="C195" s="72"/>
      <c r="D195" s="90" t="s">
        <v>540</v>
      </c>
      <c r="E195" s="73"/>
      <c r="F195" s="977"/>
      <c r="G195" s="977"/>
      <c r="H195" s="978"/>
      <c r="I195" s="978"/>
      <c r="J195" s="979"/>
    </row>
    <row r="196" spans="1:26" ht="31.5" customHeight="1" outlineLevel="1">
      <c r="B196" s="937"/>
      <c r="C196" s="74"/>
      <c r="D196" s="91" t="s">
        <v>540</v>
      </c>
      <c r="E196" s="75"/>
      <c r="F196" s="968"/>
      <c r="G196" s="968"/>
      <c r="H196" s="969"/>
      <c r="I196" s="969"/>
      <c r="J196" s="970"/>
    </row>
    <row r="197" spans="1:26" ht="31.5" customHeight="1" outlineLevel="1">
      <c r="B197" s="937"/>
      <c r="C197" s="74"/>
      <c r="D197" s="91" t="s">
        <v>540</v>
      </c>
      <c r="E197" s="75"/>
      <c r="F197" s="968"/>
      <c r="G197" s="968"/>
      <c r="H197" s="969"/>
      <c r="I197" s="969"/>
      <c r="J197" s="970"/>
    </row>
    <row r="198" spans="1:26" ht="31.5" customHeight="1" outlineLevel="1">
      <c r="B198" s="937"/>
      <c r="C198" s="74"/>
      <c r="D198" s="91" t="s">
        <v>540</v>
      </c>
      <c r="E198" s="75"/>
      <c r="F198" s="968"/>
      <c r="G198" s="968"/>
      <c r="H198" s="969"/>
      <c r="I198" s="969"/>
      <c r="J198" s="970"/>
    </row>
    <row r="199" spans="1:26" ht="31.5" customHeight="1" outlineLevel="1">
      <c r="B199" s="938"/>
      <c r="C199" s="76"/>
      <c r="D199" s="92" t="s">
        <v>540</v>
      </c>
      <c r="E199" s="77"/>
      <c r="F199" s="939"/>
      <c r="G199" s="939"/>
      <c r="H199" s="940"/>
      <c r="I199" s="940"/>
      <c r="J199" s="941"/>
    </row>
    <row r="200" spans="1:26" ht="15" customHeight="1" outlineLevel="1">
      <c r="B200" s="954" t="s">
        <v>541</v>
      </c>
      <c r="C200" s="956" t="s">
        <v>542</v>
      </c>
      <c r="D200" s="957"/>
      <c r="E200" s="958"/>
      <c r="F200" s="959" t="s">
        <v>543</v>
      </c>
      <c r="G200" s="960"/>
      <c r="H200" s="960"/>
      <c r="I200" s="960"/>
      <c r="J200" s="961"/>
    </row>
    <row r="201" spans="1:26" ht="30" customHeight="1" outlineLevel="1">
      <c r="B201" s="937"/>
      <c r="C201" s="74"/>
      <c r="D201" s="91" t="s">
        <v>540</v>
      </c>
      <c r="E201" s="71"/>
      <c r="F201" s="965"/>
      <c r="G201" s="965"/>
      <c r="H201" s="966"/>
      <c r="I201" s="966"/>
      <c r="J201" s="967"/>
    </row>
    <row r="202" spans="1:26" ht="30" customHeight="1" outlineLevel="1">
      <c r="B202" s="937"/>
      <c r="C202" s="74"/>
      <c r="D202" s="91" t="s">
        <v>540</v>
      </c>
      <c r="E202" s="71"/>
      <c r="F202" s="968"/>
      <c r="G202" s="968"/>
      <c r="H202" s="969"/>
      <c r="I202" s="969"/>
      <c r="J202" s="970"/>
    </row>
    <row r="203" spans="1:26" ht="30" customHeight="1" outlineLevel="1">
      <c r="B203" s="937"/>
      <c r="C203" s="74"/>
      <c r="D203" s="91" t="s">
        <v>540</v>
      </c>
      <c r="E203" s="71"/>
      <c r="F203" s="968"/>
      <c r="G203" s="968"/>
      <c r="H203" s="969"/>
      <c r="I203" s="969"/>
      <c r="J203" s="970"/>
    </row>
    <row r="204" spans="1:26" ht="30" customHeight="1" outlineLevel="1" thickBot="1">
      <c r="B204" s="955"/>
      <c r="C204" s="78"/>
      <c r="D204" s="93" t="s">
        <v>540</v>
      </c>
      <c r="E204" s="79"/>
      <c r="F204" s="971"/>
      <c r="G204" s="971"/>
      <c r="H204" s="972"/>
      <c r="I204" s="972"/>
      <c r="J204" s="973"/>
    </row>
    <row r="205" spans="1:26" s="85" customFormat="1" ht="18.75" customHeight="1" outlineLevel="1" thickBot="1">
      <c r="A205" s="81"/>
      <c r="B205" s="94"/>
      <c r="C205" s="81"/>
      <c r="D205" s="81"/>
      <c r="E205" s="81"/>
      <c r="F205" s="81"/>
      <c r="G205" s="82"/>
      <c r="H205" s="82"/>
      <c r="I205" s="82"/>
      <c r="J205" s="82"/>
      <c r="K205" s="82"/>
      <c r="L205" s="82"/>
      <c r="M205" s="83"/>
      <c r="N205" s="1021"/>
      <c r="O205" s="1021"/>
      <c r="P205" s="1021"/>
      <c r="Q205" s="1021"/>
      <c r="R205" s="84"/>
      <c r="V205" s="83"/>
      <c r="W205" s="83"/>
      <c r="X205" s="83"/>
      <c r="Y205" s="83"/>
      <c r="Z205" s="84"/>
    </row>
    <row r="206" spans="1:26" ht="18.75" customHeight="1" outlineLevel="1">
      <c r="B206" s="1018" t="s">
        <v>544</v>
      </c>
      <c r="C206" s="1025"/>
      <c r="D206" s="1026"/>
      <c r="E206" s="1026"/>
      <c r="F206" s="1026"/>
      <c r="G206" s="1026"/>
      <c r="H206" s="1026"/>
      <c r="I206" s="1026"/>
      <c r="J206" s="1027"/>
    </row>
    <row r="207" spans="1:26" ht="18.75" customHeight="1" outlineLevel="1">
      <c r="B207" s="1019"/>
      <c r="C207" s="921"/>
      <c r="D207" s="922"/>
      <c r="E207" s="922"/>
      <c r="F207" s="922"/>
      <c r="G207" s="922"/>
      <c r="H207" s="922"/>
      <c r="I207" s="922"/>
      <c r="J207" s="923"/>
    </row>
    <row r="208" spans="1:26" ht="18.75" customHeight="1" outlineLevel="1">
      <c r="B208" s="1020"/>
      <c r="C208" s="1028"/>
      <c r="D208" s="1029"/>
      <c r="E208" s="1029"/>
      <c r="F208" s="1029"/>
      <c r="G208" s="1029"/>
      <c r="H208" s="1029"/>
      <c r="I208" s="1029"/>
      <c r="J208" s="1030"/>
    </row>
    <row r="209" spans="2:11" ht="18.75" customHeight="1" outlineLevel="1">
      <c r="B209" s="1031" t="s">
        <v>545</v>
      </c>
      <c r="C209" s="918"/>
      <c r="D209" s="919"/>
      <c r="E209" s="919"/>
      <c r="F209" s="919"/>
      <c r="G209" s="919"/>
      <c r="H209" s="919"/>
      <c r="I209" s="919"/>
      <c r="J209" s="920"/>
    </row>
    <row r="210" spans="2:11" ht="18.75" customHeight="1" outlineLevel="1">
      <c r="B210" s="1019"/>
      <c r="C210" s="921"/>
      <c r="D210" s="922"/>
      <c r="E210" s="922"/>
      <c r="F210" s="922"/>
      <c r="G210" s="922"/>
      <c r="H210" s="922"/>
      <c r="I210" s="922"/>
      <c r="J210" s="923"/>
    </row>
    <row r="211" spans="2:11" ht="18.75" customHeight="1" outlineLevel="1" thickBot="1">
      <c r="B211" s="1032"/>
      <c r="C211" s="924"/>
      <c r="D211" s="925"/>
      <c r="E211" s="925"/>
      <c r="F211" s="925"/>
      <c r="G211" s="925"/>
      <c r="H211" s="925"/>
      <c r="I211" s="925"/>
      <c r="J211" s="926"/>
    </row>
    <row r="212" spans="2:11" ht="18.75" customHeight="1" outlineLevel="1" thickBot="1">
      <c r="B212" s="95"/>
      <c r="C212" s="96"/>
      <c r="D212" s="96"/>
      <c r="E212" s="96"/>
      <c r="F212" s="96"/>
      <c r="G212" s="96"/>
      <c r="H212" s="96"/>
      <c r="I212" s="96"/>
      <c r="J212" s="96"/>
    </row>
    <row r="213" spans="2:11" ht="18.75" customHeight="1" outlineLevel="1">
      <c r="B213" s="97" t="s">
        <v>546</v>
      </c>
      <c r="C213" s="98"/>
      <c r="D213" s="98"/>
      <c r="E213" s="98"/>
      <c r="F213" s="99"/>
      <c r="G213" s="99"/>
      <c r="H213" s="99"/>
      <c r="I213" s="99"/>
      <c r="J213" s="100"/>
    </row>
    <row r="214" spans="2:11" ht="18.75" customHeight="1" outlineLevel="1">
      <c r="B214" s="942"/>
      <c r="C214" s="943"/>
      <c r="D214" s="943"/>
      <c r="E214" s="943"/>
      <c r="F214" s="943"/>
      <c r="G214" s="943"/>
      <c r="H214" s="943"/>
      <c r="I214" s="943"/>
      <c r="J214" s="944"/>
    </row>
    <row r="215" spans="2:11" ht="12" customHeight="1" outlineLevel="1" thickBot="1">
      <c r="B215" s="234"/>
      <c r="C215" s="101"/>
      <c r="D215" s="101"/>
      <c r="E215" s="101"/>
      <c r="F215" s="101"/>
      <c r="G215" s="101"/>
      <c r="H215" s="101"/>
      <c r="I215" s="101"/>
      <c r="J215" s="102"/>
    </row>
    <row r="218" spans="2:11" ht="17.25" customHeight="1">
      <c r="B218" s="198"/>
      <c r="C218" s="198"/>
      <c r="D218" s="198"/>
      <c r="E218" s="198"/>
      <c r="F218" s="198"/>
      <c r="G218" s="198"/>
      <c r="H218" s="198"/>
      <c r="I218" s="198"/>
      <c r="J218" s="198"/>
      <c r="K218" s="198"/>
    </row>
    <row r="219" spans="2:11" ht="33.75" customHeight="1">
      <c r="B219" s="103" t="s">
        <v>529</v>
      </c>
      <c r="C219" s="948">
        <f>個票ｰ1003!B159</f>
        <v>0</v>
      </c>
      <c r="D219" s="949"/>
      <c r="E219" s="949"/>
      <c r="F219" s="950"/>
      <c r="G219" s="104" t="s">
        <v>530</v>
      </c>
      <c r="H219" s="945">
        <v>15</v>
      </c>
      <c r="I219" s="946"/>
      <c r="J219" s="947"/>
    </row>
    <row r="220" spans="2:11" ht="30" customHeight="1" outlineLevel="1">
      <c r="B220" s="237" t="s">
        <v>531</v>
      </c>
      <c r="C220" s="951">
        <f>個票ｰ1003!U159</f>
        <v>0</v>
      </c>
      <c r="D220" s="952"/>
      <c r="E220" s="952"/>
      <c r="F220" s="952"/>
      <c r="G220" s="952"/>
      <c r="H220" s="952"/>
      <c r="I220" s="952"/>
      <c r="J220" s="953"/>
    </row>
    <row r="221" spans="2:11" ht="30" customHeight="1" outlineLevel="1">
      <c r="B221" s="235" t="s">
        <v>533</v>
      </c>
      <c r="C221" s="992">
        <f>個票ｰ1003!S159</f>
        <v>0</v>
      </c>
      <c r="D221" s="993"/>
      <c r="E221" s="993"/>
      <c r="F221" s="993"/>
      <c r="G221" s="993"/>
      <c r="H221" s="993"/>
      <c r="I221" s="993"/>
      <c r="J221" s="994"/>
    </row>
    <row r="222" spans="2:11" ht="30" customHeight="1" outlineLevel="1">
      <c r="B222" s="236" t="s">
        <v>534</v>
      </c>
      <c r="C222" s="927"/>
      <c r="D222" s="927"/>
      <c r="E222" s="927"/>
      <c r="F222" s="927"/>
      <c r="G222" s="927"/>
      <c r="H222" s="928"/>
      <c r="I222" s="928"/>
      <c r="J222" s="929"/>
    </row>
    <row r="223" spans="2:11" ht="14.25" customHeight="1" outlineLevel="1">
      <c r="B223" s="995" t="s">
        <v>547</v>
      </c>
      <c r="C223" s="974" t="s">
        <v>536</v>
      </c>
      <c r="D223" s="974"/>
      <c r="E223" s="974"/>
      <c r="F223" s="974" t="s">
        <v>537</v>
      </c>
      <c r="G223" s="974"/>
      <c r="H223" s="975"/>
      <c r="I223" s="975"/>
      <c r="J223" s="976"/>
    </row>
    <row r="224" spans="2:11" ht="34.5" customHeight="1" outlineLevel="1">
      <c r="B224" s="995"/>
      <c r="C224" s="71"/>
      <c r="D224" s="197" t="s">
        <v>311</v>
      </c>
      <c r="E224" s="71"/>
      <c r="F224" s="977"/>
      <c r="G224" s="977"/>
      <c r="H224" s="978"/>
      <c r="I224" s="978"/>
      <c r="J224" s="979"/>
    </row>
    <row r="225" spans="1:26" ht="34.5" customHeight="1" outlineLevel="1">
      <c r="B225" s="995"/>
      <c r="C225" s="71"/>
      <c r="D225" s="88" t="s">
        <v>311</v>
      </c>
      <c r="E225" s="71"/>
      <c r="F225" s="968"/>
      <c r="G225" s="968"/>
      <c r="H225" s="969"/>
      <c r="I225" s="969"/>
      <c r="J225" s="970"/>
    </row>
    <row r="226" spans="1:26" ht="34.5" customHeight="1" outlineLevel="1">
      <c r="B226" s="995"/>
      <c r="C226" s="71"/>
      <c r="D226" s="88" t="s">
        <v>311</v>
      </c>
      <c r="E226" s="71"/>
      <c r="F226" s="968"/>
      <c r="G226" s="968"/>
      <c r="H226" s="969"/>
      <c r="I226" s="969"/>
      <c r="J226" s="970"/>
    </row>
    <row r="227" spans="1:26" ht="34.5" customHeight="1" outlineLevel="1">
      <c r="B227" s="995"/>
      <c r="C227" s="71"/>
      <c r="D227" s="88" t="s">
        <v>311</v>
      </c>
      <c r="E227" s="71"/>
      <c r="F227" s="968"/>
      <c r="G227" s="968"/>
      <c r="H227" s="969"/>
      <c r="I227" s="969"/>
      <c r="J227" s="970"/>
    </row>
    <row r="228" spans="1:26" ht="34.5" customHeight="1" outlineLevel="1">
      <c r="B228" s="995"/>
      <c r="C228" s="71"/>
      <c r="D228" s="241" t="s">
        <v>311</v>
      </c>
      <c r="E228" s="71"/>
      <c r="F228" s="980"/>
      <c r="G228" s="981"/>
      <c r="H228" s="982"/>
      <c r="I228" s="982"/>
      <c r="J228" s="983"/>
    </row>
    <row r="229" spans="1:26" ht="15" customHeight="1" outlineLevel="1">
      <c r="B229" s="936" t="s">
        <v>538</v>
      </c>
      <c r="C229" s="974" t="s">
        <v>536</v>
      </c>
      <c r="D229" s="974"/>
      <c r="E229" s="974"/>
      <c r="F229" s="974" t="s">
        <v>539</v>
      </c>
      <c r="G229" s="974"/>
      <c r="H229" s="975"/>
      <c r="I229" s="975"/>
      <c r="J229" s="976"/>
    </row>
    <row r="230" spans="1:26" ht="31.5" customHeight="1" outlineLevel="1">
      <c r="B230" s="937"/>
      <c r="C230" s="72"/>
      <c r="D230" s="90" t="s">
        <v>540</v>
      </c>
      <c r="E230" s="73"/>
      <c r="F230" s="977"/>
      <c r="G230" s="977"/>
      <c r="H230" s="978"/>
      <c r="I230" s="978"/>
      <c r="J230" s="979"/>
    </row>
    <row r="231" spans="1:26" ht="31.5" customHeight="1" outlineLevel="1">
      <c r="B231" s="937"/>
      <c r="C231" s="74"/>
      <c r="D231" s="91" t="s">
        <v>540</v>
      </c>
      <c r="E231" s="75"/>
      <c r="F231" s="968"/>
      <c r="G231" s="968"/>
      <c r="H231" s="969"/>
      <c r="I231" s="969"/>
      <c r="J231" s="970"/>
    </row>
    <row r="232" spans="1:26" ht="31.5" customHeight="1" outlineLevel="1">
      <c r="B232" s="937"/>
      <c r="C232" s="74"/>
      <c r="D232" s="91" t="s">
        <v>540</v>
      </c>
      <c r="E232" s="75"/>
      <c r="F232" s="968"/>
      <c r="G232" s="968"/>
      <c r="H232" s="969"/>
      <c r="I232" s="969"/>
      <c r="J232" s="970"/>
    </row>
    <row r="233" spans="1:26" ht="31.5" customHeight="1" outlineLevel="1">
      <c r="B233" s="937"/>
      <c r="C233" s="74"/>
      <c r="D233" s="91" t="s">
        <v>540</v>
      </c>
      <c r="E233" s="75"/>
      <c r="F233" s="968"/>
      <c r="G233" s="968"/>
      <c r="H233" s="969"/>
      <c r="I233" s="969"/>
      <c r="J233" s="970"/>
    </row>
    <row r="234" spans="1:26" ht="31.5" customHeight="1" outlineLevel="1">
      <c r="B234" s="938"/>
      <c r="C234" s="76"/>
      <c r="D234" s="92" t="s">
        <v>540</v>
      </c>
      <c r="E234" s="77"/>
      <c r="F234" s="939"/>
      <c r="G234" s="939"/>
      <c r="H234" s="940"/>
      <c r="I234" s="940"/>
      <c r="J234" s="941"/>
    </row>
    <row r="235" spans="1:26" ht="15" customHeight="1" outlineLevel="1">
      <c r="B235" s="954" t="s">
        <v>541</v>
      </c>
      <c r="C235" s="956" t="s">
        <v>542</v>
      </c>
      <c r="D235" s="957"/>
      <c r="E235" s="958"/>
      <c r="F235" s="959" t="s">
        <v>543</v>
      </c>
      <c r="G235" s="960"/>
      <c r="H235" s="960"/>
      <c r="I235" s="960"/>
      <c r="J235" s="961"/>
    </row>
    <row r="236" spans="1:26" ht="30" customHeight="1" outlineLevel="1">
      <c r="B236" s="937"/>
      <c r="C236" s="74"/>
      <c r="D236" s="91" t="s">
        <v>540</v>
      </c>
      <c r="E236" s="71"/>
      <c r="F236" s="962"/>
      <c r="G236" s="962"/>
      <c r="H236" s="963"/>
      <c r="I236" s="963"/>
      <c r="J236" s="964"/>
    </row>
    <row r="237" spans="1:26" ht="30" customHeight="1" outlineLevel="1">
      <c r="B237" s="937"/>
      <c r="C237" s="74"/>
      <c r="D237" s="91" t="s">
        <v>540</v>
      </c>
      <c r="E237" s="71"/>
      <c r="F237" s="930"/>
      <c r="G237" s="930"/>
      <c r="H237" s="931"/>
      <c r="I237" s="931"/>
      <c r="J237" s="932"/>
    </row>
    <row r="238" spans="1:26" ht="30" customHeight="1" outlineLevel="1">
      <c r="B238" s="937"/>
      <c r="C238" s="74"/>
      <c r="D238" s="91" t="s">
        <v>540</v>
      </c>
      <c r="E238" s="71"/>
      <c r="F238" s="930"/>
      <c r="G238" s="930"/>
      <c r="H238" s="931"/>
      <c r="I238" s="931"/>
      <c r="J238" s="932"/>
    </row>
    <row r="239" spans="1:26" ht="30" customHeight="1" outlineLevel="1" thickBot="1">
      <c r="B239" s="955"/>
      <c r="C239" s="78"/>
      <c r="D239" s="93" t="s">
        <v>540</v>
      </c>
      <c r="E239" s="79"/>
      <c r="F239" s="933"/>
      <c r="G239" s="933"/>
      <c r="H239" s="934"/>
      <c r="I239" s="934"/>
      <c r="J239" s="935"/>
    </row>
    <row r="240" spans="1:26" s="85" customFormat="1" ht="18.75" customHeight="1" outlineLevel="1" thickBot="1">
      <c r="A240" s="81"/>
      <c r="B240" s="94"/>
      <c r="C240" s="81"/>
      <c r="D240" s="81"/>
      <c r="E240" s="81"/>
      <c r="F240" s="81"/>
      <c r="G240" s="82"/>
      <c r="H240" s="82"/>
      <c r="I240" s="82"/>
      <c r="J240" s="82"/>
      <c r="K240" s="82"/>
      <c r="L240" s="82"/>
      <c r="M240" s="83"/>
      <c r="N240" s="1021"/>
      <c r="O240" s="1021"/>
      <c r="P240" s="1021"/>
      <c r="Q240" s="1021"/>
      <c r="R240" s="84"/>
      <c r="V240" s="83"/>
      <c r="W240" s="83"/>
      <c r="X240" s="83"/>
      <c r="Y240" s="83"/>
      <c r="Z240" s="84"/>
    </row>
    <row r="241" spans="2:10" ht="18.75" customHeight="1" outlineLevel="1">
      <c r="B241" s="1018" t="s">
        <v>544</v>
      </c>
      <c r="C241" s="1025"/>
      <c r="D241" s="1026"/>
      <c r="E241" s="1026"/>
      <c r="F241" s="1026"/>
      <c r="G241" s="1026"/>
      <c r="H241" s="1026"/>
      <c r="I241" s="1026"/>
      <c r="J241" s="1027"/>
    </row>
    <row r="242" spans="2:10" ht="18.75" customHeight="1" outlineLevel="1">
      <c r="B242" s="1019"/>
      <c r="C242" s="921"/>
      <c r="D242" s="922"/>
      <c r="E242" s="922"/>
      <c r="F242" s="922"/>
      <c r="G242" s="922"/>
      <c r="H242" s="922"/>
      <c r="I242" s="922"/>
      <c r="J242" s="923"/>
    </row>
    <row r="243" spans="2:10" ht="18.75" customHeight="1" outlineLevel="1">
      <c r="B243" s="1020"/>
      <c r="C243" s="1028"/>
      <c r="D243" s="1029"/>
      <c r="E243" s="1029"/>
      <c r="F243" s="1029"/>
      <c r="G243" s="1029"/>
      <c r="H243" s="1029"/>
      <c r="I243" s="1029"/>
      <c r="J243" s="1030"/>
    </row>
    <row r="244" spans="2:10" ht="18.75" customHeight="1" outlineLevel="1">
      <c r="B244" s="1031" t="s">
        <v>545</v>
      </c>
      <c r="C244" s="918"/>
      <c r="D244" s="919"/>
      <c r="E244" s="919"/>
      <c r="F244" s="919"/>
      <c r="G244" s="919"/>
      <c r="H244" s="919"/>
      <c r="I244" s="919"/>
      <c r="J244" s="920"/>
    </row>
    <row r="245" spans="2:10" ht="18.75" customHeight="1" outlineLevel="1">
      <c r="B245" s="1019"/>
      <c r="C245" s="921"/>
      <c r="D245" s="922"/>
      <c r="E245" s="922"/>
      <c r="F245" s="922"/>
      <c r="G245" s="922"/>
      <c r="H245" s="922"/>
      <c r="I245" s="922"/>
      <c r="J245" s="923"/>
    </row>
    <row r="246" spans="2:10" ht="18.75" customHeight="1" outlineLevel="1" thickBot="1">
      <c r="B246" s="1032"/>
      <c r="C246" s="924"/>
      <c r="D246" s="925"/>
      <c r="E246" s="925"/>
      <c r="F246" s="925"/>
      <c r="G246" s="925"/>
      <c r="H246" s="925"/>
      <c r="I246" s="925"/>
      <c r="J246" s="926"/>
    </row>
    <row r="247" spans="2:10" ht="18.75" customHeight="1" outlineLevel="1" thickBot="1">
      <c r="B247" s="95"/>
      <c r="C247" s="96"/>
      <c r="D247" s="96"/>
      <c r="E247" s="96"/>
      <c r="F247" s="96"/>
      <c r="G247" s="96"/>
      <c r="H247" s="96"/>
      <c r="I247" s="96"/>
      <c r="J247" s="96"/>
    </row>
    <row r="248" spans="2:10" ht="18.75" customHeight="1" outlineLevel="1">
      <c r="B248" s="97" t="s">
        <v>546</v>
      </c>
      <c r="C248" s="98"/>
      <c r="D248" s="98"/>
      <c r="E248" s="98"/>
      <c r="F248" s="99"/>
      <c r="G248" s="99"/>
      <c r="H248" s="99"/>
      <c r="I248" s="99"/>
      <c r="J248" s="100"/>
    </row>
    <row r="249" spans="2:10" ht="18.75" customHeight="1" outlineLevel="1">
      <c r="B249" s="942"/>
      <c r="C249" s="943"/>
      <c r="D249" s="943"/>
      <c r="E249" s="943"/>
      <c r="F249" s="943"/>
      <c r="G249" s="943"/>
      <c r="H249" s="943"/>
      <c r="I249" s="943"/>
      <c r="J249" s="944"/>
    </row>
    <row r="250" spans="2:10" ht="12" customHeight="1" outlineLevel="1" thickBot="1">
      <c r="B250" s="234"/>
      <c r="C250" s="101"/>
      <c r="D250" s="101"/>
      <c r="E250" s="101"/>
      <c r="F250" s="101"/>
      <c r="G250" s="101"/>
      <c r="H250" s="101"/>
      <c r="I250" s="101"/>
      <c r="J250" s="102"/>
    </row>
    <row r="251" spans="2:10" ht="17.25" customHeight="1"/>
    <row r="253" spans="2:10" ht="33.75" customHeight="1">
      <c r="B253" s="103" t="s">
        <v>553</v>
      </c>
      <c r="C253" s="948">
        <f>個票ｰ1003!B160</f>
        <v>0</v>
      </c>
      <c r="D253" s="949"/>
      <c r="E253" s="949"/>
      <c r="F253" s="950"/>
      <c r="G253" s="104" t="s">
        <v>530</v>
      </c>
      <c r="H253" s="945">
        <v>16</v>
      </c>
      <c r="I253" s="946"/>
      <c r="J253" s="947"/>
    </row>
    <row r="254" spans="2:10" ht="30" customHeight="1" outlineLevel="1">
      <c r="B254" s="237" t="s">
        <v>531</v>
      </c>
      <c r="C254" s="951">
        <f>個票ｰ1003!U160</f>
        <v>0</v>
      </c>
      <c r="D254" s="952"/>
      <c r="E254" s="952"/>
      <c r="F254" s="952"/>
      <c r="G254" s="952"/>
      <c r="H254" s="952"/>
      <c r="I254" s="952"/>
      <c r="J254" s="953"/>
    </row>
    <row r="255" spans="2:10" ht="30" customHeight="1" outlineLevel="1">
      <c r="B255" s="235" t="s">
        <v>533</v>
      </c>
      <c r="C255" s="992">
        <f>個票ｰ1003!S160</f>
        <v>0</v>
      </c>
      <c r="D255" s="993"/>
      <c r="E255" s="993"/>
      <c r="F255" s="993"/>
      <c r="G255" s="993"/>
      <c r="H255" s="993"/>
      <c r="I255" s="993"/>
      <c r="J255" s="994"/>
    </row>
    <row r="256" spans="2:10" ht="30" customHeight="1" outlineLevel="1">
      <c r="B256" s="236" t="s">
        <v>534</v>
      </c>
      <c r="C256" s="927"/>
      <c r="D256" s="927"/>
      <c r="E256" s="927"/>
      <c r="F256" s="927"/>
      <c r="G256" s="927"/>
      <c r="H256" s="928"/>
      <c r="I256" s="928"/>
      <c r="J256" s="929"/>
    </row>
    <row r="257" spans="2:10" ht="14.25" customHeight="1" outlineLevel="1">
      <c r="B257" s="995" t="s">
        <v>547</v>
      </c>
      <c r="C257" s="974" t="s">
        <v>536</v>
      </c>
      <c r="D257" s="974"/>
      <c r="E257" s="974"/>
      <c r="F257" s="974" t="s">
        <v>537</v>
      </c>
      <c r="G257" s="974"/>
      <c r="H257" s="975"/>
      <c r="I257" s="975"/>
      <c r="J257" s="976"/>
    </row>
    <row r="258" spans="2:10" ht="34.5" customHeight="1" outlineLevel="1">
      <c r="B258" s="995"/>
      <c r="C258" s="71"/>
      <c r="D258" s="197" t="s">
        <v>311</v>
      </c>
      <c r="E258" s="71"/>
      <c r="F258" s="977"/>
      <c r="G258" s="977"/>
      <c r="H258" s="978"/>
      <c r="I258" s="978"/>
      <c r="J258" s="979"/>
    </row>
    <row r="259" spans="2:10" ht="34.5" customHeight="1" outlineLevel="1">
      <c r="B259" s="995"/>
      <c r="C259" s="71"/>
      <c r="D259" s="88" t="s">
        <v>311</v>
      </c>
      <c r="E259" s="71"/>
      <c r="F259" s="968"/>
      <c r="G259" s="968"/>
      <c r="H259" s="969"/>
      <c r="I259" s="969"/>
      <c r="J259" s="970"/>
    </row>
    <row r="260" spans="2:10" ht="34.5" customHeight="1" outlineLevel="1">
      <c r="B260" s="995"/>
      <c r="C260" s="71"/>
      <c r="D260" s="88" t="s">
        <v>311</v>
      </c>
      <c r="E260" s="71"/>
      <c r="F260" s="968"/>
      <c r="G260" s="968"/>
      <c r="H260" s="969"/>
      <c r="I260" s="969"/>
      <c r="J260" s="970"/>
    </row>
    <row r="261" spans="2:10" ht="34.5" customHeight="1" outlineLevel="1">
      <c r="B261" s="995"/>
      <c r="C261" s="71"/>
      <c r="D261" s="88" t="s">
        <v>311</v>
      </c>
      <c r="E261" s="71"/>
      <c r="F261" s="968"/>
      <c r="G261" s="968"/>
      <c r="H261" s="969"/>
      <c r="I261" s="969"/>
      <c r="J261" s="970"/>
    </row>
    <row r="262" spans="2:10" ht="34.5" customHeight="1" outlineLevel="1">
      <c r="B262" s="995"/>
      <c r="C262" s="71"/>
      <c r="D262" s="241" t="s">
        <v>311</v>
      </c>
      <c r="E262" s="71"/>
      <c r="F262" s="980"/>
      <c r="G262" s="981"/>
      <c r="H262" s="982"/>
      <c r="I262" s="982"/>
      <c r="J262" s="983"/>
    </row>
    <row r="263" spans="2:10" ht="15" customHeight="1" outlineLevel="1">
      <c r="B263" s="936" t="s">
        <v>538</v>
      </c>
      <c r="C263" s="974" t="s">
        <v>536</v>
      </c>
      <c r="D263" s="974"/>
      <c r="E263" s="974"/>
      <c r="F263" s="974" t="s">
        <v>539</v>
      </c>
      <c r="G263" s="974"/>
      <c r="H263" s="975"/>
      <c r="I263" s="975"/>
      <c r="J263" s="976"/>
    </row>
    <row r="264" spans="2:10" ht="31.5" customHeight="1" outlineLevel="1">
      <c r="B264" s="937"/>
      <c r="C264" s="72"/>
      <c r="D264" s="90" t="s">
        <v>540</v>
      </c>
      <c r="E264" s="73"/>
      <c r="F264" s="977"/>
      <c r="G264" s="977"/>
      <c r="H264" s="978"/>
      <c r="I264" s="978"/>
      <c r="J264" s="979"/>
    </row>
    <row r="265" spans="2:10" ht="31.5" customHeight="1" outlineLevel="1">
      <c r="B265" s="937"/>
      <c r="C265" s="74"/>
      <c r="D265" s="91" t="s">
        <v>540</v>
      </c>
      <c r="E265" s="75"/>
      <c r="F265" s="968"/>
      <c r="G265" s="968"/>
      <c r="H265" s="969"/>
      <c r="I265" s="969"/>
      <c r="J265" s="970"/>
    </row>
    <row r="266" spans="2:10" ht="31.5" customHeight="1" outlineLevel="1">
      <c r="B266" s="937"/>
      <c r="C266" s="74"/>
      <c r="D266" s="91" t="s">
        <v>540</v>
      </c>
      <c r="E266" s="75"/>
      <c r="F266" s="968"/>
      <c r="G266" s="968"/>
      <c r="H266" s="969"/>
      <c r="I266" s="969"/>
      <c r="J266" s="970"/>
    </row>
    <row r="267" spans="2:10" ht="31.5" customHeight="1" outlineLevel="1">
      <c r="B267" s="937"/>
      <c r="C267" s="74"/>
      <c r="D267" s="91" t="s">
        <v>540</v>
      </c>
      <c r="E267" s="75"/>
      <c r="F267" s="968"/>
      <c r="G267" s="968"/>
      <c r="H267" s="969"/>
      <c r="I267" s="969"/>
      <c r="J267" s="970"/>
    </row>
    <row r="268" spans="2:10" ht="31.5" customHeight="1" outlineLevel="1">
      <c r="B268" s="938"/>
      <c r="C268" s="76"/>
      <c r="D268" s="92" t="s">
        <v>540</v>
      </c>
      <c r="E268" s="77"/>
      <c r="F268" s="939"/>
      <c r="G268" s="939"/>
      <c r="H268" s="940"/>
      <c r="I268" s="940"/>
      <c r="J268" s="941"/>
    </row>
    <row r="269" spans="2:10" ht="15" customHeight="1" outlineLevel="1">
      <c r="B269" s="954" t="s">
        <v>541</v>
      </c>
      <c r="C269" s="956" t="s">
        <v>542</v>
      </c>
      <c r="D269" s="957"/>
      <c r="E269" s="958"/>
      <c r="F269" s="959" t="s">
        <v>543</v>
      </c>
      <c r="G269" s="960"/>
      <c r="H269" s="960"/>
      <c r="I269" s="960"/>
      <c r="J269" s="961"/>
    </row>
    <row r="270" spans="2:10" ht="30" customHeight="1" outlineLevel="1">
      <c r="B270" s="937"/>
      <c r="C270" s="74"/>
      <c r="D270" s="91" t="s">
        <v>540</v>
      </c>
      <c r="E270" s="71"/>
      <c r="F270" s="962"/>
      <c r="G270" s="962"/>
      <c r="H270" s="963"/>
      <c r="I270" s="963"/>
      <c r="J270" s="964"/>
    </row>
    <row r="271" spans="2:10" ht="30" customHeight="1" outlineLevel="1">
      <c r="B271" s="937"/>
      <c r="C271" s="74"/>
      <c r="D271" s="91" t="s">
        <v>540</v>
      </c>
      <c r="E271" s="71"/>
      <c r="F271" s="930"/>
      <c r="G271" s="930"/>
      <c r="H271" s="931"/>
      <c r="I271" s="931"/>
      <c r="J271" s="932"/>
    </row>
    <row r="272" spans="2:10" ht="30" customHeight="1" outlineLevel="1">
      <c r="B272" s="937"/>
      <c r="C272" s="74"/>
      <c r="D272" s="91" t="s">
        <v>540</v>
      </c>
      <c r="E272" s="71"/>
      <c r="F272" s="930"/>
      <c r="G272" s="930"/>
      <c r="H272" s="931"/>
      <c r="I272" s="931"/>
      <c r="J272" s="932"/>
    </row>
    <row r="273" spans="1:26" ht="30" customHeight="1" outlineLevel="1" thickBot="1">
      <c r="B273" s="955"/>
      <c r="C273" s="78"/>
      <c r="D273" s="93" t="s">
        <v>540</v>
      </c>
      <c r="E273" s="79"/>
      <c r="F273" s="933"/>
      <c r="G273" s="933"/>
      <c r="H273" s="934"/>
      <c r="I273" s="934"/>
      <c r="J273" s="935"/>
    </row>
    <row r="274" spans="1:26" s="85" customFormat="1" ht="18.75" customHeight="1" outlineLevel="1" thickBot="1">
      <c r="A274" s="81"/>
      <c r="B274" s="94"/>
      <c r="C274" s="81"/>
      <c r="D274" s="81"/>
      <c r="E274" s="81"/>
      <c r="F274" s="81"/>
      <c r="G274" s="82"/>
      <c r="H274" s="82"/>
      <c r="I274" s="82"/>
      <c r="J274" s="82"/>
      <c r="K274" s="82"/>
      <c r="L274" s="82"/>
      <c r="M274" s="83"/>
      <c r="N274" s="1021"/>
      <c r="O274" s="1021"/>
      <c r="P274" s="1021"/>
      <c r="Q274" s="1021"/>
      <c r="R274" s="84"/>
      <c r="V274" s="83"/>
      <c r="W274" s="83"/>
      <c r="X274" s="83"/>
      <c r="Y274" s="83"/>
      <c r="Z274" s="84"/>
    </row>
    <row r="275" spans="1:26" ht="18.75" customHeight="1" outlineLevel="1">
      <c r="B275" s="1018" t="s">
        <v>544</v>
      </c>
      <c r="C275" s="1025"/>
      <c r="D275" s="1026"/>
      <c r="E275" s="1026"/>
      <c r="F275" s="1026"/>
      <c r="G275" s="1026"/>
      <c r="H275" s="1026"/>
      <c r="I275" s="1026"/>
      <c r="J275" s="1027"/>
    </row>
    <row r="276" spans="1:26" ht="18.75" customHeight="1" outlineLevel="1">
      <c r="B276" s="1019"/>
      <c r="C276" s="921"/>
      <c r="D276" s="922"/>
      <c r="E276" s="922"/>
      <c r="F276" s="922"/>
      <c r="G276" s="922"/>
      <c r="H276" s="922"/>
      <c r="I276" s="922"/>
      <c r="J276" s="923"/>
    </row>
    <row r="277" spans="1:26" ht="18.75" customHeight="1" outlineLevel="1">
      <c r="B277" s="1020"/>
      <c r="C277" s="1028"/>
      <c r="D277" s="1029"/>
      <c r="E277" s="1029"/>
      <c r="F277" s="1029"/>
      <c r="G277" s="1029"/>
      <c r="H277" s="1029"/>
      <c r="I277" s="1029"/>
      <c r="J277" s="1030"/>
    </row>
    <row r="278" spans="1:26" ht="18.75" customHeight="1" outlineLevel="1">
      <c r="B278" s="1031" t="s">
        <v>545</v>
      </c>
      <c r="C278" s="918"/>
      <c r="D278" s="919"/>
      <c r="E278" s="919"/>
      <c r="F278" s="919"/>
      <c r="G278" s="919"/>
      <c r="H278" s="919"/>
      <c r="I278" s="919"/>
      <c r="J278" s="920"/>
    </row>
    <row r="279" spans="1:26" ht="18.75" customHeight="1" outlineLevel="1">
      <c r="B279" s="1019"/>
      <c r="C279" s="921"/>
      <c r="D279" s="922"/>
      <c r="E279" s="922"/>
      <c r="F279" s="922"/>
      <c r="G279" s="922"/>
      <c r="H279" s="922"/>
      <c r="I279" s="922"/>
      <c r="J279" s="923"/>
    </row>
    <row r="280" spans="1:26" ht="18.75" customHeight="1" outlineLevel="1" thickBot="1">
      <c r="B280" s="1032"/>
      <c r="C280" s="924"/>
      <c r="D280" s="925"/>
      <c r="E280" s="925"/>
      <c r="F280" s="925"/>
      <c r="G280" s="925"/>
      <c r="H280" s="925"/>
      <c r="I280" s="925"/>
      <c r="J280" s="926"/>
    </row>
    <row r="281" spans="1:26" ht="18.75" customHeight="1" outlineLevel="1" thickBot="1">
      <c r="B281" s="95"/>
      <c r="C281" s="96"/>
      <c r="D281" s="96"/>
      <c r="E281" s="96"/>
      <c r="F281" s="96"/>
      <c r="G281" s="96"/>
      <c r="H281" s="96"/>
      <c r="I281" s="96"/>
      <c r="J281" s="96"/>
    </row>
    <row r="282" spans="1:26" ht="18.75" customHeight="1" outlineLevel="1">
      <c r="B282" s="97" t="s">
        <v>546</v>
      </c>
      <c r="C282" s="98"/>
      <c r="D282" s="98"/>
      <c r="E282" s="98"/>
      <c r="F282" s="99"/>
      <c r="G282" s="99"/>
      <c r="H282" s="99"/>
      <c r="I282" s="99"/>
      <c r="J282" s="100"/>
    </row>
    <row r="283" spans="1:26" ht="18.75" customHeight="1" outlineLevel="1">
      <c r="B283" s="942"/>
      <c r="C283" s="943"/>
      <c r="D283" s="943"/>
      <c r="E283" s="943"/>
      <c r="F283" s="943"/>
      <c r="G283" s="943"/>
      <c r="H283" s="943"/>
      <c r="I283" s="943"/>
      <c r="J283" s="944"/>
    </row>
    <row r="284" spans="1:26" ht="12" customHeight="1" outlineLevel="1" thickBot="1">
      <c r="B284" s="234"/>
      <c r="C284" s="101"/>
      <c r="D284" s="101"/>
      <c r="E284" s="101"/>
      <c r="F284" s="101"/>
      <c r="G284" s="101"/>
      <c r="H284" s="101"/>
      <c r="I284" s="101"/>
      <c r="J284" s="102"/>
    </row>
    <row r="287" spans="1:26" ht="33.75" customHeight="1">
      <c r="B287" s="103" t="s">
        <v>529</v>
      </c>
      <c r="C287" s="948">
        <f>個票ｰ1003!B161</f>
        <v>0</v>
      </c>
      <c r="D287" s="949"/>
      <c r="E287" s="949"/>
      <c r="F287" s="950"/>
      <c r="G287" s="104" t="s">
        <v>530</v>
      </c>
      <c r="H287" s="945">
        <v>17</v>
      </c>
      <c r="I287" s="946"/>
      <c r="J287" s="947"/>
    </row>
    <row r="288" spans="1:26" ht="30" customHeight="1" outlineLevel="1">
      <c r="B288" s="237" t="s">
        <v>531</v>
      </c>
      <c r="C288" s="951">
        <f>個票ｰ1003!U161</f>
        <v>0</v>
      </c>
      <c r="D288" s="952"/>
      <c r="E288" s="952"/>
      <c r="F288" s="952"/>
      <c r="G288" s="952"/>
      <c r="H288" s="952"/>
      <c r="I288" s="952"/>
      <c r="J288" s="953"/>
    </row>
    <row r="289" spans="2:10" ht="30" customHeight="1" outlineLevel="1">
      <c r="B289" s="235" t="s">
        <v>533</v>
      </c>
      <c r="C289" s="992">
        <f>個票ｰ1003!S161</f>
        <v>0</v>
      </c>
      <c r="D289" s="993"/>
      <c r="E289" s="993"/>
      <c r="F289" s="993"/>
      <c r="G289" s="993"/>
      <c r="H289" s="993"/>
      <c r="I289" s="993"/>
      <c r="J289" s="994"/>
    </row>
    <row r="290" spans="2:10" ht="30" customHeight="1" outlineLevel="1">
      <c r="B290" s="236" t="s">
        <v>534</v>
      </c>
      <c r="C290" s="927"/>
      <c r="D290" s="927"/>
      <c r="E290" s="927"/>
      <c r="F290" s="927"/>
      <c r="G290" s="927"/>
      <c r="H290" s="928"/>
      <c r="I290" s="928"/>
      <c r="J290" s="929"/>
    </row>
    <row r="291" spans="2:10" ht="14.25" customHeight="1" outlineLevel="1">
      <c r="B291" s="995" t="s">
        <v>547</v>
      </c>
      <c r="C291" s="974" t="s">
        <v>536</v>
      </c>
      <c r="D291" s="974"/>
      <c r="E291" s="974"/>
      <c r="F291" s="974" t="s">
        <v>537</v>
      </c>
      <c r="G291" s="974"/>
      <c r="H291" s="975"/>
      <c r="I291" s="975"/>
      <c r="J291" s="976"/>
    </row>
    <row r="292" spans="2:10" ht="34.5" customHeight="1" outlineLevel="1">
      <c r="B292" s="995"/>
      <c r="C292" s="71"/>
      <c r="D292" s="197" t="s">
        <v>311</v>
      </c>
      <c r="E292" s="71"/>
      <c r="F292" s="977"/>
      <c r="G292" s="977"/>
      <c r="H292" s="978"/>
      <c r="I292" s="978"/>
      <c r="J292" s="979"/>
    </row>
    <row r="293" spans="2:10" ht="34.5" customHeight="1" outlineLevel="1">
      <c r="B293" s="995"/>
      <c r="C293" s="71"/>
      <c r="D293" s="88" t="s">
        <v>311</v>
      </c>
      <c r="E293" s="71"/>
      <c r="F293" s="968"/>
      <c r="G293" s="968"/>
      <c r="H293" s="969"/>
      <c r="I293" s="969"/>
      <c r="J293" s="970"/>
    </row>
    <row r="294" spans="2:10" ht="34.5" customHeight="1" outlineLevel="1">
      <c r="B294" s="995"/>
      <c r="C294" s="71"/>
      <c r="D294" s="88" t="s">
        <v>311</v>
      </c>
      <c r="E294" s="71"/>
      <c r="F294" s="968"/>
      <c r="G294" s="968"/>
      <c r="H294" s="969"/>
      <c r="I294" s="969"/>
      <c r="J294" s="970"/>
    </row>
    <row r="295" spans="2:10" ht="34.5" customHeight="1" outlineLevel="1">
      <c r="B295" s="995"/>
      <c r="C295" s="71"/>
      <c r="D295" s="88" t="s">
        <v>311</v>
      </c>
      <c r="E295" s="71"/>
      <c r="F295" s="968"/>
      <c r="G295" s="968"/>
      <c r="H295" s="969"/>
      <c r="I295" s="969"/>
      <c r="J295" s="970"/>
    </row>
    <row r="296" spans="2:10" ht="34.5" customHeight="1" outlineLevel="1">
      <c r="B296" s="995"/>
      <c r="C296" s="71"/>
      <c r="D296" s="241" t="s">
        <v>311</v>
      </c>
      <c r="E296" s="71"/>
      <c r="F296" s="980"/>
      <c r="G296" s="981"/>
      <c r="H296" s="982"/>
      <c r="I296" s="982"/>
      <c r="J296" s="983"/>
    </row>
    <row r="297" spans="2:10" ht="15" customHeight="1" outlineLevel="1">
      <c r="B297" s="936" t="s">
        <v>538</v>
      </c>
      <c r="C297" s="974" t="s">
        <v>536</v>
      </c>
      <c r="D297" s="974"/>
      <c r="E297" s="974"/>
      <c r="F297" s="974" t="s">
        <v>539</v>
      </c>
      <c r="G297" s="974"/>
      <c r="H297" s="975"/>
      <c r="I297" s="975"/>
      <c r="J297" s="976"/>
    </row>
    <row r="298" spans="2:10" ht="31.5" customHeight="1" outlineLevel="1">
      <c r="B298" s="937"/>
      <c r="C298" s="72"/>
      <c r="D298" s="90" t="s">
        <v>540</v>
      </c>
      <c r="E298" s="73"/>
      <c r="F298" s="977"/>
      <c r="G298" s="977"/>
      <c r="H298" s="978"/>
      <c r="I298" s="978"/>
      <c r="J298" s="979"/>
    </row>
    <row r="299" spans="2:10" ht="31.5" customHeight="1" outlineLevel="1">
      <c r="B299" s="937"/>
      <c r="C299" s="74"/>
      <c r="D299" s="91" t="s">
        <v>540</v>
      </c>
      <c r="E299" s="75"/>
      <c r="F299" s="968"/>
      <c r="G299" s="968"/>
      <c r="H299" s="969"/>
      <c r="I299" s="969"/>
      <c r="J299" s="970"/>
    </row>
    <row r="300" spans="2:10" ht="31.5" customHeight="1" outlineLevel="1">
      <c r="B300" s="937"/>
      <c r="C300" s="74"/>
      <c r="D300" s="91" t="s">
        <v>540</v>
      </c>
      <c r="E300" s="75"/>
      <c r="F300" s="968"/>
      <c r="G300" s="968"/>
      <c r="H300" s="969"/>
      <c r="I300" s="969"/>
      <c r="J300" s="970"/>
    </row>
    <row r="301" spans="2:10" ht="31.5" customHeight="1" outlineLevel="1">
      <c r="B301" s="937"/>
      <c r="C301" s="74"/>
      <c r="D301" s="91" t="s">
        <v>540</v>
      </c>
      <c r="E301" s="75"/>
      <c r="F301" s="968"/>
      <c r="G301" s="968"/>
      <c r="H301" s="969"/>
      <c r="I301" s="969"/>
      <c r="J301" s="970"/>
    </row>
    <row r="302" spans="2:10" ht="31.5" customHeight="1" outlineLevel="1">
      <c r="B302" s="938"/>
      <c r="C302" s="76"/>
      <c r="D302" s="92" t="s">
        <v>540</v>
      </c>
      <c r="E302" s="77"/>
      <c r="F302" s="939"/>
      <c r="G302" s="939"/>
      <c r="H302" s="940"/>
      <c r="I302" s="940"/>
      <c r="J302" s="941"/>
    </row>
    <row r="303" spans="2:10" ht="15" customHeight="1" outlineLevel="1">
      <c r="B303" s="954" t="s">
        <v>541</v>
      </c>
      <c r="C303" s="956" t="s">
        <v>542</v>
      </c>
      <c r="D303" s="957"/>
      <c r="E303" s="958"/>
      <c r="F303" s="959" t="s">
        <v>543</v>
      </c>
      <c r="G303" s="960"/>
      <c r="H303" s="960"/>
      <c r="I303" s="960"/>
      <c r="J303" s="961"/>
    </row>
    <row r="304" spans="2:10" ht="30" customHeight="1" outlineLevel="1">
      <c r="B304" s="937"/>
      <c r="C304" s="74"/>
      <c r="D304" s="91" t="s">
        <v>540</v>
      </c>
      <c r="E304" s="71"/>
      <c r="F304" s="962"/>
      <c r="G304" s="962"/>
      <c r="H304" s="963"/>
      <c r="I304" s="963"/>
      <c r="J304" s="964"/>
    </row>
    <row r="305" spans="1:26" ht="30" customHeight="1" outlineLevel="1">
      <c r="B305" s="937"/>
      <c r="C305" s="74"/>
      <c r="D305" s="91" t="s">
        <v>540</v>
      </c>
      <c r="E305" s="71"/>
      <c r="F305" s="930"/>
      <c r="G305" s="930"/>
      <c r="H305" s="931"/>
      <c r="I305" s="931"/>
      <c r="J305" s="932"/>
    </row>
    <row r="306" spans="1:26" ht="30" customHeight="1" outlineLevel="1">
      <c r="B306" s="937"/>
      <c r="C306" s="74"/>
      <c r="D306" s="91" t="s">
        <v>540</v>
      </c>
      <c r="E306" s="71"/>
      <c r="F306" s="930"/>
      <c r="G306" s="930"/>
      <c r="H306" s="931"/>
      <c r="I306" s="931"/>
      <c r="J306" s="932"/>
    </row>
    <row r="307" spans="1:26" ht="30" customHeight="1" outlineLevel="1" thickBot="1">
      <c r="B307" s="955"/>
      <c r="C307" s="78"/>
      <c r="D307" s="93" t="s">
        <v>540</v>
      </c>
      <c r="E307" s="79"/>
      <c r="F307" s="933"/>
      <c r="G307" s="933"/>
      <c r="H307" s="934"/>
      <c r="I307" s="934"/>
      <c r="J307" s="935"/>
    </row>
    <row r="308" spans="1:26" s="85" customFormat="1" ht="18.75" customHeight="1" outlineLevel="1" thickBot="1">
      <c r="A308" s="81"/>
      <c r="B308" s="94"/>
      <c r="C308" s="81"/>
      <c r="D308" s="81"/>
      <c r="E308" s="81"/>
      <c r="F308" s="81"/>
      <c r="G308" s="82"/>
      <c r="H308" s="82"/>
      <c r="I308" s="82"/>
      <c r="J308" s="82"/>
      <c r="K308" s="82"/>
      <c r="L308" s="82"/>
      <c r="M308" s="83"/>
      <c r="N308" s="1021"/>
      <c r="O308" s="1021"/>
      <c r="P308" s="1021"/>
      <c r="Q308" s="1021"/>
      <c r="R308" s="84"/>
      <c r="V308" s="83"/>
      <c r="W308" s="83"/>
      <c r="X308" s="83"/>
      <c r="Y308" s="83"/>
      <c r="Z308" s="84"/>
    </row>
    <row r="309" spans="1:26" ht="18.75" customHeight="1" outlineLevel="1">
      <c r="B309" s="1018" t="s">
        <v>544</v>
      </c>
      <c r="C309" s="1025"/>
      <c r="D309" s="1026"/>
      <c r="E309" s="1026"/>
      <c r="F309" s="1026"/>
      <c r="G309" s="1026"/>
      <c r="H309" s="1026"/>
      <c r="I309" s="1026"/>
      <c r="J309" s="1027"/>
    </row>
    <row r="310" spans="1:26" ht="18.75" customHeight="1" outlineLevel="1">
      <c r="B310" s="1019"/>
      <c r="C310" s="921"/>
      <c r="D310" s="922"/>
      <c r="E310" s="922"/>
      <c r="F310" s="922"/>
      <c r="G310" s="922"/>
      <c r="H310" s="922"/>
      <c r="I310" s="922"/>
      <c r="J310" s="923"/>
    </row>
    <row r="311" spans="1:26" ht="18.75" customHeight="1" outlineLevel="1">
      <c r="B311" s="1020"/>
      <c r="C311" s="1028"/>
      <c r="D311" s="1029"/>
      <c r="E311" s="1029"/>
      <c r="F311" s="1029"/>
      <c r="G311" s="1029"/>
      <c r="H311" s="1029"/>
      <c r="I311" s="1029"/>
      <c r="J311" s="1030"/>
    </row>
    <row r="312" spans="1:26" ht="18.75" customHeight="1" outlineLevel="1">
      <c r="B312" s="1031" t="s">
        <v>545</v>
      </c>
      <c r="C312" s="918"/>
      <c r="D312" s="919"/>
      <c r="E312" s="919"/>
      <c r="F312" s="919"/>
      <c r="G312" s="919"/>
      <c r="H312" s="919"/>
      <c r="I312" s="919"/>
      <c r="J312" s="920"/>
    </row>
    <row r="313" spans="1:26" ht="18.75" customHeight="1" outlineLevel="1">
      <c r="B313" s="1019"/>
      <c r="C313" s="921"/>
      <c r="D313" s="922"/>
      <c r="E313" s="922"/>
      <c r="F313" s="922"/>
      <c r="G313" s="922"/>
      <c r="H313" s="922"/>
      <c r="I313" s="922"/>
      <c r="J313" s="923"/>
    </row>
    <row r="314" spans="1:26" ht="18.75" customHeight="1" outlineLevel="1" thickBot="1">
      <c r="B314" s="1032"/>
      <c r="C314" s="924"/>
      <c r="D314" s="925"/>
      <c r="E314" s="925"/>
      <c r="F314" s="925"/>
      <c r="G314" s="925"/>
      <c r="H314" s="925"/>
      <c r="I314" s="925"/>
      <c r="J314" s="926"/>
    </row>
    <row r="315" spans="1:26" ht="18.75" customHeight="1" outlineLevel="1" thickBot="1">
      <c r="B315" s="95"/>
      <c r="C315" s="96"/>
      <c r="D315" s="96"/>
      <c r="E315" s="96"/>
      <c r="F315" s="96"/>
      <c r="G315" s="96"/>
      <c r="H315" s="96"/>
      <c r="I315" s="96"/>
      <c r="J315" s="96"/>
    </row>
    <row r="316" spans="1:26" ht="18.75" customHeight="1" outlineLevel="1">
      <c r="B316" s="97" t="s">
        <v>546</v>
      </c>
      <c r="C316" s="98"/>
      <c r="D316" s="98"/>
      <c r="E316" s="98"/>
      <c r="F316" s="99"/>
      <c r="G316" s="99"/>
      <c r="H316" s="99"/>
      <c r="I316" s="99"/>
      <c r="J316" s="100"/>
    </row>
    <row r="317" spans="1:26" ht="18.75" customHeight="1" outlineLevel="1">
      <c r="B317" s="942"/>
      <c r="C317" s="943"/>
      <c r="D317" s="943"/>
      <c r="E317" s="943"/>
      <c r="F317" s="943"/>
      <c r="G317" s="943"/>
      <c r="H317" s="943"/>
      <c r="I317" s="943"/>
      <c r="J317" s="944"/>
    </row>
    <row r="318" spans="1:26" ht="12" customHeight="1" outlineLevel="1" thickBot="1">
      <c r="B318" s="234"/>
      <c r="C318" s="101"/>
      <c r="D318" s="101"/>
      <c r="E318" s="101"/>
      <c r="F318" s="101"/>
      <c r="G318" s="101"/>
      <c r="H318" s="101"/>
      <c r="I318" s="101"/>
      <c r="J318" s="102"/>
    </row>
    <row r="321" spans="2:11" ht="17.25" customHeight="1">
      <c r="B321" s="198"/>
      <c r="C321" s="198"/>
      <c r="D321" s="198"/>
      <c r="E321" s="198"/>
      <c r="F321" s="198"/>
      <c r="G321" s="198"/>
      <c r="H321" s="198"/>
      <c r="I321" s="198"/>
      <c r="J321" s="198"/>
      <c r="K321" s="198"/>
    </row>
    <row r="322" spans="2:11" ht="33.75" customHeight="1">
      <c r="B322" s="103" t="s">
        <v>529</v>
      </c>
      <c r="C322" s="948">
        <f>個票ｰ1003!B162</f>
        <v>0</v>
      </c>
      <c r="D322" s="949"/>
      <c r="E322" s="949"/>
      <c r="F322" s="950"/>
      <c r="G322" s="104" t="s">
        <v>530</v>
      </c>
      <c r="H322" s="945">
        <v>18</v>
      </c>
      <c r="I322" s="946"/>
      <c r="J322" s="947"/>
    </row>
    <row r="323" spans="2:11" ht="30" customHeight="1" outlineLevel="1">
      <c r="B323" s="237" t="s">
        <v>531</v>
      </c>
      <c r="C323" s="951">
        <f>個票ｰ1003!U162</f>
        <v>0</v>
      </c>
      <c r="D323" s="952"/>
      <c r="E323" s="952"/>
      <c r="F323" s="952"/>
      <c r="G323" s="952"/>
      <c r="H323" s="952"/>
      <c r="I323" s="952"/>
      <c r="J323" s="953"/>
    </row>
    <row r="324" spans="2:11" ht="30" customHeight="1" outlineLevel="1">
      <c r="B324" s="235" t="s">
        <v>533</v>
      </c>
      <c r="C324" s="992">
        <f>個票ｰ1003!S162</f>
        <v>0</v>
      </c>
      <c r="D324" s="993"/>
      <c r="E324" s="993"/>
      <c r="F324" s="993"/>
      <c r="G324" s="993"/>
      <c r="H324" s="993"/>
      <c r="I324" s="993"/>
      <c r="J324" s="994"/>
    </row>
    <row r="325" spans="2:11" ht="30" customHeight="1" outlineLevel="1">
      <c r="B325" s="236" t="s">
        <v>534</v>
      </c>
      <c r="C325" s="927"/>
      <c r="D325" s="927"/>
      <c r="E325" s="927"/>
      <c r="F325" s="927"/>
      <c r="G325" s="927"/>
      <c r="H325" s="928"/>
      <c r="I325" s="928"/>
      <c r="J325" s="929"/>
    </row>
    <row r="326" spans="2:11" ht="14.25" customHeight="1" outlineLevel="1">
      <c r="B326" s="995" t="s">
        <v>547</v>
      </c>
      <c r="C326" s="974" t="s">
        <v>536</v>
      </c>
      <c r="D326" s="974"/>
      <c r="E326" s="974"/>
      <c r="F326" s="974" t="s">
        <v>537</v>
      </c>
      <c r="G326" s="974"/>
      <c r="H326" s="975"/>
      <c r="I326" s="975"/>
      <c r="J326" s="976"/>
    </row>
    <row r="327" spans="2:11" ht="34.5" customHeight="1" outlineLevel="1">
      <c r="B327" s="995"/>
      <c r="C327" s="71"/>
      <c r="D327" s="197" t="s">
        <v>311</v>
      </c>
      <c r="E327" s="71"/>
      <c r="F327" s="977"/>
      <c r="G327" s="977"/>
      <c r="H327" s="978"/>
      <c r="I327" s="978"/>
      <c r="J327" s="979"/>
    </row>
    <row r="328" spans="2:11" ht="34.5" customHeight="1" outlineLevel="1">
      <c r="B328" s="995"/>
      <c r="C328" s="71"/>
      <c r="D328" s="88" t="s">
        <v>311</v>
      </c>
      <c r="E328" s="71"/>
      <c r="F328" s="968"/>
      <c r="G328" s="968"/>
      <c r="H328" s="969"/>
      <c r="I328" s="969"/>
      <c r="J328" s="970"/>
    </row>
    <row r="329" spans="2:11" ht="34.5" customHeight="1" outlineLevel="1">
      <c r="B329" s="995"/>
      <c r="C329" s="71"/>
      <c r="D329" s="88" t="s">
        <v>311</v>
      </c>
      <c r="E329" s="71"/>
      <c r="F329" s="968"/>
      <c r="G329" s="968"/>
      <c r="H329" s="969"/>
      <c r="I329" s="969"/>
      <c r="J329" s="970"/>
    </row>
    <row r="330" spans="2:11" ht="34.5" customHeight="1" outlineLevel="1">
      <c r="B330" s="995"/>
      <c r="C330" s="71"/>
      <c r="D330" s="88" t="s">
        <v>311</v>
      </c>
      <c r="E330" s="71"/>
      <c r="F330" s="968"/>
      <c r="G330" s="968"/>
      <c r="H330" s="969"/>
      <c r="I330" s="969"/>
      <c r="J330" s="970"/>
    </row>
    <row r="331" spans="2:11" ht="34.5" customHeight="1" outlineLevel="1">
      <c r="B331" s="995"/>
      <c r="C331" s="71"/>
      <c r="D331" s="241" t="s">
        <v>311</v>
      </c>
      <c r="E331" s="71"/>
      <c r="F331" s="980"/>
      <c r="G331" s="981"/>
      <c r="H331" s="982"/>
      <c r="I331" s="982"/>
      <c r="J331" s="983"/>
    </row>
    <row r="332" spans="2:11" ht="15" customHeight="1" outlineLevel="1">
      <c r="B332" s="936" t="s">
        <v>538</v>
      </c>
      <c r="C332" s="974" t="s">
        <v>536</v>
      </c>
      <c r="D332" s="974"/>
      <c r="E332" s="974"/>
      <c r="F332" s="974" t="s">
        <v>539</v>
      </c>
      <c r="G332" s="974"/>
      <c r="H332" s="975"/>
      <c r="I332" s="975"/>
      <c r="J332" s="976"/>
    </row>
    <row r="333" spans="2:11" ht="31.5" customHeight="1" outlineLevel="1">
      <c r="B333" s="937"/>
      <c r="C333" s="72"/>
      <c r="D333" s="90" t="s">
        <v>540</v>
      </c>
      <c r="E333" s="73"/>
      <c r="F333" s="977"/>
      <c r="G333" s="977"/>
      <c r="H333" s="978"/>
      <c r="I333" s="978"/>
      <c r="J333" s="979"/>
    </row>
    <row r="334" spans="2:11" ht="31.5" customHeight="1" outlineLevel="1">
      <c r="B334" s="937"/>
      <c r="C334" s="74"/>
      <c r="D334" s="91" t="s">
        <v>540</v>
      </c>
      <c r="E334" s="75"/>
      <c r="F334" s="968"/>
      <c r="G334" s="968"/>
      <c r="H334" s="969"/>
      <c r="I334" s="969"/>
      <c r="J334" s="970"/>
    </row>
    <row r="335" spans="2:11" ht="31.5" customHeight="1" outlineLevel="1">
      <c r="B335" s="937"/>
      <c r="C335" s="74"/>
      <c r="D335" s="91" t="s">
        <v>540</v>
      </c>
      <c r="E335" s="75"/>
      <c r="F335" s="968"/>
      <c r="G335" s="968"/>
      <c r="H335" s="969"/>
      <c r="I335" s="969"/>
      <c r="J335" s="970"/>
    </row>
    <row r="336" spans="2:11" ht="31.5" customHeight="1" outlineLevel="1">
      <c r="B336" s="937"/>
      <c r="C336" s="74"/>
      <c r="D336" s="91" t="s">
        <v>540</v>
      </c>
      <c r="E336" s="75"/>
      <c r="F336" s="968"/>
      <c r="G336" s="968"/>
      <c r="H336" s="969"/>
      <c r="I336" s="969"/>
      <c r="J336" s="970"/>
    </row>
    <row r="337" spans="1:26" ht="31.5" customHeight="1" outlineLevel="1">
      <c r="B337" s="938"/>
      <c r="C337" s="76"/>
      <c r="D337" s="92" t="s">
        <v>540</v>
      </c>
      <c r="E337" s="77"/>
      <c r="F337" s="939"/>
      <c r="G337" s="939"/>
      <c r="H337" s="940"/>
      <c r="I337" s="940"/>
      <c r="J337" s="941"/>
    </row>
    <row r="338" spans="1:26" ht="15" customHeight="1" outlineLevel="1">
      <c r="B338" s="954" t="s">
        <v>541</v>
      </c>
      <c r="C338" s="956" t="s">
        <v>542</v>
      </c>
      <c r="D338" s="957"/>
      <c r="E338" s="958"/>
      <c r="F338" s="959" t="s">
        <v>543</v>
      </c>
      <c r="G338" s="960"/>
      <c r="H338" s="960"/>
      <c r="I338" s="960"/>
      <c r="J338" s="961"/>
    </row>
    <row r="339" spans="1:26" ht="30" customHeight="1" outlineLevel="1">
      <c r="B339" s="937"/>
      <c r="C339" s="74"/>
      <c r="D339" s="91" t="s">
        <v>540</v>
      </c>
      <c r="E339" s="71"/>
      <c r="F339" s="965"/>
      <c r="G339" s="965"/>
      <c r="H339" s="966"/>
      <c r="I339" s="966"/>
      <c r="J339" s="967"/>
    </row>
    <row r="340" spans="1:26" ht="30" customHeight="1" outlineLevel="1">
      <c r="B340" s="937"/>
      <c r="C340" s="74"/>
      <c r="D340" s="91" t="s">
        <v>540</v>
      </c>
      <c r="E340" s="71"/>
      <c r="F340" s="968"/>
      <c r="G340" s="968"/>
      <c r="H340" s="969"/>
      <c r="I340" s="969"/>
      <c r="J340" s="970"/>
    </row>
    <row r="341" spans="1:26" ht="30" customHeight="1" outlineLevel="1">
      <c r="B341" s="937"/>
      <c r="C341" s="74"/>
      <c r="D341" s="91" t="s">
        <v>540</v>
      </c>
      <c r="E341" s="71"/>
      <c r="F341" s="968"/>
      <c r="G341" s="968"/>
      <c r="H341" s="969"/>
      <c r="I341" s="969"/>
      <c r="J341" s="970"/>
    </row>
    <row r="342" spans="1:26" ht="30" customHeight="1" outlineLevel="1" thickBot="1">
      <c r="B342" s="955"/>
      <c r="C342" s="78"/>
      <c r="D342" s="93" t="s">
        <v>540</v>
      </c>
      <c r="E342" s="79"/>
      <c r="F342" s="971"/>
      <c r="G342" s="971"/>
      <c r="H342" s="972"/>
      <c r="I342" s="972"/>
      <c r="J342" s="973"/>
    </row>
    <row r="343" spans="1:26" s="85" customFormat="1" ht="18.75" customHeight="1" outlineLevel="1" thickBot="1">
      <c r="A343" s="81"/>
      <c r="B343" s="94"/>
      <c r="C343" s="81"/>
      <c r="D343" s="81"/>
      <c r="E343" s="81"/>
      <c r="F343" s="81"/>
      <c r="G343" s="82"/>
      <c r="H343" s="82"/>
      <c r="I343" s="82"/>
      <c r="J343" s="82"/>
      <c r="K343" s="82"/>
      <c r="L343" s="82"/>
      <c r="M343" s="83"/>
      <c r="N343" s="1021"/>
      <c r="O343" s="1021"/>
      <c r="P343" s="1021"/>
      <c r="Q343" s="1021"/>
      <c r="R343" s="84"/>
      <c r="V343" s="83"/>
      <c r="W343" s="83"/>
      <c r="X343" s="83"/>
      <c r="Y343" s="83"/>
      <c r="Z343" s="84"/>
    </row>
    <row r="344" spans="1:26" ht="18.75" customHeight="1" outlineLevel="1">
      <c r="B344" s="1018" t="s">
        <v>544</v>
      </c>
      <c r="C344" s="1025"/>
      <c r="D344" s="1026"/>
      <c r="E344" s="1026"/>
      <c r="F344" s="1026"/>
      <c r="G344" s="1026"/>
      <c r="H344" s="1026"/>
      <c r="I344" s="1026"/>
      <c r="J344" s="1027"/>
    </row>
    <row r="345" spans="1:26" ht="18.75" customHeight="1" outlineLevel="1">
      <c r="B345" s="1019"/>
      <c r="C345" s="921"/>
      <c r="D345" s="922"/>
      <c r="E345" s="922"/>
      <c r="F345" s="922"/>
      <c r="G345" s="922"/>
      <c r="H345" s="922"/>
      <c r="I345" s="922"/>
      <c r="J345" s="923"/>
    </row>
    <row r="346" spans="1:26" ht="18.75" customHeight="1" outlineLevel="1">
      <c r="B346" s="1020"/>
      <c r="C346" s="1028"/>
      <c r="D346" s="1029"/>
      <c r="E346" s="1029"/>
      <c r="F346" s="1029"/>
      <c r="G346" s="1029"/>
      <c r="H346" s="1029"/>
      <c r="I346" s="1029"/>
      <c r="J346" s="1030"/>
    </row>
    <row r="347" spans="1:26" ht="18.75" customHeight="1" outlineLevel="1">
      <c r="B347" s="1031" t="s">
        <v>545</v>
      </c>
      <c r="C347" s="918"/>
      <c r="D347" s="919"/>
      <c r="E347" s="919"/>
      <c r="F347" s="919"/>
      <c r="G347" s="919"/>
      <c r="H347" s="919"/>
      <c r="I347" s="919"/>
      <c r="J347" s="920"/>
    </row>
    <row r="348" spans="1:26" ht="18.75" customHeight="1" outlineLevel="1">
      <c r="B348" s="1019"/>
      <c r="C348" s="921"/>
      <c r="D348" s="922"/>
      <c r="E348" s="922"/>
      <c r="F348" s="922"/>
      <c r="G348" s="922"/>
      <c r="H348" s="922"/>
      <c r="I348" s="922"/>
      <c r="J348" s="923"/>
    </row>
    <row r="349" spans="1:26" ht="18.75" customHeight="1" outlineLevel="1" thickBot="1">
      <c r="B349" s="1032"/>
      <c r="C349" s="924"/>
      <c r="D349" s="925"/>
      <c r="E349" s="925"/>
      <c r="F349" s="925"/>
      <c r="G349" s="925"/>
      <c r="H349" s="925"/>
      <c r="I349" s="925"/>
      <c r="J349" s="926"/>
    </row>
    <row r="350" spans="1:26" ht="18.75" customHeight="1" outlineLevel="1" thickBot="1">
      <c r="B350" s="95"/>
      <c r="C350" s="96"/>
      <c r="D350" s="96"/>
      <c r="E350" s="96"/>
      <c r="F350" s="96"/>
      <c r="G350" s="96"/>
      <c r="H350" s="96"/>
      <c r="I350" s="96"/>
      <c r="J350" s="96"/>
    </row>
    <row r="351" spans="1:26" ht="18.75" customHeight="1" outlineLevel="1">
      <c r="B351" s="97" t="s">
        <v>546</v>
      </c>
      <c r="C351" s="98"/>
      <c r="D351" s="98"/>
      <c r="E351" s="98"/>
      <c r="F351" s="99"/>
      <c r="G351" s="99"/>
      <c r="H351" s="99"/>
      <c r="I351" s="99"/>
      <c r="J351" s="100"/>
    </row>
    <row r="352" spans="1:26" ht="18.75" customHeight="1" outlineLevel="1">
      <c r="B352" s="942"/>
      <c r="C352" s="943"/>
      <c r="D352" s="943"/>
      <c r="E352" s="943"/>
      <c r="F352" s="943"/>
      <c r="G352" s="943"/>
      <c r="H352" s="943"/>
      <c r="I352" s="943"/>
      <c r="J352" s="944"/>
    </row>
    <row r="353" spans="2:10" ht="12" customHeight="1" outlineLevel="1" thickBot="1">
      <c r="B353" s="234"/>
      <c r="C353" s="101"/>
      <c r="D353" s="101"/>
      <c r="E353" s="101"/>
      <c r="F353" s="101"/>
      <c r="G353" s="101"/>
      <c r="H353" s="101"/>
      <c r="I353" s="101"/>
      <c r="J353" s="102"/>
    </row>
    <row r="354" spans="2:10" ht="17.25" customHeight="1"/>
    <row r="356" spans="2:10" ht="33.75" customHeight="1">
      <c r="B356" s="103" t="s">
        <v>529</v>
      </c>
      <c r="C356" s="948">
        <f>個票ｰ1003!B163</f>
        <v>0</v>
      </c>
      <c r="D356" s="949"/>
      <c r="E356" s="949"/>
      <c r="F356" s="950"/>
      <c r="G356" s="104" t="s">
        <v>530</v>
      </c>
      <c r="H356" s="945">
        <v>19</v>
      </c>
      <c r="I356" s="946"/>
      <c r="J356" s="947"/>
    </row>
    <row r="357" spans="2:10" ht="30" customHeight="1" outlineLevel="1">
      <c r="B357" s="237" t="s">
        <v>531</v>
      </c>
      <c r="C357" s="951">
        <f>個票ｰ1003!U163</f>
        <v>0</v>
      </c>
      <c r="D357" s="952"/>
      <c r="E357" s="952"/>
      <c r="F357" s="952"/>
      <c r="G357" s="952"/>
      <c r="H357" s="952"/>
      <c r="I357" s="952"/>
      <c r="J357" s="953"/>
    </row>
    <row r="358" spans="2:10" ht="30" customHeight="1" outlineLevel="1">
      <c r="B358" s="235" t="s">
        <v>533</v>
      </c>
      <c r="C358" s="992">
        <f>個票ｰ1003!S163</f>
        <v>0</v>
      </c>
      <c r="D358" s="993"/>
      <c r="E358" s="993"/>
      <c r="F358" s="993"/>
      <c r="G358" s="993"/>
      <c r="H358" s="993"/>
      <c r="I358" s="993"/>
      <c r="J358" s="994"/>
    </row>
    <row r="359" spans="2:10" ht="30" customHeight="1" outlineLevel="1">
      <c r="B359" s="236" t="s">
        <v>534</v>
      </c>
      <c r="C359" s="927"/>
      <c r="D359" s="927"/>
      <c r="E359" s="927"/>
      <c r="F359" s="927"/>
      <c r="G359" s="927"/>
      <c r="H359" s="928"/>
      <c r="I359" s="928"/>
      <c r="J359" s="929"/>
    </row>
    <row r="360" spans="2:10" ht="14.25" customHeight="1" outlineLevel="1">
      <c r="B360" s="995" t="s">
        <v>547</v>
      </c>
      <c r="C360" s="974" t="s">
        <v>536</v>
      </c>
      <c r="D360" s="974"/>
      <c r="E360" s="974"/>
      <c r="F360" s="974" t="s">
        <v>537</v>
      </c>
      <c r="G360" s="974"/>
      <c r="H360" s="975"/>
      <c r="I360" s="975"/>
      <c r="J360" s="976"/>
    </row>
    <row r="361" spans="2:10" ht="34.5" customHeight="1" outlineLevel="1">
      <c r="B361" s="995"/>
      <c r="C361" s="71"/>
      <c r="D361" s="197" t="s">
        <v>311</v>
      </c>
      <c r="E361" s="71"/>
      <c r="F361" s="977"/>
      <c r="G361" s="977"/>
      <c r="H361" s="978"/>
      <c r="I361" s="978"/>
      <c r="J361" s="979"/>
    </row>
    <row r="362" spans="2:10" ht="34.5" customHeight="1" outlineLevel="1">
      <c r="B362" s="995"/>
      <c r="C362" s="71"/>
      <c r="D362" s="88" t="s">
        <v>311</v>
      </c>
      <c r="E362" s="71"/>
      <c r="F362" s="968"/>
      <c r="G362" s="968"/>
      <c r="H362" s="969"/>
      <c r="I362" s="969"/>
      <c r="J362" s="970"/>
    </row>
    <row r="363" spans="2:10" ht="34.5" customHeight="1" outlineLevel="1">
      <c r="B363" s="995"/>
      <c r="C363" s="71"/>
      <c r="D363" s="88" t="s">
        <v>311</v>
      </c>
      <c r="E363" s="71"/>
      <c r="F363" s="968"/>
      <c r="G363" s="968"/>
      <c r="H363" s="969"/>
      <c r="I363" s="969"/>
      <c r="J363" s="970"/>
    </row>
    <row r="364" spans="2:10" ht="34.5" customHeight="1" outlineLevel="1">
      <c r="B364" s="995"/>
      <c r="C364" s="71"/>
      <c r="D364" s="88" t="s">
        <v>311</v>
      </c>
      <c r="E364" s="71"/>
      <c r="F364" s="968"/>
      <c r="G364" s="968"/>
      <c r="H364" s="969"/>
      <c r="I364" s="969"/>
      <c r="J364" s="970"/>
    </row>
    <row r="365" spans="2:10" ht="34.5" customHeight="1" outlineLevel="1">
      <c r="B365" s="995"/>
      <c r="C365" s="71"/>
      <c r="D365" s="241" t="s">
        <v>311</v>
      </c>
      <c r="E365" s="71"/>
      <c r="F365" s="980"/>
      <c r="G365" s="981"/>
      <c r="H365" s="982"/>
      <c r="I365" s="982"/>
      <c r="J365" s="983"/>
    </row>
    <row r="366" spans="2:10" ht="15" customHeight="1" outlineLevel="1">
      <c r="B366" s="936" t="s">
        <v>538</v>
      </c>
      <c r="C366" s="974" t="s">
        <v>536</v>
      </c>
      <c r="D366" s="974"/>
      <c r="E366" s="974"/>
      <c r="F366" s="974" t="s">
        <v>539</v>
      </c>
      <c r="G366" s="974"/>
      <c r="H366" s="975"/>
      <c r="I366" s="975"/>
      <c r="J366" s="976"/>
    </row>
    <row r="367" spans="2:10" ht="31.5" customHeight="1" outlineLevel="1">
      <c r="B367" s="937"/>
      <c r="C367" s="72"/>
      <c r="D367" s="90" t="s">
        <v>540</v>
      </c>
      <c r="E367" s="73"/>
      <c r="F367" s="977"/>
      <c r="G367" s="977"/>
      <c r="H367" s="978"/>
      <c r="I367" s="978"/>
      <c r="J367" s="979"/>
    </row>
    <row r="368" spans="2:10" ht="31.5" customHeight="1" outlineLevel="1">
      <c r="B368" s="937"/>
      <c r="C368" s="74"/>
      <c r="D368" s="91" t="s">
        <v>540</v>
      </c>
      <c r="E368" s="75"/>
      <c r="F368" s="968"/>
      <c r="G368" s="968"/>
      <c r="H368" s="969"/>
      <c r="I368" s="969"/>
      <c r="J368" s="970"/>
    </row>
    <row r="369" spans="1:26" ht="31.5" customHeight="1" outlineLevel="1">
      <c r="B369" s="937"/>
      <c r="C369" s="74"/>
      <c r="D369" s="91" t="s">
        <v>540</v>
      </c>
      <c r="E369" s="75"/>
      <c r="F369" s="968"/>
      <c r="G369" s="968"/>
      <c r="H369" s="969"/>
      <c r="I369" s="969"/>
      <c r="J369" s="970"/>
    </row>
    <row r="370" spans="1:26" ht="31.5" customHeight="1" outlineLevel="1">
      <c r="B370" s="937"/>
      <c r="C370" s="74"/>
      <c r="D370" s="91" t="s">
        <v>540</v>
      </c>
      <c r="E370" s="75"/>
      <c r="F370" s="968"/>
      <c r="G370" s="968"/>
      <c r="H370" s="969"/>
      <c r="I370" s="969"/>
      <c r="J370" s="970"/>
    </row>
    <row r="371" spans="1:26" ht="31.5" customHeight="1" outlineLevel="1">
      <c r="B371" s="938"/>
      <c r="C371" s="76"/>
      <c r="D371" s="92" t="s">
        <v>540</v>
      </c>
      <c r="E371" s="77"/>
      <c r="F371" s="939"/>
      <c r="G371" s="939"/>
      <c r="H371" s="940"/>
      <c r="I371" s="940"/>
      <c r="J371" s="941"/>
    </row>
    <row r="372" spans="1:26" ht="15" customHeight="1" outlineLevel="1">
      <c r="B372" s="954" t="s">
        <v>541</v>
      </c>
      <c r="C372" s="956" t="s">
        <v>542</v>
      </c>
      <c r="D372" s="957"/>
      <c r="E372" s="958"/>
      <c r="F372" s="959" t="s">
        <v>543</v>
      </c>
      <c r="G372" s="960"/>
      <c r="H372" s="960"/>
      <c r="I372" s="960"/>
      <c r="J372" s="961"/>
    </row>
    <row r="373" spans="1:26" ht="30" customHeight="1" outlineLevel="1">
      <c r="B373" s="937"/>
      <c r="C373" s="74"/>
      <c r="D373" s="91" t="s">
        <v>540</v>
      </c>
      <c r="E373" s="71"/>
      <c r="F373" s="965"/>
      <c r="G373" s="965"/>
      <c r="H373" s="966"/>
      <c r="I373" s="966"/>
      <c r="J373" s="967"/>
    </row>
    <row r="374" spans="1:26" ht="30" customHeight="1" outlineLevel="1">
      <c r="B374" s="937"/>
      <c r="C374" s="74"/>
      <c r="D374" s="91" t="s">
        <v>540</v>
      </c>
      <c r="E374" s="71"/>
      <c r="F374" s="968"/>
      <c r="G374" s="968"/>
      <c r="H374" s="969"/>
      <c r="I374" s="969"/>
      <c r="J374" s="970"/>
    </row>
    <row r="375" spans="1:26" ht="30" customHeight="1" outlineLevel="1">
      <c r="B375" s="937"/>
      <c r="C375" s="74"/>
      <c r="D375" s="91" t="s">
        <v>540</v>
      </c>
      <c r="E375" s="71"/>
      <c r="F375" s="968"/>
      <c r="G375" s="968"/>
      <c r="H375" s="969"/>
      <c r="I375" s="969"/>
      <c r="J375" s="970"/>
    </row>
    <row r="376" spans="1:26" ht="30" customHeight="1" outlineLevel="1" thickBot="1">
      <c r="B376" s="955"/>
      <c r="C376" s="78"/>
      <c r="D376" s="93" t="s">
        <v>540</v>
      </c>
      <c r="E376" s="79"/>
      <c r="F376" s="971"/>
      <c r="G376" s="971"/>
      <c r="H376" s="972"/>
      <c r="I376" s="972"/>
      <c r="J376" s="973"/>
    </row>
    <row r="377" spans="1:26" s="85" customFormat="1" ht="18.75" customHeight="1" outlineLevel="1" thickBot="1">
      <c r="A377" s="81"/>
      <c r="B377" s="94"/>
      <c r="C377" s="81"/>
      <c r="D377" s="81"/>
      <c r="E377" s="81"/>
      <c r="F377" s="81"/>
      <c r="G377" s="82"/>
      <c r="H377" s="82"/>
      <c r="I377" s="82"/>
      <c r="J377" s="82"/>
      <c r="K377" s="82"/>
      <c r="L377" s="82"/>
      <c r="M377" s="83"/>
      <c r="N377" s="1021"/>
      <c r="O377" s="1021"/>
      <c r="P377" s="1021"/>
      <c r="Q377" s="1021"/>
      <c r="R377" s="84"/>
      <c r="V377" s="83"/>
      <c r="W377" s="83"/>
      <c r="X377" s="83"/>
      <c r="Y377" s="83"/>
      <c r="Z377" s="84"/>
    </row>
    <row r="378" spans="1:26" ht="18.75" customHeight="1" outlineLevel="1">
      <c r="B378" s="1018" t="s">
        <v>544</v>
      </c>
      <c r="C378" s="1025"/>
      <c r="D378" s="1026"/>
      <c r="E378" s="1026"/>
      <c r="F378" s="1026"/>
      <c r="G378" s="1026"/>
      <c r="H378" s="1026"/>
      <c r="I378" s="1026"/>
      <c r="J378" s="1027"/>
    </row>
    <row r="379" spans="1:26" ht="18.75" customHeight="1" outlineLevel="1">
      <c r="B379" s="1019"/>
      <c r="C379" s="921"/>
      <c r="D379" s="922"/>
      <c r="E379" s="922"/>
      <c r="F379" s="922"/>
      <c r="G379" s="922"/>
      <c r="H379" s="922"/>
      <c r="I379" s="922"/>
      <c r="J379" s="923"/>
    </row>
    <row r="380" spans="1:26" ht="18.75" customHeight="1" outlineLevel="1">
      <c r="B380" s="1020"/>
      <c r="C380" s="1028"/>
      <c r="D380" s="1029"/>
      <c r="E380" s="1029"/>
      <c r="F380" s="1029"/>
      <c r="G380" s="1029"/>
      <c r="H380" s="1029"/>
      <c r="I380" s="1029"/>
      <c r="J380" s="1030"/>
    </row>
    <row r="381" spans="1:26" ht="18.75" customHeight="1" outlineLevel="1">
      <c r="B381" s="1031" t="s">
        <v>545</v>
      </c>
      <c r="C381" s="918"/>
      <c r="D381" s="919"/>
      <c r="E381" s="919"/>
      <c r="F381" s="919"/>
      <c r="G381" s="919"/>
      <c r="H381" s="919"/>
      <c r="I381" s="919"/>
      <c r="J381" s="920"/>
    </row>
    <row r="382" spans="1:26" ht="18.75" customHeight="1" outlineLevel="1">
      <c r="B382" s="1019"/>
      <c r="C382" s="921"/>
      <c r="D382" s="922"/>
      <c r="E382" s="922"/>
      <c r="F382" s="922"/>
      <c r="G382" s="922"/>
      <c r="H382" s="922"/>
      <c r="I382" s="922"/>
      <c r="J382" s="923"/>
    </row>
    <row r="383" spans="1:26" ht="18.75" customHeight="1" outlineLevel="1" thickBot="1">
      <c r="B383" s="1032"/>
      <c r="C383" s="924"/>
      <c r="D383" s="925"/>
      <c r="E383" s="925"/>
      <c r="F383" s="925"/>
      <c r="G383" s="925"/>
      <c r="H383" s="925"/>
      <c r="I383" s="925"/>
      <c r="J383" s="926"/>
    </row>
    <row r="384" spans="1:26" ht="18.75" customHeight="1" outlineLevel="1" thickBot="1">
      <c r="B384" s="95"/>
      <c r="C384" s="96"/>
      <c r="D384" s="96"/>
      <c r="E384" s="96"/>
      <c r="F384" s="96"/>
      <c r="G384" s="96"/>
      <c r="H384" s="96"/>
      <c r="I384" s="96"/>
      <c r="J384" s="96"/>
    </row>
    <row r="385" spans="2:10" ht="18.75" customHeight="1" outlineLevel="1">
      <c r="B385" s="97" t="s">
        <v>546</v>
      </c>
      <c r="C385" s="98"/>
      <c r="D385" s="98"/>
      <c r="E385" s="98"/>
      <c r="F385" s="99"/>
      <c r="G385" s="99"/>
      <c r="H385" s="99"/>
      <c r="I385" s="99"/>
      <c r="J385" s="100"/>
    </row>
    <row r="386" spans="2:10" ht="18.75" customHeight="1" outlineLevel="1">
      <c r="B386" s="942"/>
      <c r="C386" s="943"/>
      <c r="D386" s="943"/>
      <c r="E386" s="943"/>
      <c r="F386" s="943"/>
      <c r="G386" s="943"/>
      <c r="H386" s="943"/>
      <c r="I386" s="943"/>
      <c r="J386" s="944"/>
    </row>
    <row r="387" spans="2:10" ht="12" customHeight="1" outlineLevel="1" thickBot="1">
      <c r="B387" s="234"/>
      <c r="C387" s="101"/>
      <c r="D387" s="101"/>
      <c r="E387" s="101"/>
      <c r="F387" s="101"/>
      <c r="G387" s="101"/>
      <c r="H387" s="101"/>
      <c r="I387" s="101"/>
      <c r="J387" s="102"/>
    </row>
    <row r="390" spans="2:10" ht="33" customHeight="1">
      <c r="B390" s="103" t="s">
        <v>529</v>
      </c>
      <c r="C390" s="948">
        <f>個票ｰ1003!B164</f>
        <v>0</v>
      </c>
      <c r="D390" s="949"/>
      <c r="E390" s="949"/>
      <c r="F390" s="950"/>
      <c r="G390" s="104" t="s">
        <v>530</v>
      </c>
      <c r="H390" s="945">
        <v>20</v>
      </c>
      <c r="I390" s="946"/>
      <c r="J390" s="947"/>
    </row>
    <row r="391" spans="2:10" ht="30" customHeight="1" outlineLevel="1">
      <c r="B391" s="237" t="s">
        <v>531</v>
      </c>
      <c r="C391" s="951">
        <f>個票ｰ1003!U164</f>
        <v>0</v>
      </c>
      <c r="D391" s="952"/>
      <c r="E391" s="952"/>
      <c r="F391" s="952"/>
      <c r="G391" s="952"/>
      <c r="H391" s="952"/>
      <c r="I391" s="952"/>
      <c r="J391" s="953"/>
    </row>
    <row r="392" spans="2:10" ht="30" customHeight="1" outlineLevel="1">
      <c r="B392" s="235" t="s">
        <v>533</v>
      </c>
      <c r="C392" s="992">
        <f>個票ｰ1003!S164</f>
        <v>0</v>
      </c>
      <c r="D392" s="993"/>
      <c r="E392" s="993"/>
      <c r="F392" s="993"/>
      <c r="G392" s="993"/>
      <c r="H392" s="993"/>
      <c r="I392" s="993"/>
      <c r="J392" s="994"/>
    </row>
    <row r="393" spans="2:10" ht="30" customHeight="1" outlineLevel="1">
      <c r="B393" s="236" t="s">
        <v>534</v>
      </c>
      <c r="C393" s="927"/>
      <c r="D393" s="927"/>
      <c r="E393" s="927"/>
      <c r="F393" s="927"/>
      <c r="G393" s="927"/>
      <c r="H393" s="928"/>
      <c r="I393" s="928"/>
      <c r="J393" s="929"/>
    </row>
    <row r="394" spans="2:10" ht="14.25" customHeight="1" outlineLevel="1">
      <c r="B394" s="995" t="s">
        <v>547</v>
      </c>
      <c r="C394" s="974" t="s">
        <v>536</v>
      </c>
      <c r="D394" s="974"/>
      <c r="E394" s="974"/>
      <c r="F394" s="974" t="s">
        <v>537</v>
      </c>
      <c r="G394" s="974"/>
      <c r="H394" s="975"/>
      <c r="I394" s="975"/>
      <c r="J394" s="976"/>
    </row>
    <row r="395" spans="2:10" ht="34.5" customHeight="1" outlineLevel="1">
      <c r="B395" s="995"/>
      <c r="C395" s="71"/>
      <c r="D395" s="197" t="s">
        <v>311</v>
      </c>
      <c r="E395" s="71"/>
      <c r="F395" s="977"/>
      <c r="G395" s="977"/>
      <c r="H395" s="978"/>
      <c r="I395" s="978"/>
      <c r="J395" s="979"/>
    </row>
    <row r="396" spans="2:10" ht="34.5" customHeight="1" outlineLevel="1">
      <c r="B396" s="995"/>
      <c r="C396" s="71"/>
      <c r="D396" s="88" t="s">
        <v>311</v>
      </c>
      <c r="E396" s="71"/>
      <c r="F396" s="968"/>
      <c r="G396" s="968"/>
      <c r="H396" s="969"/>
      <c r="I396" s="969"/>
      <c r="J396" s="970"/>
    </row>
    <row r="397" spans="2:10" ht="34.5" customHeight="1" outlineLevel="1">
      <c r="B397" s="995"/>
      <c r="C397" s="71"/>
      <c r="D397" s="88" t="s">
        <v>311</v>
      </c>
      <c r="E397" s="71"/>
      <c r="F397" s="968"/>
      <c r="G397" s="968"/>
      <c r="H397" s="969"/>
      <c r="I397" s="969"/>
      <c r="J397" s="970"/>
    </row>
    <row r="398" spans="2:10" ht="34.5" customHeight="1" outlineLevel="1">
      <c r="B398" s="995"/>
      <c r="C398" s="71"/>
      <c r="D398" s="88" t="s">
        <v>311</v>
      </c>
      <c r="E398" s="71"/>
      <c r="F398" s="968"/>
      <c r="G398" s="968"/>
      <c r="H398" s="969"/>
      <c r="I398" s="969"/>
      <c r="J398" s="970"/>
    </row>
    <row r="399" spans="2:10" ht="34.5" customHeight="1" outlineLevel="1">
      <c r="B399" s="995"/>
      <c r="C399" s="71"/>
      <c r="D399" s="241" t="s">
        <v>311</v>
      </c>
      <c r="E399" s="71"/>
      <c r="F399" s="980"/>
      <c r="G399" s="981"/>
      <c r="H399" s="982"/>
      <c r="I399" s="982"/>
      <c r="J399" s="983"/>
    </row>
    <row r="400" spans="2:10" ht="15" customHeight="1" outlineLevel="1">
      <c r="B400" s="936" t="s">
        <v>538</v>
      </c>
      <c r="C400" s="974" t="s">
        <v>536</v>
      </c>
      <c r="D400" s="974"/>
      <c r="E400" s="974"/>
      <c r="F400" s="974" t="s">
        <v>539</v>
      </c>
      <c r="G400" s="974"/>
      <c r="H400" s="975"/>
      <c r="I400" s="975"/>
      <c r="J400" s="976"/>
    </row>
    <row r="401" spans="1:26" ht="31.5" customHeight="1" outlineLevel="1">
      <c r="B401" s="937"/>
      <c r="C401" s="72"/>
      <c r="D401" s="90" t="s">
        <v>540</v>
      </c>
      <c r="E401" s="73"/>
      <c r="F401" s="977"/>
      <c r="G401" s="977"/>
      <c r="H401" s="978"/>
      <c r="I401" s="978"/>
      <c r="J401" s="979"/>
    </row>
    <row r="402" spans="1:26" ht="31.5" customHeight="1" outlineLevel="1">
      <c r="B402" s="937"/>
      <c r="C402" s="74"/>
      <c r="D402" s="91" t="s">
        <v>540</v>
      </c>
      <c r="E402" s="75"/>
      <c r="F402" s="968"/>
      <c r="G402" s="968"/>
      <c r="H402" s="969"/>
      <c r="I402" s="969"/>
      <c r="J402" s="970"/>
    </row>
    <row r="403" spans="1:26" ht="31.5" customHeight="1" outlineLevel="1">
      <c r="B403" s="937"/>
      <c r="C403" s="74"/>
      <c r="D403" s="91" t="s">
        <v>540</v>
      </c>
      <c r="E403" s="75"/>
      <c r="F403" s="968"/>
      <c r="G403" s="968"/>
      <c r="H403" s="969"/>
      <c r="I403" s="969"/>
      <c r="J403" s="970"/>
    </row>
    <row r="404" spans="1:26" ht="31.5" customHeight="1" outlineLevel="1">
      <c r="B404" s="937"/>
      <c r="C404" s="74"/>
      <c r="D404" s="91" t="s">
        <v>540</v>
      </c>
      <c r="E404" s="75"/>
      <c r="F404" s="968"/>
      <c r="G404" s="968"/>
      <c r="H404" s="969"/>
      <c r="I404" s="969"/>
      <c r="J404" s="970"/>
    </row>
    <row r="405" spans="1:26" ht="31.5" customHeight="1" outlineLevel="1">
      <c r="B405" s="938"/>
      <c r="C405" s="76"/>
      <c r="D405" s="92" t="s">
        <v>540</v>
      </c>
      <c r="E405" s="77"/>
      <c r="F405" s="939"/>
      <c r="G405" s="939"/>
      <c r="H405" s="940"/>
      <c r="I405" s="940"/>
      <c r="J405" s="941"/>
    </row>
    <row r="406" spans="1:26" ht="15" customHeight="1" outlineLevel="1">
      <c r="B406" s="954" t="s">
        <v>541</v>
      </c>
      <c r="C406" s="956" t="s">
        <v>542</v>
      </c>
      <c r="D406" s="957"/>
      <c r="E406" s="958"/>
      <c r="F406" s="959" t="s">
        <v>543</v>
      </c>
      <c r="G406" s="960"/>
      <c r="H406" s="960"/>
      <c r="I406" s="960"/>
      <c r="J406" s="961"/>
    </row>
    <row r="407" spans="1:26" ht="30" customHeight="1" outlineLevel="1">
      <c r="B407" s="937"/>
      <c r="C407" s="74"/>
      <c r="D407" s="91" t="s">
        <v>540</v>
      </c>
      <c r="E407" s="71"/>
      <c r="F407" s="965"/>
      <c r="G407" s="965"/>
      <c r="H407" s="966"/>
      <c r="I407" s="966"/>
      <c r="J407" s="967"/>
    </row>
    <row r="408" spans="1:26" ht="30" customHeight="1" outlineLevel="1">
      <c r="B408" s="937"/>
      <c r="C408" s="74"/>
      <c r="D408" s="91" t="s">
        <v>540</v>
      </c>
      <c r="E408" s="71"/>
      <c r="F408" s="968"/>
      <c r="G408" s="968"/>
      <c r="H408" s="969"/>
      <c r="I408" s="969"/>
      <c r="J408" s="970"/>
    </row>
    <row r="409" spans="1:26" ht="30" customHeight="1" outlineLevel="1">
      <c r="B409" s="937"/>
      <c r="C409" s="74"/>
      <c r="D409" s="91" t="s">
        <v>540</v>
      </c>
      <c r="E409" s="71"/>
      <c r="F409" s="968"/>
      <c r="G409" s="968"/>
      <c r="H409" s="969"/>
      <c r="I409" s="969"/>
      <c r="J409" s="970"/>
    </row>
    <row r="410" spans="1:26" ht="30" customHeight="1" outlineLevel="1" thickBot="1">
      <c r="B410" s="955"/>
      <c r="C410" s="78"/>
      <c r="D410" s="93" t="s">
        <v>540</v>
      </c>
      <c r="E410" s="79"/>
      <c r="F410" s="971"/>
      <c r="G410" s="971"/>
      <c r="H410" s="972"/>
      <c r="I410" s="972"/>
      <c r="J410" s="973"/>
    </row>
    <row r="411" spans="1:26" s="85" customFormat="1" ht="18.75" customHeight="1" outlineLevel="1" thickBot="1">
      <c r="A411" s="81"/>
      <c r="B411" s="94"/>
      <c r="C411" s="81"/>
      <c r="D411" s="81"/>
      <c r="E411" s="81"/>
      <c r="F411" s="81"/>
      <c r="G411" s="82"/>
      <c r="H411" s="82"/>
      <c r="I411" s="82"/>
      <c r="J411" s="82"/>
      <c r="K411" s="82"/>
      <c r="L411" s="82"/>
      <c r="M411" s="83"/>
      <c r="N411" s="1021"/>
      <c r="O411" s="1021"/>
      <c r="P411" s="1021"/>
      <c r="Q411" s="1021"/>
      <c r="R411" s="84"/>
      <c r="V411" s="83"/>
      <c r="W411" s="83"/>
      <c r="X411" s="83"/>
      <c r="Y411" s="83"/>
      <c r="Z411" s="84"/>
    </row>
    <row r="412" spans="1:26" ht="18.75" customHeight="1" outlineLevel="1">
      <c r="B412" s="1018" t="s">
        <v>544</v>
      </c>
      <c r="C412" s="1025"/>
      <c r="D412" s="1026"/>
      <c r="E412" s="1026"/>
      <c r="F412" s="1026"/>
      <c r="G412" s="1026"/>
      <c r="H412" s="1026"/>
      <c r="I412" s="1026"/>
      <c r="J412" s="1027"/>
    </row>
    <row r="413" spans="1:26" ht="18.75" customHeight="1" outlineLevel="1">
      <c r="B413" s="1019"/>
      <c r="C413" s="921"/>
      <c r="D413" s="922"/>
      <c r="E413" s="922"/>
      <c r="F413" s="922"/>
      <c r="G413" s="922"/>
      <c r="H413" s="922"/>
      <c r="I413" s="922"/>
      <c r="J413" s="923"/>
    </row>
    <row r="414" spans="1:26" ht="18.75" customHeight="1" outlineLevel="1">
      <c r="B414" s="1020"/>
      <c r="C414" s="1028"/>
      <c r="D414" s="1029"/>
      <c r="E414" s="1029"/>
      <c r="F414" s="1029"/>
      <c r="G414" s="1029"/>
      <c r="H414" s="1029"/>
      <c r="I414" s="1029"/>
      <c r="J414" s="1030"/>
    </row>
    <row r="415" spans="1:26" ht="18.75" customHeight="1" outlineLevel="1">
      <c r="B415" s="1031" t="s">
        <v>545</v>
      </c>
      <c r="C415" s="918"/>
      <c r="D415" s="919"/>
      <c r="E415" s="919"/>
      <c r="F415" s="919"/>
      <c r="G415" s="919"/>
      <c r="H415" s="919"/>
      <c r="I415" s="919"/>
      <c r="J415" s="920"/>
    </row>
    <row r="416" spans="1:26" ht="18.75" customHeight="1" outlineLevel="1">
      <c r="B416" s="1019"/>
      <c r="C416" s="921"/>
      <c r="D416" s="922"/>
      <c r="E416" s="922"/>
      <c r="F416" s="922"/>
      <c r="G416" s="922"/>
      <c r="H416" s="922"/>
      <c r="I416" s="922"/>
      <c r="J416" s="923"/>
    </row>
    <row r="417" spans="2:10" ht="18.75" customHeight="1" outlineLevel="1" thickBot="1">
      <c r="B417" s="1032"/>
      <c r="C417" s="924"/>
      <c r="D417" s="925"/>
      <c r="E417" s="925"/>
      <c r="F417" s="925"/>
      <c r="G417" s="925"/>
      <c r="H417" s="925"/>
      <c r="I417" s="925"/>
      <c r="J417" s="926"/>
    </row>
    <row r="418" spans="2:10" ht="18.75" customHeight="1" outlineLevel="1" thickBot="1">
      <c r="B418" s="95"/>
      <c r="C418" s="96"/>
      <c r="D418" s="96"/>
      <c r="E418" s="96"/>
      <c r="F418" s="96"/>
      <c r="G418" s="96"/>
      <c r="H418" s="96"/>
      <c r="I418" s="96"/>
      <c r="J418" s="96"/>
    </row>
    <row r="419" spans="2:10" ht="18.75" customHeight="1" outlineLevel="1">
      <c r="B419" s="97" t="s">
        <v>546</v>
      </c>
      <c r="C419" s="98"/>
      <c r="D419" s="98"/>
      <c r="E419" s="98"/>
      <c r="F419" s="99"/>
      <c r="G419" s="99"/>
      <c r="H419" s="99"/>
      <c r="I419" s="99"/>
      <c r="J419" s="100"/>
    </row>
    <row r="420" spans="2:10" ht="18.75" customHeight="1" outlineLevel="1">
      <c r="B420" s="942"/>
      <c r="C420" s="943"/>
      <c r="D420" s="943"/>
      <c r="E420" s="943"/>
      <c r="F420" s="943"/>
      <c r="G420" s="943"/>
      <c r="H420" s="943"/>
      <c r="I420" s="943"/>
      <c r="J420" s="944"/>
    </row>
    <row r="421" spans="2:10" ht="12" customHeight="1" outlineLevel="1" thickBot="1">
      <c r="B421" s="234"/>
      <c r="C421" s="101"/>
      <c r="D421" s="101"/>
      <c r="E421" s="101"/>
      <c r="F421" s="101"/>
      <c r="G421" s="101"/>
      <c r="H421" s="101"/>
      <c r="I421" s="101"/>
      <c r="J421" s="102"/>
    </row>
  </sheetData>
  <sheetProtection formatRows="0" selectLockedCells="1"/>
  <mergeCells count="415">
    <mergeCell ref="J2:L2"/>
    <mergeCell ref="N2:Q2"/>
    <mergeCell ref="B3:B4"/>
    <mergeCell ref="C3:F4"/>
    <mergeCell ref="G3:G4"/>
    <mergeCell ref="H3:J4"/>
    <mergeCell ref="C9:F9"/>
    <mergeCell ref="H9:J9"/>
    <mergeCell ref="C10:J10"/>
    <mergeCell ref="N30:Q30"/>
    <mergeCell ref="B31:B33"/>
    <mergeCell ref="C31:J33"/>
    <mergeCell ref="C11:J11"/>
    <mergeCell ref="C12:J12"/>
    <mergeCell ref="B13:B18"/>
    <mergeCell ref="C13:E13"/>
    <mergeCell ref="F13:J13"/>
    <mergeCell ref="F14:J14"/>
    <mergeCell ref="F15:J15"/>
    <mergeCell ref="F16:J16"/>
    <mergeCell ref="F17:J17"/>
    <mergeCell ref="F18:J18"/>
    <mergeCell ref="B34:B36"/>
    <mergeCell ref="C34:J36"/>
    <mergeCell ref="B39:J39"/>
    <mergeCell ref="F24:J24"/>
    <mergeCell ref="B25:B29"/>
    <mergeCell ref="C25:E25"/>
    <mergeCell ref="F25:J25"/>
    <mergeCell ref="F26:J26"/>
    <mergeCell ref="F27:J27"/>
    <mergeCell ref="F28:J28"/>
    <mergeCell ref="F29:J29"/>
    <mergeCell ref="B19:B24"/>
    <mergeCell ref="C19:E19"/>
    <mergeCell ref="F19:J19"/>
    <mergeCell ref="F20:J20"/>
    <mergeCell ref="F21:J21"/>
    <mergeCell ref="F22:J22"/>
    <mergeCell ref="F23:J23"/>
    <mergeCell ref="C43:F43"/>
    <mergeCell ref="H43:J43"/>
    <mergeCell ref="C44:J44"/>
    <mergeCell ref="C45:J45"/>
    <mergeCell ref="C46:J46"/>
    <mergeCell ref="B47:B52"/>
    <mergeCell ref="C47:E47"/>
    <mergeCell ref="F47:J47"/>
    <mergeCell ref="F48:J48"/>
    <mergeCell ref="F49:J49"/>
    <mergeCell ref="F58:J58"/>
    <mergeCell ref="B59:B63"/>
    <mergeCell ref="C59:E59"/>
    <mergeCell ref="F59:J59"/>
    <mergeCell ref="F60:J60"/>
    <mergeCell ref="F61:J61"/>
    <mergeCell ref="F62:J62"/>
    <mergeCell ref="F63:J63"/>
    <mergeCell ref="F50:J50"/>
    <mergeCell ref="F51:J51"/>
    <mergeCell ref="F52:J52"/>
    <mergeCell ref="B53:B58"/>
    <mergeCell ref="C53:E53"/>
    <mergeCell ref="F53:J53"/>
    <mergeCell ref="F54:J54"/>
    <mergeCell ref="F55:J55"/>
    <mergeCell ref="F56:J56"/>
    <mergeCell ref="F57:J57"/>
    <mergeCell ref="B80:R80"/>
    <mergeCell ref="C81:F81"/>
    <mergeCell ref="H81:J81"/>
    <mergeCell ref="C82:J82"/>
    <mergeCell ref="C83:J83"/>
    <mergeCell ref="C84:J84"/>
    <mergeCell ref="N64:Q64"/>
    <mergeCell ref="B65:B67"/>
    <mergeCell ref="C65:J67"/>
    <mergeCell ref="B68:B70"/>
    <mergeCell ref="C68:J70"/>
    <mergeCell ref="B73:J73"/>
    <mergeCell ref="B91:B96"/>
    <mergeCell ref="C91:E91"/>
    <mergeCell ref="F91:J91"/>
    <mergeCell ref="F92:J92"/>
    <mergeCell ref="F93:J93"/>
    <mergeCell ref="F94:J94"/>
    <mergeCell ref="F95:J95"/>
    <mergeCell ref="F96:J96"/>
    <mergeCell ref="B85:B90"/>
    <mergeCell ref="C85:E85"/>
    <mergeCell ref="F85:J85"/>
    <mergeCell ref="F86:J86"/>
    <mergeCell ref="F87:J87"/>
    <mergeCell ref="F88:J88"/>
    <mergeCell ref="F89:J89"/>
    <mergeCell ref="F90:J90"/>
    <mergeCell ref="N102:Q102"/>
    <mergeCell ref="B103:B105"/>
    <mergeCell ref="C103:J105"/>
    <mergeCell ref="B106:B108"/>
    <mergeCell ref="C106:J108"/>
    <mergeCell ref="B111:J111"/>
    <mergeCell ref="B97:B101"/>
    <mergeCell ref="C97:E97"/>
    <mergeCell ref="F97:J97"/>
    <mergeCell ref="F98:J98"/>
    <mergeCell ref="F99:J99"/>
    <mergeCell ref="F100:J100"/>
    <mergeCell ref="F101:J101"/>
    <mergeCell ref="N137:Q137"/>
    <mergeCell ref="B138:B140"/>
    <mergeCell ref="C138:J140"/>
    <mergeCell ref="C116:F116"/>
    <mergeCell ref="H116:J116"/>
    <mergeCell ref="C117:J117"/>
    <mergeCell ref="C118:J118"/>
    <mergeCell ref="C119:J119"/>
    <mergeCell ref="B120:B125"/>
    <mergeCell ref="C120:E120"/>
    <mergeCell ref="F120:J120"/>
    <mergeCell ref="F121:J121"/>
    <mergeCell ref="F122:J122"/>
    <mergeCell ref="F123:J123"/>
    <mergeCell ref="F124:J124"/>
    <mergeCell ref="F125:J125"/>
    <mergeCell ref="B141:B143"/>
    <mergeCell ref="C141:J143"/>
    <mergeCell ref="B146:J146"/>
    <mergeCell ref="F131:J131"/>
    <mergeCell ref="B132:B136"/>
    <mergeCell ref="C132:E132"/>
    <mergeCell ref="F132:J132"/>
    <mergeCell ref="F133:J133"/>
    <mergeCell ref="F134:J134"/>
    <mergeCell ref="F135:J135"/>
    <mergeCell ref="F136:J136"/>
    <mergeCell ref="B126:B131"/>
    <mergeCell ref="C126:E126"/>
    <mergeCell ref="F126:J126"/>
    <mergeCell ref="F127:J127"/>
    <mergeCell ref="F128:J128"/>
    <mergeCell ref="F129:J129"/>
    <mergeCell ref="F130:J130"/>
    <mergeCell ref="N171:Q171"/>
    <mergeCell ref="B172:B174"/>
    <mergeCell ref="C172:J174"/>
    <mergeCell ref="C150:F150"/>
    <mergeCell ref="H150:J150"/>
    <mergeCell ref="C151:J151"/>
    <mergeCell ref="C152:J152"/>
    <mergeCell ref="C153:J153"/>
    <mergeCell ref="B154:B159"/>
    <mergeCell ref="C154:E154"/>
    <mergeCell ref="F154:J154"/>
    <mergeCell ref="F155:J155"/>
    <mergeCell ref="F156:J156"/>
    <mergeCell ref="F157:J157"/>
    <mergeCell ref="F158:J158"/>
    <mergeCell ref="F159:J159"/>
    <mergeCell ref="B175:B177"/>
    <mergeCell ref="C175:J177"/>
    <mergeCell ref="B180:J180"/>
    <mergeCell ref="F165:J165"/>
    <mergeCell ref="B166:B170"/>
    <mergeCell ref="C166:E166"/>
    <mergeCell ref="F166:J166"/>
    <mergeCell ref="F167:J167"/>
    <mergeCell ref="F168:J168"/>
    <mergeCell ref="F169:J169"/>
    <mergeCell ref="F170:J170"/>
    <mergeCell ref="B160:B165"/>
    <mergeCell ref="C160:E160"/>
    <mergeCell ref="F160:J160"/>
    <mergeCell ref="F161:J161"/>
    <mergeCell ref="F162:J162"/>
    <mergeCell ref="F163:J163"/>
    <mergeCell ref="F164:J164"/>
    <mergeCell ref="N205:Q205"/>
    <mergeCell ref="B206:B208"/>
    <mergeCell ref="C206:J208"/>
    <mergeCell ref="C184:F184"/>
    <mergeCell ref="H184:J184"/>
    <mergeCell ref="C185:J185"/>
    <mergeCell ref="C186:J186"/>
    <mergeCell ref="C187:J187"/>
    <mergeCell ref="B188:B193"/>
    <mergeCell ref="C188:E188"/>
    <mergeCell ref="F188:J188"/>
    <mergeCell ref="F189:J189"/>
    <mergeCell ref="F190:J190"/>
    <mergeCell ref="F191:J191"/>
    <mergeCell ref="F192:J192"/>
    <mergeCell ref="F193:J193"/>
    <mergeCell ref="B209:B211"/>
    <mergeCell ref="C209:J211"/>
    <mergeCell ref="B214:J214"/>
    <mergeCell ref="F199:J199"/>
    <mergeCell ref="B200:B204"/>
    <mergeCell ref="C200:E200"/>
    <mergeCell ref="F200:J200"/>
    <mergeCell ref="F201:J201"/>
    <mergeCell ref="F202:J202"/>
    <mergeCell ref="F203:J203"/>
    <mergeCell ref="F204:J204"/>
    <mergeCell ref="B194:B199"/>
    <mergeCell ref="C194:E194"/>
    <mergeCell ref="F194:J194"/>
    <mergeCell ref="F195:J195"/>
    <mergeCell ref="F196:J196"/>
    <mergeCell ref="F197:J197"/>
    <mergeCell ref="F198:J198"/>
    <mergeCell ref="N240:Q240"/>
    <mergeCell ref="B241:B243"/>
    <mergeCell ref="C241:J243"/>
    <mergeCell ref="C219:F219"/>
    <mergeCell ref="H219:J219"/>
    <mergeCell ref="C220:J220"/>
    <mergeCell ref="C221:J221"/>
    <mergeCell ref="C222:J222"/>
    <mergeCell ref="B223:B228"/>
    <mergeCell ref="C223:E223"/>
    <mergeCell ref="F223:J223"/>
    <mergeCell ref="F224:J224"/>
    <mergeCell ref="F225:J225"/>
    <mergeCell ref="F226:J226"/>
    <mergeCell ref="F227:J227"/>
    <mergeCell ref="F228:J228"/>
    <mergeCell ref="B244:B246"/>
    <mergeCell ref="C244:J246"/>
    <mergeCell ref="B249:J249"/>
    <mergeCell ref="F234:J234"/>
    <mergeCell ref="B235:B239"/>
    <mergeCell ref="C235:E235"/>
    <mergeCell ref="F235:J235"/>
    <mergeCell ref="F236:J236"/>
    <mergeCell ref="F237:J237"/>
    <mergeCell ref="F238:J238"/>
    <mergeCell ref="F239:J239"/>
    <mergeCell ref="B229:B234"/>
    <mergeCell ref="C229:E229"/>
    <mergeCell ref="F229:J229"/>
    <mergeCell ref="F230:J230"/>
    <mergeCell ref="F231:J231"/>
    <mergeCell ref="F232:J232"/>
    <mergeCell ref="F233:J233"/>
    <mergeCell ref="N274:Q274"/>
    <mergeCell ref="B275:B277"/>
    <mergeCell ref="C275:J277"/>
    <mergeCell ref="C253:F253"/>
    <mergeCell ref="H253:J253"/>
    <mergeCell ref="C254:J254"/>
    <mergeCell ref="C255:J255"/>
    <mergeCell ref="C256:J256"/>
    <mergeCell ref="B257:B262"/>
    <mergeCell ref="C257:E257"/>
    <mergeCell ref="F257:J257"/>
    <mergeCell ref="F258:J258"/>
    <mergeCell ref="F259:J259"/>
    <mergeCell ref="F260:J260"/>
    <mergeCell ref="F261:J261"/>
    <mergeCell ref="F262:J262"/>
    <mergeCell ref="B278:B280"/>
    <mergeCell ref="C278:J280"/>
    <mergeCell ref="B283:J283"/>
    <mergeCell ref="F268:J268"/>
    <mergeCell ref="B269:B273"/>
    <mergeCell ref="C269:E269"/>
    <mergeCell ref="F269:J269"/>
    <mergeCell ref="F270:J270"/>
    <mergeCell ref="F271:J271"/>
    <mergeCell ref="F272:J272"/>
    <mergeCell ref="F273:J273"/>
    <mergeCell ref="B263:B268"/>
    <mergeCell ref="C263:E263"/>
    <mergeCell ref="F263:J263"/>
    <mergeCell ref="F264:J264"/>
    <mergeCell ref="F265:J265"/>
    <mergeCell ref="F266:J266"/>
    <mergeCell ref="F267:J267"/>
    <mergeCell ref="N308:Q308"/>
    <mergeCell ref="B309:B311"/>
    <mergeCell ref="C309:J311"/>
    <mergeCell ref="C287:F287"/>
    <mergeCell ref="H287:J287"/>
    <mergeCell ref="C288:J288"/>
    <mergeCell ref="C289:J289"/>
    <mergeCell ref="C290:J290"/>
    <mergeCell ref="B291:B296"/>
    <mergeCell ref="C291:E291"/>
    <mergeCell ref="F291:J291"/>
    <mergeCell ref="F292:J292"/>
    <mergeCell ref="F293:J293"/>
    <mergeCell ref="F294:J294"/>
    <mergeCell ref="F295:J295"/>
    <mergeCell ref="F296:J296"/>
    <mergeCell ref="B312:B314"/>
    <mergeCell ref="C312:J314"/>
    <mergeCell ref="B317:J317"/>
    <mergeCell ref="F302:J302"/>
    <mergeCell ref="B303:B307"/>
    <mergeCell ref="C303:E303"/>
    <mergeCell ref="F303:J303"/>
    <mergeCell ref="F304:J304"/>
    <mergeCell ref="F305:J305"/>
    <mergeCell ref="F306:J306"/>
    <mergeCell ref="F307:J307"/>
    <mergeCell ref="B297:B302"/>
    <mergeCell ref="C297:E297"/>
    <mergeCell ref="F297:J297"/>
    <mergeCell ref="F298:J298"/>
    <mergeCell ref="F299:J299"/>
    <mergeCell ref="F300:J300"/>
    <mergeCell ref="F301:J301"/>
    <mergeCell ref="N343:Q343"/>
    <mergeCell ref="B344:B346"/>
    <mergeCell ref="C344:J346"/>
    <mergeCell ref="C322:F322"/>
    <mergeCell ref="H322:J322"/>
    <mergeCell ref="C323:J323"/>
    <mergeCell ref="C324:J324"/>
    <mergeCell ref="C325:J325"/>
    <mergeCell ref="B326:B331"/>
    <mergeCell ref="C326:E326"/>
    <mergeCell ref="F326:J326"/>
    <mergeCell ref="F327:J327"/>
    <mergeCell ref="F328:J328"/>
    <mergeCell ref="F329:J329"/>
    <mergeCell ref="F330:J330"/>
    <mergeCell ref="F331:J331"/>
    <mergeCell ref="B347:B349"/>
    <mergeCell ref="C347:J349"/>
    <mergeCell ref="B352:J352"/>
    <mergeCell ref="F337:J337"/>
    <mergeCell ref="B338:B342"/>
    <mergeCell ref="C338:E338"/>
    <mergeCell ref="F338:J338"/>
    <mergeCell ref="F339:J339"/>
    <mergeCell ref="F340:J340"/>
    <mergeCell ref="F341:J341"/>
    <mergeCell ref="F342:J342"/>
    <mergeCell ref="B332:B337"/>
    <mergeCell ref="C332:E332"/>
    <mergeCell ref="F332:J332"/>
    <mergeCell ref="F333:J333"/>
    <mergeCell ref="F334:J334"/>
    <mergeCell ref="F335:J335"/>
    <mergeCell ref="F336:J336"/>
    <mergeCell ref="N377:Q377"/>
    <mergeCell ref="B378:B380"/>
    <mergeCell ref="C378:J380"/>
    <mergeCell ref="C356:F356"/>
    <mergeCell ref="H356:J356"/>
    <mergeCell ref="C357:J357"/>
    <mergeCell ref="C358:J358"/>
    <mergeCell ref="C359:J359"/>
    <mergeCell ref="B360:B365"/>
    <mergeCell ref="C360:E360"/>
    <mergeCell ref="F360:J360"/>
    <mergeCell ref="F361:J361"/>
    <mergeCell ref="F362:J362"/>
    <mergeCell ref="F363:J363"/>
    <mergeCell ref="F364:J364"/>
    <mergeCell ref="F365:J365"/>
    <mergeCell ref="B381:B383"/>
    <mergeCell ref="C381:J383"/>
    <mergeCell ref="B386:J386"/>
    <mergeCell ref="F371:J371"/>
    <mergeCell ref="B372:B376"/>
    <mergeCell ref="C372:E372"/>
    <mergeCell ref="F372:J372"/>
    <mergeCell ref="F373:J373"/>
    <mergeCell ref="F374:J374"/>
    <mergeCell ref="F375:J375"/>
    <mergeCell ref="F376:J376"/>
    <mergeCell ref="B366:B371"/>
    <mergeCell ref="C366:E366"/>
    <mergeCell ref="F366:J366"/>
    <mergeCell ref="F367:J367"/>
    <mergeCell ref="F368:J368"/>
    <mergeCell ref="F369:J369"/>
    <mergeCell ref="F370:J370"/>
    <mergeCell ref="N411:Q411"/>
    <mergeCell ref="B412:B414"/>
    <mergeCell ref="C412:J414"/>
    <mergeCell ref="C390:F390"/>
    <mergeCell ref="H390:J390"/>
    <mergeCell ref="C391:J391"/>
    <mergeCell ref="C392:J392"/>
    <mergeCell ref="C393:J393"/>
    <mergeCell ref="B394:B399"/>
    <mergeCell ref="C394:E394"/>
    <mergeCell ref="F394:J394"/>
    <mergeCell ref="F395:J395"/>
    <mergeCell ref="F396:J396"/>
    <mergeCell ref="F397:J397"/>
    <mergeCell ref="F398:J398"/>
    <mergeCell ref="F399:J399"/>
    <mergeCell ref="B415:B417"/>
    <mergeCell ref="C415:J417"/>
    <mergeCell ref="B420:J420"/>
    <mergeCell ref="F405:J405"/>
    <mergeCell ref="B406:B410"/>
    <mergeCell ref="C406:E406"/>
    <mergeCell ref="F406:J406"/>
    <mergeCell ref="F407:J407"/>
    <mergeCell ref="F408:J408"/>
    <mergeCell ref="F409:J409"/>
    <mergeCell ref="F410:J410"/>
    <mergeCell ref="B400:B405"/>
    <mergeCell ref="C400:E400"/>
    <mergeCell ref="F400:J400"/>
    <mergeCell ref="F401:J401"/>
    <mergeCell ref="F402:J402"/>
    <mergeCell ref="F403:J403"/>
    <mergeCell ref="F404:J404"/>
  </mergeCells>
  <phoneticPr fontId="17"/>
  <conditionalFormatting sqref="C3:H3 C4:F4 C9:F9 C43:F43 C81:F81 C116:F116 C150:F150 C184:F184 C219:F219 C253:F253 C287:F287 C322:F322 C356:F356 C390:F390">
    <cfRule type="cellIs" dxfId="250" priority="13" operator="equal">
      <formula>0</formula>
    </cfRule>
  </conditionalFormatting>
  <conditionalFormatting sqref="C11:J11">
    <cfRule type="cellIs" dxfId="249" priority="12" operator="equal">
      <formula>0</formula>
    </cfRule>
  </conditionalFormatting>
  <conditionalFormatting sqref="C45:J45">
    <cfRule type="cellIs" dxfId="248" priority="11" operator="equal">
      <formula>0</formula>
    </cfRule>
  </conditionalFormatting>
  <conditionalFormatting sqref="C83:J83">
    <cfRule type="cellIs" dxfId="247" priority="10" operator="equal">
      <formula>0</formula>
    </cfRule>
  </conditionalFormatting>
  <conditionalFormatting sqref="C118:J118">
    <cfRule type="cellIs" dxfId="246" priority="9" operator="equal">
      <formula>0</formula>
    </cfRule>
  </conditionalFormatting>
  <conditionalFormatting sqref="C152:J152">
    <cfRule type="cellIs" dxfId="245" priority="8" operator="equal">
      <formula>0</formula>
    </cfRule>
  </conditionalFormatting>
  <conditionalFormatting sqref="C186:J186">
    <cfRule type="cellIs" dxfId="244" priority="7" operator="equal">
      <formula>0</formula>
    </cfRule>
  </conditionalFormatting>
  <conditionalFormatting sqref="C221:J221">
    <cfRule type="cellIs" dxfId="243" priority="6" operator="equal">
      <formula>0</formula>
    </cfRule>
  </conditionalFormatting>
  <conditionalFormatting sqref="C255:J255">
    <cfRule type="cellIs" dxfId="242" priority="5" operator="equal">
      <formula>0</formula>
    </cfRule>
  </conditionalFormatting>
  <conditionalFormatting sqref="C289:J289">
    <cfRule type="cellIs" dxfId="241" priority="4" operator="equal">
      <formula>0</formula>
    </cfRule>
  </conditionalFormatting>
  <conditionalFormatting sqref="C324:J324">
    <cfRule type="cellIs" dxfId="240" priority="3" operator="equal">
      <formula>0</formula>
    </cfRule>
  </conditionalFormatting>
  <conditionalFormatting sqref="C358:J358">
    <cfRule type="cellIs" dxfId="239" priority="2" operator="equal">
      <formula>0</formula>
    </cfRule>
  </conditionalFormatting>
  <conditionalFormatting sqref="C392:J392">
    <cfRule type="cellIs" dxfId="238" priority="1" operator="equal">
      <formula>0</formula>
    </cfRule>
  </conditionalFormatting>
  <dataValidations count="5">
    <dataValidation allowBlank="1" showInputMessage="1" showErrorMessage="1" prompt="これまでの講師歴について、所属だけでなく「担当分野」まで記載。" sqref="F54:J58 F92:J96 F127:J131" xr:uid="{E74719E6-17A0-4D1D-B4AE-E9BF5AA3FDE7}"/>
    <dataValidation allowBlank="1" showInputMessage="1" showErrorMessage="1" prompt="直近の職歴について、所属だけではなく「担当分野」も記載。" sqref="F26:J29 F60:J63 F98:J101 F133:J136" xr:uid="{78B22B2F-F053-414E-900D-A126FE078266}"/>
    <dataValidation allowBlank="1" showInputMessage="1" showErrorMessage="1" prompt="当該教育訓練の内容に関係する実務経験を具体的に記載。" sqref="F14:J18 F20:J24 F48:J52 F86:J90 F121:J125" xr:uid="{D4E9BD4D-6EEC-439E-91DE-D88F3DF91E98}"/>
    <dataValidation type="list" allowBlank="1" showInputMessage="1" showErrorMessage="1" sqref="C82:J82 C117:J117" xr:uid="{4E9A2EBA-6318-41AA-B896-4823AC4DE4CB}">
      <formula1>"主担当講師,担当講師"</formula1>
    </dataValidation>
    <dataValidation type="list" allowBlank="1" showInputMessage="1" showErrorMessage="1" sqref="B39:J39 B73:J73 B111:J111 B146:J146 B180:J180 B214:J214 B249:J249 B283:J283 B317:J317 B352:J352 B386:J386 B420:J420" xr:uid="{610252F4-23FE-4D25-A509-2138F5D09769}">
      <formula1>"はい（いずれにも該当しない）,いいえ（いずれかに該当する）"</formula1>
    </dataValidation>
  </dataValidations>
  <printOptions horizontalCentered="1"/>
  <pageMargins left="0.74803149606299213" right="0.74803149606299213" top="0.70866141732283472" bottom="0.59055118110236227" header="0.51181102362204722" footer="0.51181102362204722"/>
  <pageSetup paperSize="9" scale="74" orientation="portrait" r:id="rId1"/>
  <headerFooter alignWithMargins="0">
    <oddHeader>&amp;R（&amp;P／&amp;N）</oddHeader>
  </headerFooter>
  <rowBreaks count="11" manualBreakCount="11">
    <brk id="41" min="1" max="10" man="1"/>
    <brk id="75" max="16383" man="1"/>
    <brk id="114" max="16383" man="1"/>
    <brk id="148" min="1" max="10" man="1"/>
    <brk id="182" min="1" max="10" man="1"/>
    <brk id="217" min="1" max="10" man="1"/>
    <brk id="251" min="1" max="10" man="1"/>
    <brk id="285" min="1" max="10" man="1"/>
    <brk id="320" min="1" max="10" man="1"/>
    <brk id="354" min="1" max="10" man="1"/>
    <brk id="388" min="1" max="10"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547253-8AFF-4A19-8DD1-5BB862DCCD57}">
  <sheetPr>
    <pageSetUpPr fitToPage="1"/>
  </sheetPr>
  <dimension ref="A1:DX272"/>
  <sheetViews>
    <sheetView showGridLines="0" view="pageBreakPreview" topLeftCell="A2" zoomScale="70" zoomScaleNormal="100" zoomScaleSheetLayoutView="70" workbookViewId="0">
      <selection activeCell="F11" sqref="F11:R11"/>
    </sheetView>
  </sheetViews>
  <sheetFormatPr defaultColWidth="9" defaultRowHeight="12" outlineLevelRow="1"/>
  <cols>
    <col min="1" max="3" width="6.625" style="36" customWidth="1"/>
    <col min="4" max="4" width="7.125" style="36" customWidth="1"/>
    <col min="5" max="11" width="6.625" style="36" customWidth="1"/>
    <col min="12" max="16" width="6.625" style="1" customWidth="1"/>
    <col min="17" max="17" width="7.375" style="1" customWidth="1"/>
    <col min="18" max="18" width="8" style="36" customWidth="1"/>
    <col min="19" max="20" width="9.125" style="36" customWidth="1"/>
    <col min="21" max="21" width="26.5" style="36" customWidth="1"/>
    <col min="22" max="23" width="3.125" style="36" customWidth="1"/>
    <col min="24" max="26" width="9" style="36"/>
    <col min="27" max="29" width="9.875" style="36" customWidth="1"/>
    <col min="30" max="48" width="9" style="36"/>
    <col min="49" max="49" width="9" style="36" customWidth="1"/>
    <col min="50" max="16384" width="9" style="36"/>
  </cols>
  <sheetData>
    <row r="1" spans="1:33" ht="6.75" customHeight="1">
      <c r="A1" s="113"/>
      <c r="B1" s="38"/>
      <c r="C1" s="39"/>
      <c r="D1" s="40"/>
      <c r="L1" s="42"/>
      <c r="M1" s="42"/>
      <c r="N1" s="42"/>
      <c r="O1" s="42"/>
      <c r="P1" s="42"/>
      <c r="Q1" s="42"/>
      <c r="R1" s="42"/>
      <c r="AE1" s="122" t="s">
        <v>314</v>
      </c>
      <c r="AF1" s="123" t="s">
        <v>315</v>
      </c>
      <c r="AG1" s="122"/>
    </row>
    <row r="2" spans="1:33" ht="24" customHeight="1">
      <c r="A2" s="533" t="s">
        <v>592</v>
      </c>
      <c r="B2" s="533"/>
      <c r="C2" s="533"/>
      <c r="D2" s="533"/>
      <c r="E2" s="533"/>
      <c r="F2" s="533"/>
      <c r="G2" s="533"/>
      <c r="H2" s="533"/>
      <c r="I2" s="533"/>
      <c r="J2" s="533"/>
      <c r="K2" s="533"/>
      <c r="L2" s="533"/>
      <c r="M2" s="533"/>
      <c r="N2" s="533"/>
      <c r="O2" s="533"/>
      <c r="P2" s="533"/>
      <c r="Q2" s="533"/>
      <c r="R2" s="533"/>
      <c r="AE2" s="122" t="s">
        <v>65</v>
      </c>
      <c r="AF2" s="123" t="s">
        <v>316</v>
      </c>
      <c r="AG2" s="122"/>
    </row>
    <row r="3" spans="1:33" ht="8.25" customHeight="1">
      <c r="A3" s="230"/>
      <c r="B3" s="230"/>
      <c r="C3" s="230"/>
      <c r="D3" s="230"/>
      <c r="E3" s="230"/>
      <c r="F3" s="230"/>
      <c r="G3" s="230"/>
      <c r="H3" s="230"/>
      <c r="I3" s="230"/>
      <c r="J3" s="230"/>
      <c r="K3" s="230"/>
      <c r="L3" s="230"/>
      <c r="M3" s="230"/>
      <c r="N3" s="230"/>
      <c r="O3" s="230"/>
      <c r="P3" s="230"/>
      <c r="Q3" s="230"/>
      <c r="R3" s="230"/>
      <c r="AE3" s="122" t="s">
        <v>317</v>
      </c>
      <c r="AF3" s="123"/>
      <c r="AG3" s="122"/>
    </row>
    <row r="4" spans="1:33" ht="44.25" customHeight="1">
      <c r="A4" s="534" t="s">
        <v>318</v>
      </c>
      <c r="B4" s="535"/>
      <c r="C4" s="536"/>
      <c r="D4" s="537"/>
      <c r="E4" s="537"/>
      <c r="F4" s="537"/>
      <c r="G4" s="537"/>
      <c r="H4" s="537"/>
      <c r="I4" s="537"/>
      <c r="J4" s="537"/>
      <c r="K4" s="537"/>
      <c r="L4" s="537"/>
      <c r="M4" s="538"/>
      <c r="N4" s="539" t="s">
        <v>319</v>
      </c>
      <c r="O4" s="540"/>
      <c r="P4" s="541">
        <v>1004</v>
      </c>
      <c r="Q4" s="542"/>
      <c r="R4" s="543"/>
    </row>
    <row r="5" spans="1:33" ht="37.5" customHeight="1">
      <c r="A5" s="43"/>
    </row>
    <row r="6" spans="1:33" s="2" customFormat="1">
      <c r="A6" s="560" t="s">
        <v>593</v>
      </c>
      <c r="B6" s="560"/>
      <c r="C6" s="560"/>
      <c r="D6" s="561"/>
      <c r="E6" s="562"/>
      <c r="F6" s="562"/>
      <c r="G6" s="562"/>
      <c r="H6" s="562"/>
      <c r="I6" s="562"/>
      <c r="J6" s="562"/>
      <c r="K6" s="562"/>
      <c r="L6" s="562"/>
      <c r="M6" s="562"/>
      <c r="N6" s="562"/>
      <c r="O6" s="562"/>
      <c r="P6" s="562"/>
      <c r="Q6" s="562"/>
      <c r="R6" s="562"/>
      <c r="S6" s="3"/>
      <c r="T6" s="28"/>
      <c r="U6" s="28"/>
      <c r="V6" s="28"/>
      <c r="W6" s="28"/>
      <c r="X6" s="28"/>
      <c r="Y6" s="28"/>
      <c r="Z6" s="28"/>
    </row>
    <row r="7" spans="1:33" s="2" customFormat="1">
      <c r="A7" s="560"/>
      <c r="B7" s="560"/>
      <c r="C7" s="560"/>
      <c r="D7" s="562"/>
      <c r="E7" s="562"/>
      <c r="F7" s="562"/>
      <c r="G7" s="562"/>
      <c r="H7" s="562"/>
      <c r="I7" s="562"/>
      <c r="J7" s="562"/>
      <c r="K7" s="562"/>
      <c r="L7" s="562"/>
      <c r="M7" s="562"/>
      <c r="N7" s="562"/>
      <c r="O7" s="562"/>
      <c r="P7" s="562"/>
      <c r="Q7" s="562"/>
      <c r="R7" s="562"/>
      <c r="S7" s="3"/>
      <c r="T7" s="28"/>
      <c r="U7" s="28"/>
      <c r="V7" s="28"/>
      <c r="W7" s="28"/>
      <c r="X7" s="28"/>
      <c r="Y7" s="28"/>
      <c r="Z7" s="28"/>
    </row>
    <row r="8" spans="1:33" s="128" customFormat="1" ht="31.5" customHeight="1">
      <c r="A8" s="569" t="s">
        <v>320</v>
      </c>
      <c r="B8" s="561"/>
      <c r="C8" s="561"/>
      <c r="D8" s="561"/>
      <c r="E8" s="561"/>
      <c r="F8" s="561"/>
      <c r="G8" s="561"/>
      <c r="H8" s="561"/>
      <c r="I8" s="561"/>
      <c r="J8" s="561"/>
      <c r="K8" s="561"/>
      <c r="L8" s="561"/>
      <c r="M8" s="561"/>
      <c r="N8" s="561"/>
      <c r="O8" s="561"/>
      <c r="P8" s="561"/>
      <c r="Q8" s="561"/>
      <c r="R8" s="561"/>
      <c r="S8" s="169"/>
      <c r="T8" s="169"/>
      <c r="U8" s="169"/>
      <c r="V8" s="169"/>
      <c r="W8" s="169"/>
      <c r="X8" s="169"/>
      <c r="Y8" s="169"/>
      <c r="Z8" s="169"/>
    </row>
    <row r="9" spans="1:33" s="2" customFormat="1" ht="12" customHeight="1">
      <c r="A9" s="563" t="s">
        <v>601</v>
      </c>
      <c r="B9" s="564"/>
      <c r="C9" s="564"/>
      <c r="D9" s="565"/>
      <c r="E9" s="474" t="s">
        <v>321</v>
      </c>
      <c r="F9" s="474"/>
      <c r="G9" s="474"/>
      <c r="H9" s="474"/>
      <c r="I9" s="474"/>
      <c r="J9" s="474"/>
      <c r="K9" s="474"/>
      <c r="L9" s="474"/>
      <c r="M9" s="474"/>
      <c r="N9" s="474"/>
      <c r="O9" s="474"/>
      <c r="P9" s="474"/>
      <c r="Q9" s="474"/>
      <c r="R9" s="474"/>
      <c r="S9" s="3"/>
      <c r="T9" s="28"/>
      <c r="U9" s="28"/>
      <c r="V9" s="28"/>
      <c r="W9" s="28"/>
      <c r="X9" s="28"/>
      <c r="Y9" s="28"/>
      <c r="Z9" s="28"/>
    </row>
    <row r="10" spans="1:33" s="2" customFormat="1" ht="30" customHeight="1">
      <c r="A10" s="546"/>
      <c r="B10" s="547"/>
      <c r="C10" s="547"/>
      <c r="D10" s="548"/>
      <c r="E10" s="475"/>
      <c r="F10" s="474"/>
      <c r="G10" s="474"/>
      <c r="H10" s="474"/>
      <c r="I10" s="474"/>
      <c r="J10" s="474"/>
      <c r="K10" s="474"/>
      <c r="L10" s="474"/>
      <c r="M10" s="474"/>
      <c r="N10" s="474"/>
      <c r="O10" s="474"/>
      <c r="P10" s="474"/>
      <c r="Q10" s="474"/>
      <c r="R10" s="474"/>
      <c r="S10" s="3"/>
      <c r="T10" s="28"/>
      <c r="U10" s="28"/>
      <c r="V10" s="28"/>
      <c r="W10" s="28"/>
      <c r="X10" s="28"/>
      <c r="Y10" s="28"/>
      <c r="Z10" s="28"/>
    </row>
    <row r="11" spans="1:33" s="2" customFormat="1" ht="22.5" customHeight="1">
      <c r="A11" s="546"/>
      <c r="B11" s="547"/>
      <c r="C11" s="547"/>
      <c r="D11" s="548"/>
      <c r="E11" s="170"/>
      <c r="F11" s="471" t="s">
        <v>322</v>
      </c>
      <c r="G11" s="472"/>
      <c r="H11" s="472"/>
      <c r="I11" s="472"/>
      <c r="J11" s="472"/>
      <c r="K11" s="472"/>
      <c r="L11" s="472"/>
      <c r="M11" s="472"/>
      <c r="N11" s="472"/>
      <c r="O11" s="472"/>
      <c r="P11" s="472"/>
      <c r="Q11" s="472"/>
      <c r="R11" s="473"/>
      <c r="S11" s="41" t="str">
        <f>IF(COUNTIF(ロール対応表ｰ1004!$D$58:$S$58,F11)=0,"【ERROR正しいロールを選択してください】","")</f>
        <v/>
      </c>
      <c r="T11" s="28"/>
      <c r="U11" s="28"/>
      <c r="V11" s="28"/>
      <c r="W11" s="28"/>
      <c r="X11" s="28"/>
      <c r="Y11" s="28"/>
      <c r="Z11" s="28"/>
    </row>
    <row r="12" spans="1:33" s="2" customFormat="1" ht="12" customHeight="1">
      <c r="A12" s="546"/>
      <c r="B12" s="547"/>
      <c r="C12" s="547"/>
      <c r="D12" s="548"/>
      <c r="E12" s="475" t="s">
        <v>323</v>
      </c>
      <c r="F12" s="474"/>
      <c r="G12" s="474"/>
      <c r="H12" s="474"/>
      <c r="I12" s="474"/>
      <c r="J12" s="474"/>
      <c r="K12" s="474"/>
      <c r="L12" s="474"/>
      <c r="M12" s="474"/>
      <c r="N12" s="474"/>
      <c r="O12" s="474"/>
      <c r="P12" s="474"/>
      <c r="Q12" s="474"/>
      <c r="R12" s="474"/>
      <c r="S12" s="3"/>
      <c r="T12" s="28"/>
      <c r="U12" s="28"/>
      <c r="V12" s="28"/>
      <c r="W12" s="28"/>
      <c r="X12" s="28"/>
      <c r="Y12" s="28"/>
      <c r="Z12" s="28"/>
    </row>
    <row r="13" spans="1:33" s="2" customFormat="1" ht="22.5" customHeight="1">
      <c r="A13" s="566"/>
      <c r="B13" s="567"/>
      <c r="C13" s="567"/>
      <c r="D13" s="568"/>
      <c r="E13" s="171"/>
      <c r="F13" s="471" t="s">
        <v>324</v>
      </c>
      <c r="G13" s="472"/>
      <c r="H13" s="472"/>
      <c r="I13" s="472"/>
      <c r="J13" s="472"/>
      <c r="K13" s="472"/>
      <c r="L13" s="472"/>
      <c r="M13" s="472"/>
      <c r="N13" s="472"/>
      <c r="O13" s="472"/>
      <c r="P13" s="472"/>
      <c r="Q13" s="472"/>
      <c r="R13" s="473"/>
      <c r="S13" s="41" t="str">
        <f>IF(COUNTIF(ロール対応表ｰ1004!$D$59:$S$59,F13)=0,"【ERROR正しいロールを選択してください】","")</f>
        <v/>
      </c>
      <c r="T13" s="28"/>
      <c r="U13" s="28"/>
      <c r="V13" s="28"/>
      <c r="W13" s="28"/>
      <c r="X13" s="28"/>
      <c r="Y13" s="28"/>
      <c r="Z13" s="28"/>
    </row>
    <row r="14" spans="1:33" s="2" customFormat="1" ht="13.5">
      <c r="A14" s="172"/>
      <c r="B14" s="172"/>
      <c r="C14" s="172"/>
      <c r="D14" s="172"/>
      <c r="E14" s="172"/>
      <c r="F14" s="172"/>
      <c r="G14" s="172"/>
      <c r="H14" s="172"/>
      <c r="I14" s="172"/>
      <c r="J14" s="172"/>
      <c r="K14" s="172"/>
      <c r="L14" s="172"/>
      <c r="M14" s="172"/>
      <c r="N14" s="172"/>
      <c r="O14" s="172"/>
      <c r="P14" s="172"/>
      <c r="Q14" s="172"/>
      <c r="R14" s="172"/>
      <c r="S14" s="28"/>
      <c r="T14" s="28"/>
      <c r="U14" s="28"/>
      <c r="V14" s="28"/>
      <c r="W14" s="28"/>
      <c r="X14" s="28"/>
      <c r="Y14" s="28"/>
      <c r="Z14" s="28"/>
    </row>
    <row r="15" spans="1:33" s="2" customFormat="1" ht="13.5">
      <c r="A15" s="30" t="s">
        <v>597</v>
      </c>
      <c r="B15" s="224"/>
      <c r="C15" s="224"/>
      <c r="D15" s="224"/>
      <c r="E15" s="224"/>
      <c r="F15" s="224"/>
      <c r="G15" s="224"/>
      <c r="H15" s="224"/>
      <c r="I15" s="224"/>
      <c r="J15" s="224"/>
      <c r="K15" s="224"/>
      <c r="L15" s="224"/>
      <c r="M15" s="224"/>
      <c r="N15" s="224"/>
      <c r="O15" s="224"/>
      <c r="P15" s="224"/>
      <c r="Q15" s="224"/>
      <c r="R15" s="224"/>
      <c r="S15" s="3"/>
      <c r="T15" s="28"/>
      <c r="U15" s="28"/>
      <c r="V15" s="28"/>
      <c r="W15" s="28"/>
      <c r="X15" s="28"/>
      <c r="Y15" s="28"/>
      <c r="Z15" s="28"/>
    </row>
    <row r="16" spans="1:33" s="2" customFormat="1">
      <c r="A16" s="501" t="s">
        <v>325</v>
      </c>
      <c r="B16" s="544"/>
      <c r="C16" s="544"/>
      <c r="D16" s="545"/>
      <c r="E16" s="507" t="s">
        <v>326</v>
      </c>
      <c r="F16" s="508"/>
      <c r="G16" s="508"/>
      <c r="H16" s="508"/>
      <c r="I16" s="508"/>
      <c r="J16" s="508"/>
      <c r="K16" s="508"/>
      <c r="L16" s="508"/>
      <c r="M16" s="508"/>
      <c r="N16" s="508"/>
      <c r="O16" s="508"/>
      <c r="P16" s="508"/>
      <c r="Q16" s="508"/>
      <c r="R16" s="509"/>
      <c r="S16" s="3"/>
      <c r="T16" s="28"/>
      <c r="U16" s="28"/>
      <c r="V16" s="28"/>
      <c r="W16" s="28"/>
      <c r="X16" s="28"/>
      <c r="Y16" s="28"/>
      <c r="Z16" s="28"/>
    </row>
    <row r="17" spans="1:29" s="2" customFormat="1" ht="30" customHeight="1">
      <c r="A17" s="546"/>
      <c r="B17" s="547"/>
      <c r="C17" s="547"/>
      <c r="D17" s="548"/>
      <c r="E17" s="174"/>
      <c r="F17" s="549" t="s">
        <v>327</v>
      </c>
      <c r="G17" s="550"/>
      <c r="H17" s="550"/>
      <c r="I17" s="550"/>
      <c r="J17" s="550"/>
      <c r="K17" s="550"/>
      <c r="L17" s="550"/>
      <c r="M17" s="550"/>
      <c r="N17" s="550"/>
      <c r="O17" s="550"/>
      <c r="P17" s="550"/>
      <c r="Q17" s="550"/>
      <c r="R17" s="551"/>
      <c r="S17" s="3"/>
      <c r="T17" s="28"/>
      <c r="U17" s="28"/>
      <c r="V17" s="28"/>
      <c r="W17" s="28"/>
      <c r="X17" s="28"/>
      <c r="Y17" s="28"/>
      <c r="Z17" s="28"/>
    </row>
    <row r="18" spans="1:29" s="2" customFormat="1">
      <c r="A18" s="552" t="s">
        <v>328</v>
      </c>
      <c r="B18" s="544"/>
      <c r="C18" s="544"/>
      <c r="D18" s="545"/>
      <c r="E18" s="556" t="s">
        <v>329</v>
      </c>
      <c r="F18" s="508"/>
      <c r="G18" s="508"/>
      <c r="H18" s="508"/>
      <c r="I18" s="508"/>
      <c r="J18" s="508"/>
      <c r="K18" s="508"/>
      <c r="L18" s="508"/>
      <c r="M18" s="508"/>
      <c r="N18" s="508"/>
      <c r="O18" s="508"/>
      <c r="P18" s="508"/>
      <c r="Q18" s="508"/>
      <c r="R18" s="509"/>
      <c r="S18" s="3"/>
      <c r="T18" s="28"/>
      <c r="U18" s="28"/>
      <c r="V18" s="28"/>
      <c r="W18" s="28"/>
      <c r="X18" s="28"/>
      <c r="Y18" s="28"/>
      <c r="Z18" s="28"/>
    </row>
    <row r="19" spans="1:29" s="2" customFormat="1" ht="105.75" customHeight="1">
      <c r="A19" s="553"/>
      <c r="B19" s="554"/>
      <c r="C19" s="554"/>
      <c r="D19" s="555"/>
      <c r="E19" s="557"/>
      <c r="F19" s="558"/>
      <c r="G19" s="558"/>
      <c r="H19" s="558"/>
      <c r="I19" s="558"/>
      <c r="J19" s="558"/>
      <c r="K19" s="558"/>
      <c r="L19" s="558"/>
      <c r="M19" s="558"/>
      <c r="N19" s="558"/>
      <c r="O19" s="558"/>
      <c r="P19" s="558"/>
      <c r="Q19" s="558"/>
      <c r="R19" s="559"/>
      <c r="S19" s="3"/>
      <c r="T19" s="28"/>
      <c r="U19" s="28"/>
      <c r="V19" s="28"/>
      <c r="W19" s="28"/>
      <c r="X19" s="28"/>
      <c r="Y19" s="28"/>
      <c r="Z19" s="28"/>
    </row>
    <row r="20" spans="1:29" s="2" customFormat="1" ht="83.25" customHeight="1">
      <c r="A20" s="501" t="s">
        <v>330</v>
      </c>
      <c r="B20" s="502"/>
      <c r="C20" s="502"/>
      <c r="D20" s="503"/>
      <c r="E20" s="507" t="s">
        <v>331</v>
      </c>
      <c r="F20" s="508"/>
      <c r="G20" s="508"/>
      <c r="H20" s="508"/>
      <c r="I20" s="508"/>
      <c r="J20" s="508"/>
      <c r="K20" s="508"/>
      <c r="L20" s="508"/>
      <c r="M20" s="508"/>
      <c r="N20" s="508"/>
      <c r="O20" s="508"/>
      <c r="P20" s="508"/>
      <c r="Q20" s="508"/>
      <c r="R20" s="509"/>
      <c r="S20" s="175"/>
      <c r="T20" s="28"/>
      <c r="U20" s="28"/>
      <c r="V20" s="28"/>
      <c r="W20" s="28"/>
      <c r="X20" s="28"/>
      <c r="Y20" s="28"/>
      <c r="Z20" s="28"/>
    </row>
    <row r="21" spans="1:29" s="2" customFormat="1" ht="22.5" customHeight="1">
      <c r="A21" s="504"/>
      <c r="B21" s="505"/>
      <c r="C21" s="505"/>
      <c r="D21" s="506"/>
      <c r="E21" s="412" t="s">
        <v>332</v>
      </c>
      <c r="F21" s="413"/>
      <c r="G21" s="414"/>
      <c r="H21" s="415" t="str">
        <f>IF(F11=0,"自動で入力されます",F11)</f>
        <v>プルダウンメニューよりロールを選択してください</v>
      </c>
      <c r="I21" s="413"/>
      <c r="J21" s="413"/>
      <c r="K21" s="413"/>
      <c r="L21" s="413"/>
      <c r="M21" s="413"/>
      <c r="N21" s="413"/>
      <c r="O21" s="413"/>
      <c r="P21" s="413"/>
      <c r="Q21" s="413"/>
      <c r="R21" s="416"/>
      <c r="S21" s="3"/>
      <c r="T21" s="28"/>
      <c r="U21" s="28"/>
      <c r="V21" s="28"/>
      <c r="W21" s="28"/>
      <c r="X21" s="28"/>
      <c r="Y21" s="28"/>
      <c r="Z21" s="28"/>
    </row>
    <row r="22" spans="1:29" s="2" customFormat="1" ht="105" customHeight="1">
      <c r="A22" s="504"/>
      <c r="B22" s="505"/>
      <c r="C22" s="505"/>
      <c r="D22" s="506"/>
      <c r="E22" s="417"/>
      <c r="F22" s="418"/>
      <c r="G22" s="418"/>
      <c r="H22" s="418"/>
      <c r="I22" s="418"/>
      <c r="J22" s="418"/>
      <c r="K22" s="418"/>
      <c r="L22" s="418"/>
      <c r="M22" s="418"/>
      <c r="N22" s="418"/>
      <c r="O22" s="418"/>
      <c r="P22" s="418"/>
      <c r="Q22" s="418"/>
      <c r="R22" s="419"/>
      <c r="S22" s="3"/>
      <c r="T22" s="28"/>
      <c r="U22" s="28"/>
      <c r="V22" s="28"/>
      <c r="W22" s="28"/>
      <c r="X22" s="28"/>
      <c r="Y22" s="28"/>
      <c r="Z22" s="28"/>
    </row>
    <row r="23" spans="1:29" s="2" customFormat="1" ht="22.5" customHeight="1">
      <c r="A23" s="504"/>
      <c r="B23" s="505"/>
      <c r="C23" s="505"/>
      <c r="D23" s="506"/>
      <c r="E23" s="420" t="s">
        <v>333</v>
      </c>
      <c r="F23" s="421"/>
      <c r="G23" s="421"/>
      <c r="H23" s="415" t="str">
        <f>IF(F13=0,"自動で入力されます",F13)</f>
        <v>プルダウンメニューよりロールを選択してください（任意）</v>
      </c>
      <c r="I23" s="413"/>
      <c r="J23" s="413"/>
      <c r="K23" s="413"/>
      <c r="L23" s="413"/>
      <c r="M23" s="413"/>
      <c r="N23" s="413"/>
      <c r="O23" s="413"/>
      <c r="P23" s="413"/>
      <c r="Q23" s="413"/>
      <c r="R23" s="416"/>
      <c r="S23" s="3"/>
      <c r="T23" s="28"/>
      <c r="U23" s="28"/>
      <c r="V23" s="28"/>
      <c r="W23" s="28"/>
      <c r="X23" s="28"/>
      <c r="Y23" s="28"/>
      <c r="Z23" s="28"/>
    </row>
    <row r="24" spans="1:29" s="2" customFormat="1" ht="105" customHeight="1">
      <c r="A24" s="504"/>
      <c r="B24" s="505"/>
      <c r="C24" s="505"/>
      <c r="D24" s="506"/>
      <c r="E24" s="417"/>
      <c r="F24" s="418"/>
      <c r="G24" s="418"/>
      <c r="H24" s="418"/>
      <c r="I24" s="418"/>
      <c r="J24" s="418"/>
      <c r="K24" s="418"/>
      <c r="L24" s="418"/>
      <c r="M24" s="418"/>
      <c r="N24" s="418"/>
      <c r="O24" s="418"/>
      <c r="P24" s="418"/>
      <c r="Q24" s="418"/>
      <c r="R24" s="419"/>
      <c r="S24" s="3"/>
      <c r="T24" s="28"/>
      <c r="U24" s="28"/>
      <c r="V24" s="28"/>
      <c r="W24" s="28"/>
      <c r="X24" s="28"/>
      <c r="Y24" s="28"/>
      <c r="Z24" s="28"/>
    </row>
    <row r="25" spans="1:29" s="2" customFormat="1" ht="11.25">
      <c r="A25" s="176"/>
      <c r="B25" s="220"/>
      <c r="C25" s="220"/>
      <c r="D25" s="220"/>
      <c r="E25" s="220"/>
      <c r="F25" s="220"/>
      <c r="G25" s="176"/>
      <c r="H25" s="220"/>
      <c r="I25" s="220"/>
      <c r="J25" s="220"/>
      <c r="K25" s="220"/>
      <c r="L25" s="220"/>
      <c r="M25" s="220"/>
      <c r="N25" s="220"/>
      <c r="O25" s="220"/>
      <c r="P25" s="220"/>
      <c r="Q25" s="220"/>
      <c r="R25" s="220"/>
      <c r="S25" s="28"/>
      <c r="T25" s="28"/>
      <c r="U25" s="28"/>
      <c r="V25" s="28"/>
      <c r="W25" s="28"/>
      <c r="X25" s="28"/>
      <c r="Y25" s="28"/>
      <c r="Z25" s="28"/>
    </row>
    <row r="26" spans="1:29" ht="21" customHeight="1">
      <c r="A26" s="229" t="s">
        <v>598</v>
      </c>
      <c r="B26" s="223"/>
      <c r="C26" s="223"/>
      <c r="D26" s="223"/>
      <c r="E26" s="3"/>
      <c r="F26" s="224"/>
      <c r="G26" s="222"/>
      <c r="H26" s="222"/>
      <c r="I26" s="222"/>
      <c r="J26" s="222"/>
      <c r="K26" s="222"/>
      <c r="L26" s="222"/>
      <c r="M26" s="222"/>
      <c r="N26" s="222"/>
      <c r="O26" s="222"/>
      <c r="P26" s="222"/>
      <c r="Q26" s="222"/>
      <c r="R26" s="222"/>
      <c r="S26" s="3"/>
      <c r="T26" s="240"/>
      <c r="U26" s="240"/>
      <c r="V26" s="240"/>
      <c r="W26" s="178"/>
      <c r="X26" s="240"/>
      <c r="Y26" s="3"/>
      <c r="Z26" s="3"/>
    </row>
    <row r="27" spans="1:29" ht="44.25" customHeight="1">
      <c r="A27" s="448" t="s">
        <v>334</v>
      </c>
      <c r="B27" s="448"/>
      <c r="C27" s="448"/>
      <c r="D27" s="448"/>
      <c r="E27" s="448"/>
      <c r="F27" s="448"/>
      <c r="G27" s="448"/>
      <c r="H27" s="448"/>
      <c r="I27" s="448"/>
      <c r="J27" s="448"/>
      <c r="K27" s="448"/>
      <c r="L27" s="448"/>
      <c r="M27" s="448"/>
      <c r="N27" s="448"/>
      <c r="O27" s="448"/>
      <c r="P27" s="448"/>
      <c r="Q27" s="448"/>
      <c r="R27" s="448"/>
      <c r="S27" s="448"/>
      <c r="T27" s="448"/>
      <c r="U27" s="448"/>
      <c r="V27" s="448"/>
      <c r="W27" s="448"/>
      <c r="X27" s="448"/>
      <c r="Y27" s="448"/>
      <c r="Z27" s="448"/>
    </row>
    <row r="28" spans="1:29" ht="60" customHeight="1">
      <c r="A28" s="510" t="s">
        <v>335</v>
      </c>
      <c r="B28" s="512" t="s">
        <v>594</v>
      </c>
      <c r="C28" s="513"/>
      <c r="D28" s="513"/>
      <c r="E28" s="513"/>
      <c r="F28" s="514"/>
      <c r="G28" s="518" t="s">
        <v>336</v>
      </c>
      <c r="H28" s="519"/>
      <c r="I28" s="519"/>
      <c r="J28" s="519"/>
      <c r="K28" s="520"/>
      <c r="L28" s="512" t="s">
        <v>337</v>
      </c>
      <c r="M28" s="514"/>
      <c r="N28" s="524" t="s">
        <v>595</v>
      </c>
      <c r="O28" s="526" t="s">
        <v>338</v>
      </c>
      <c r="P28" s="526" t="s">
        <v>339</v>
      </c>
      <c r="Q28" s="528" t="s">
        <v>340</v>
      </c>
      <c r="R28" s="529"/>
      <c r="S28" s="529"/>
      <c r="T28" s="529"/>
      <c r="U28" s="530"/>
      <c r="V28" s="300" t="s">
        <v>341</v>
      </c>
      <c r="W28" s="494"/>
      <c r="X28" s="494"/>
      <c r="Y28" s="494"/>
      <c r="Z28" s="495"/>
      <c r="AA28" s="300" t="s">
        <v>342</v>
      </c>
      <c r="AB28" s="301"/>
      <c r="AC28" s="302"/>
    </row>
    <row r="29" spans="1:29" ht="21.75" customHeight="1">
      <c r="A29" s="511"/>
      <c r="B29" s="515"/>
      <c r="C29" s="516"/>
      <c r="D29" s="516"/>
      <c r="E29" s="516"/>
      <c r="F29" s="517"/>
      <c r="G29" s="521"/>
      <c r="H29" s="522"/>
      <c r="I29" s="522"/>
      <c r="J29" s="522"/>
      <c r="K29" s="523"/>
      <c r="L29" s="515"/>
      <c r="M29" s="517"/>
      <c r="N29" s="525"/>
      <c r="O29" s="527"/>
      <c r="P29" s="527"/>
      <c r="Q29" s="531" t="s">
        <v>343</v>
      </c>
      <c r="R29" s="532"/>
      <c r="S29" s="531" t="s">
        <v>344</v>
      </c>
      <c r="T29" s="532"/>
      <c r="U29" s="238" t="s">
        <v>28</v>
      </c>
      <c r="V29" s="496"/>
      <c r="W29" s="497"/>
      <c r="X29" s="497"/>
      <c r="Y29" s="497"/>
      <c r="Z29" s="498"/>
      <c r="AA29" s="303"/>
      <c r="AB29" s="304"/>
      <c r="AC29" s="305"/>
    </row>
    <row r="30" spans="1:29" s="127" customFormat="1" ht="15" customHeight="1">
      <c r="A30" s="449">
        <v>1</v>
      </c>
      <c r="B30" s="452"/>
      <c r="C30" s="430"/>
      <c r="D30" s="430"/>
      <c r="E30" s="430"/>
      <c r="F30" s="431"/>
      <c r="G30" s="429"/>
      <c r="H30" s="430"/>
      <c r="I30" s="430"/>
      <c r="J30" s="430"/>
      <c r="K30" s="431"/>
      <c r="L30" s="438"/>
      <c r="M30" s="439"/>
      <c r="N30" s="442"/>
      <c r="O30" s="442"/>
      <c r="P30" s="442"/>
      <c r="Q30" s="499" t="str">
        <f>IFERROR(VLOOKUP(U30,リスト!$AW$1:$AY$44,2,0),"")</f>
        <v/>
      </c>
      <c r="R30" s="500"/>
      <c r="S30" s="492" t="str">
        <f>IFERROR(VLOOKUP(U30,リスト!$AW$1:$AY$44,3,0),"")</f>
        <v/>
      </c>
      <c r="T30" s="493"/>
      <c r="U30" s="193"/>
      <c r="V30" s="458"/>
      <c r="W30" s="459"/>
      <c r="X30" s="459"/>
      <c r="Y30" s="459"/>
      <c r="Z30" s="460"/>
      <c r="AA30" s="276"/>
      <c r="AB30" s="277"/>
      <c r="AC30" s="277"/>
    </row>
    <row r="31" spans="1:29" s="127" customFormat="1" ht="15" customHeight="1">
      <c r="A31" s="450"/>
      <c r="B31" s="453"/>
      <c r="C31" s="433"/>
      <c r="D31" s="433"/>
      <c r="E31" s="433"/>
      <c r="F31" s="434"/>
      <c r="G31" s="432"/>
      <c r="H31" s="433"/>
      <c r="I31" s="433"/>
      <c r="J31" s="433"/>
      <c r="K31" s="434"/>
      <c r="L31" s="440"/>
      <c r="M31" s="441"/>
      <c r="N31" s="443"/>
      <c r="O31" s="443"/>
      <c r="P31" s="443"/>
      <c r="Q31" s="292" t="str">
        <f>IFERROR(VLOOKUP(U31,リスト!$AW$1:$AY$44,2,0),"")</f>
        <v/>
      </c>
      <c r="R31" s="293"/>
      <c r="S31" s="286" t="str">
        <f>IFERROR(VLOOKUP(U31,リスト!$AW$1:$AY$44,3,0),"")</f>
        <v/>
      </c>
      <c r="T31" s="287"/>
      <c r="U31" s="34"/>
      <c r="V31" s="461"/>
      <c r="W31" s="462"/>
      <c r="X31" s="462"/>
      <c r="Y31" s="462"/>
      <c r="Z31" s="463"/>
      <c r="AA31" s="278"/>
      <c r="AB31" s="279"/>
      <c r="AC31" s="279"/>
    </row>
    <row r="32" spans="1:29" s="127" customFormat="1" ht="15" customHeight="1">
      <c r="A32" s="450"/>
      <c r="B32" s="453"/>
      <c r="C32" s="433"/>
      <c r="D32" s="433"/>
      <c r="E32" s="433"/>
      <c r="F32" s="434"/>
      <c r="G32" s="432"/>
      <c r="H32" s="433"/>
      <c r="I32" s="433"/>
      <c r="J32" s="433"/>
      <c r="K32" s="434"/>
      <c r="L32" s="440"/>
      <c r="M32" s="441"/>
      <c r="N32" s="443"/>
      <c r="O32" s="443"/>
      <c r="P32" s="443"/>
      <c r="Q32" s="292" t="str">
        <f>IFERROR(VLOOKUP(U32,リスト!$AW$1:$AY$44,2,0),"")</f>
        <v/>
      </c>
      <c r="R32" s="293"/>
      <c r="S32" s="286" t="str">
        <f>IFERROR(VLOOKUP(U32,リスト!$AW$1:$AY$44,3,0),"")</f>
        <v/>
      </c>
      <c r="T32" s="287"/>
      <c r="U32" s="34"/>
      <c r="V32" s="461"/>
      <c r="W32" s="462"/>
      <c r="X32" s="462"/>
      <c r="Y32" s="462"/>
      <c r="Z32" s="463"/>
      <c r="AA32" s="278"/>
      <c r="AB32" s="279"/>
      <c r="AC32" s="279"/>
    </row>
    <row r="33" spans="1:29" s="127" customFormat="1" ht="15" customHeight="1">
      <c r="A33" s="450"/>
      <c r="B33" s="453"/>
      <c r="C33" s="433"/>
      <c r="D33" s="433"/>
      <c r="E33" s="433"/>
      <c r="F33" s="434"/>
      <c r="G33" s="432"/>
      <c r="H33" s="433"/>
      <c r="I33" s="433"/>
      <c r="J33" s="433"/>
      <c r="K33" s="434"/>
      <c r="L33" s="440"/>
      <c r="M33" s="441"/>
      <c r="N33" s="443"/>
      <c r="O33" s="443"/>
      <c r="P33" s="443"/>
      <c r="Q33" s="292" t="str">
        <f>IFERROR(VLOOKUP(U33,リスト!$AW$1:$AY$44,2,0),"")</f>
        <v/>
      </c>
      <c r="R33" s="293"/>
      <c r="S33" s="286" t="str">
        <f>IFERROR(VLOOKUP(U33,リスト!$AW$1:$AY$44,3,0),"")</f>
        <v/>
      </c>
      <c r="T33" s="287"/>
      <c r="U33" s="34"/>
      <c r="V33" s="461"/>
      <c r="W33" s="462"/>
      <c r="X33" s="462"/>
      <c r="Y33" s="462"/>
      <c r="Z33" s="463"/>
      <c r="AA33" s="278"/>
      <c r="AB33" s="279"/>
      <c r="AC33" s="279"/>
    </row>
    <row r="34" spans="1:29" s="127" customFormat="1" ht="15" customHeight="1">
      <c r="A34" s="450"/>
      <c r="B34" s="453"/>
      <c r="C34" s="433"/>
      <c r="D34" s="433"/>
      <c r="E34" s="433"/>
      <c r="F34" s="434"/>
      <c r="G34" s="432"/>
      <c r="H34" s="433"/>
      <c r="I34" s="433"/>
      <c r="J34" s="433"/>
      <c r="K34" s="434"/>
      <c r="L34" s="440"/>
      <c r="M34" s="441"/>
      <c r="N34" s="443"/>
      <c r="O34" s="443"/>
      <c r="P34" s="443"/>
      <c r="Q34" s="292" t="str">
        <f>IFERROR(VLOOKUP(U34,リスト!$AW$1:$AY$44,2,0),"")</f>
        <v/>
      </c>
      <c r="R34" s="293"/>
      <c r="S34" s="286" t="str">
        <f>IFERROR(VLOOKUP(U34,リスト!$AW$1:$AY$44,3,0),"")</f>
        <v/>
      </c>
      <c r="T34" s="287"/>
      <c r="U34" s="34"/>
      <c r="V34" s="461"/>
      <c r="W34" s="462"/>
      <c r="X34" s="462"/>
      <c r="Y34" s="462"/>
      <c r="Z34" s="463"/>
      <c r="AA34" s="278"/>
      <c r="AB34" s="279"/>
      <c r="AC34" s="279"/>
    </row>
    <row r="35" spans="1:29" s="127" customFormat="1" ht="15" customHeight="1">
      <c r="A35" s="451"/>
      <c r="B35" s="487"/>
      <c r="C35" s="488"/>
      <c r="D35" s="488"/>
      <c r="E35" s="488"/>
      <c r="F35" s="489"/>
      <c r="G35" s="490"/>
      <c r="H35" s="488"/>
      <c r="I35" s="488"/>
      <c r="J35" s="488"/>
      <c r="K35" s="489"/>
      <c r="L35" s="182"/>
      <c r="M35" s="183" t="s">
        <v>313</v>
      </c>
      <c r="N35" s="491"/>
      <c r="O35" s="491"/>
      <c r="P35" s="491"/>
      <c r="Q35" s="294" t="str">
        <f>IFERROR(VLOOKUP(U35,リスト!$AW$1:$AY$44,2,0),"")</f>
        <v/>
      </c>
      <c r="R35" s="486"/>
      <c r="S35" s="445" t="str">
        <f>IFERROR(VLOOKUP(U35,リスト!$AW$1:$AY$44,3,0),"")</f>
        <v/>
      </c>
      <c r="T35" s="446"/>
      <c r="U35" s="35"/>
      <c r="V35" s="570"/>
      <c r="W35" s="571"/>
      <c r="X35" s="571"/>
      <c r="Y35" s="571"/>
      <c r="Z35" s="572"/>
      <c r="AA35" s="278"/>
      <c r="AB35" s="279"/>
      <c r="AC35" s="279"/>
    </row>
    <row r="36" spans="1:29" s="127" customFormat="1" ht="15" customHeight="1">
      <c r="A36" s="449">
        <v>2</v>
      </c>
      <c r="B36" s="452"/>
      <c r="C36" s="430"/>
      <c r="D36" s="430"/>
      <c r="E36" s="430"/>
      <c r="F36" s="431"/>
      <c r="G36" s="429"/>
      <c r="H36" s="430"/>
      <c r="I36" s="430"/>
      <c r="J36" s="430"/>
      <c r="K36" s="431"/>
      <c r="L36" s="438"/>
      <c r="M36" s="439"/>
      <c r="N36" s="442"/>
      <c r="O36" s="442"/>
      <c r="P36" s="442"/>
      <c r="Q36" s="484" t="str">
        <f>IFERROR(VLOOKUP(U36,リスト!$AW$1:$AY$44,2,0),"")</f>
        <v/>
      </c>
      <c r="R36" s="485"/>
      <c r="S36" s="492" t="str">
        <f>IFERROR(VLOOKUP(U36,リスト!$AW$1:$AY$44,3,0),"")</f>
        <v/>
      </c>
      <c r="T36" s="493"/>
      <c r="U36" s="33"/>
      <c r="V36" s="458"/>
      <c r="W36" s="459"/>
      <c r="X36" s="459"/>
      <c r="Y36" s="459"/>
      <c r="Z36" s="460"/>
      <c r="AA36" s="276"/>
      <c r="AB36" s="277"/>
      <c r="AC36" s="277"/>
    </row>
    <row r="37" spans="1:29" s="127" customFormat="1" ht="15" customHeight="1">
      <c r="A37" s="450"/>
      <c r="B37" s="453"/>
      <c r="C37" s="433"/>
      <c r="D37" s="433"/>
      <c r="E37" s="433"/>
      <c r="F37" s="434"/>
      <c r="G37" s="432"/>
      <c r="H37" s="433"/>
      <c r="I37" s="433"/>
      <c r="J37" s="433"/>
      <c r="K37" s="434"/>
      <c r="L37" s="440"/>
      <c r="M37" s="441"/>
      <c r="N37" s="443"/>
      <c r="O37" s="443"/>
      <c r="P37" s="443"/>
      <c r="Q37" s="292" t="str">
        <f>IFERROR(VLOOKUP(U37,リスト!$AW$1:$AY$44,2,0),"")</f>
        <v/>
      </c>
      <c r="R37" s="293"/>
      <c r="S37" s="286" t="str">
        <f>IFERROR(VLOOKUP(U37,リスト!$AW$1:$AY$44,3,0),"")</f>
        <v/>
      </c>
      <c r="T37" s="287"/>
      <c r="U37" s="34"/>
      <c r="V37" s="461"/>
      <c r="W37" s="462"/>
      <c r="X37" s="462"/>
      <c r="Y37" s="462"/>
      <c r="Z37" s="463"/>
      <c r="AA37" s="278"/>
      <c r="AB37" s="279"/>
      <c r="AC37" s="279"/>
    </row>
    <row r="38" spans="1:29" s="127" customFormat="1" ht="15" customHeight="1">
      <c r="A38" s="450"/>
      <c r="B38" s="453"/>
      <c r="C38" s="433"/>
      <c r="D38" s="433"/>
      <c r="E38" s="433"/>
      <c r="F38" s="434"/>
      <c r="G38" s="432"/>
      <c r="H38" s="433"/>
      <c r="I38" s="433"/>
      <c r="J38" s="433"/>
      <c r="K38" s="434"/>
      <c r="L38" s="440"/>
      <c r="M38" s="441"/>
      <c r="N38" s="443"/>
      <c r="O38" s="443"/>
      <c r="P38" s="443"/>
      <c r="Q38" s="292" t="str">
        <f>IFERROR(VLOOKUP(U38,リスト!$AW$1:$AY$44,2,0),"")</f>
        <v/>
      </c>
      <c r="R38" s="293"/>
      <c r="S38" s="286" t="str">
        <f>IFERROR(VLOOKUP(U38,リスト!$AW$1:$AY$44,3,0),"")</f>
        <v/>
      </c>
      <c r="T38" s="287"/>
      <c r="U38" s="34"/>
      <c r="V38" s="461"/>
      <c r="W38" s="462"/>
      <c r="X38" s="462"/>
      <c r="Y38" s="462"/>
      <c r="Z38" s="463"/>
      <c r="AA38" s="278"/>
      <c r="AB38" s="279"/>
      <c r="AC38" s="279"/>
    </row>
    <row r="39" spans="1:29" s="127" customFormat="1" ht="15" customHeight="1">
      <c r="A39" s="450"/>
      <c r="B39" s="453"/>
      <c r="C39" s="433"/>
      <c r="D39" s="433"/>
      <c r="E39" s="433"/>
      <c r="F39" s="434"/>
      <c r="G39" s="432"/>
      <c r="H39" s="433"/>
      <c r="I39" s="433"/>
      <c r="J39" s="433"/>
      <c r="K39" s="434"/>
      <c r="L39" s="440"/>
      <c r="M39" s="441"/>
      <c r="N39" s="443"/>
      <c r="O39" s="443"/>
      <c r="P39" s="443"/>
      <c r="Q39" s="292" t="str">
        <f>IFERROR(VLOOKUP(U39,リスト!$AW$1:$AY$44,2,0),"")</f>
        <v/>
      </c>
      <c r="R39" s="293"/>
      <c r="S39" s="286" t="str">
        <f>IFERROR(VLOOKUP(U39,リスト!$AW$1:$AY$44,3,0),"")</f>
        <v/>
      </c>
      <c r="T39" s="287"/>
      <c r="U39" s="34"/>
      <c r="V39" s="461"/>
      <c r="W39" s="462"/>
      <c r="X39" s="462"/>
      <c r="Y39" s="462"/>
      <c r="Z39" s="463"/>
      <c r="AA39" s="278"/>
      <c r="AB39" s="279"/>
      <c r="AC39" s="279"/>
    </row>
    <row r="40" spans="1:29" s="127" customFormat="1" ht="15" customHeight="1">
      <c r="A40" s="450"/>
      <c r="B40" s="453"/>
      <c r="C40" s="433"/>
      <c r="D40" s="433"/>
      <c r="E40" s="433"/>
      <c r="F40" s="434"/>
      <c r="G40" s="432"/>
      <c r="H40" s="433"/>
      <c r="I40" s="433"/>
      <c r="J40" s="433"/>
      <c r="K40" s="434"/>
      <c r="L40" s="440"/>
      <c r="M40" s="441"/>
      <c r="N40" s="443"/>
      <c r="O40" s="443"/>
      <c r="P40" s="443"/>
      <c r="Q40" s="292" t="str">
        <f>IFERROR(VLOOKUP(U40,リスト!$AW$1:$AY$44,2,0),"")</f>
        <v/>
      </c>
      <c r="R40" s="293"/>
      <c r="S40" s="286" t="str">
        <f>IFERROR(VLOOKUP(U40,リスト!$AW$1:$AY$44,3,0),"")</f>
        <v/>
      </c>
      <c r="T40" s="287"/>
      <c r="U40" s="34"/>
      <c r="V40" s="461"/>
      <c r="W40" s="462"/>
      <c r="X40" s="462"/>
      <c r="Y40" s="462"/>
      <c r="Z40" s="463"/>
      <c r="AA40" s="278"/>
      <c r="AB40" s="279"/>
      <c r="AC40" s="279"/>
    </row>
    <row r="41" spans="1:29" s="127" customFormat="1" ht="15" customHeight="1">
      <c r="A41" s="451"/>
      <c r="B41" s="487"/>
      <c r="C41" s="488"/>
      <c r="D41" s="488"/>
      <c r="E41" s="488"/>
      <c r="F41" s="489"/>
      <c r="G41" s="490"/>
      <c r="H41" s="488"/>
      <c r="I41" s="488"/>
      <c r="J41" s="488"/>
      <c r="K41" s="489"/>
      <c r="L41" s="182"/>
      <c r="M41" s="183" t="s">
        <v>313</v>
      </c>
      <c r="N41" s="491"/>
      <c r="O41" s="491"/>
      <c r="P41" s="491"/>
      <c r="Q41" s="294" t="str">
        <f>IFERROR(VLOOKUP(U41,リスト!$AW$1:$AY$44,2,0),"")</f>
        <v/>
      </c>
      <c r="R41" s="486"/>
      <c r="S41" s="445" t="str">
        <f>IFERROR(VLOOKUP(U41,リスト!$AW$1:$AY$44,3,0),"")</f>
        <v/>
      </c>
      <c r="T41" s="446"/>
      <c r="U41" s="35"/>
      <c r="V41" s="570"/>
      <c r="W41" s="571"/>
      <c r="X41" s="571"/>
      <c r="Y41" s="571"/>
      <c r="Z41" s="572"/>
      <c r="AA41" s="278"/>
      <c r="AB41" s="279"/>
      <c r="AC41" s="279"/>
    </row>
    <row r="42" spans="1:29" s="127" customFormat="1" ht="15" customHeight="1">
      <c r="A42" s="449">
        <v>3</v>
      </c>
      <c r="B42" s="452"/>
      <c r="C42" s="430"/>
      <c r="D42" s="430"/>
      <c r="E42" s="430"/>
      <c r="F42" s="431"/>
      <c r="G42" s="429"/>
      <c r="H42" s="430"/>
      <c r="I42" s="430"/>
      <c r="J42" s="430"/>
      <c r="K42" s="431"/>
      <c r="L42" s="438"/>
      <c r="M42" s="439"/>
      <c r="N42" s="442"/>
      <c r="O42" s="442"/>
      <c r="P42" s="442"/>
      <c r="Q42" s="484" t="str">
        <f>IFERROR(VLOOKUP(U42,リスト!$AW$1:$AY$44,2,0),"")</f>
        <v/>
      </c>
      <c r="R42" s="485"/>
      <c r="S42" s="492" t="str">
        <f>IFERROR(VLOOKUP(U42,リスト!$AW$1:$AY$44,3,0),"")</f>
        <v/>
      </c>
      <c r="T42" s="493"/>
      <c r="U42" s="33"/>
      <c r="V42" s="458"/>
      <c r="W42" s="459"/>
      <c r="X42" s="459"/>
      <c r="Y42" s="459"/>
      <c r="Z42" s="460"/>
      <c r="AA42" s="276"/>
      <c r="AB42" s="277"/>
      <c r="AC42" s="277"/>
    </row>
    <row r="43" spans="1:29" s="127" customFormat="1" ht="15" customHeight="1">
      <c r="A43" s="450"/>
      <c r="B43" s="453"/>
      <c r="C43" s="433"/>
      <c r="D43" s="433"/>
      <c r="E43" s="433"/>
      <c r="F43" s="434"/>
      <c r="G43" s="432"/>
      <c r="H43" s="433"/>
      <c r="I43" s="433"/>
      <c r="J43" s="433"/>
      <c r="K43" s="434"/>
      <c r="L43" s="440"/>
      <c r="M43" s="441"/>
      <c r="N43" s="443"/>
      <c r="O43" s="443"/>
      <c r="P43" s="443"/>
      <c r="Q43" s="292" t="str">
        <f>IFERROR(VLOOKUP(U43,リスト!$AW$1:$AY$44,2,0),"")</f>
        <v/>
      </c>
      <c r="R43" s="293"/>
      <c r="S43" s="286" t="str">
        <f>IFERROR(VLOOKUP(U43,リスト!$AW$1:$AY$44,3,0),"")</f>
        <v/>
      </c>
      <c r="T43" s="287"/>
      <c r="U43" s="34"/>
      <c r="V43" s="461"/>
      <c r="W43" s="462"/>
      <c r="X43" s="462"/>
      <c r="Y43" s="462"/>
      <c r="Z43" s="463"/>
      <c r="AA43" s="278"/>
      <c r="AB43" s="279"/>
      <c r="AC43" s="279"/>
    </row>
    <row r="44" spans="1:29" s="127" customFormat="1" ht="15" customHeight="1">
      <c r="A44" s="450"/>
      <c r="B44" s="453"/>
      <c r="C44" s="433"/>
      <c r="D44" s="433"/>
      <c r="E44" s="433"/>
      <c r="F44" s="434"/>
      <c r="G44" s="432"/>
      <c r="H44" s="433"/>
      <c r="I44" s="433"/>
      <c r="J44" s="433"/>
      <c r="K44" s="434"/>
      <c r="L44" s="440"/>
      <c r="M44" s="441"/>
      <c r="N44" s="443"/>
      <c r="O44" s="443"/>
      <c r="P44" s="443"/>
      <c r="Q44" s="292" t="str">
        <f>IFERROR(VLOOKUP(U44,リスト!$AW$1:$AY$44,2,0),"")</f>
        <v/>
      </c>
      <c r="R44" s="293"/>
      <c r="S44" s="286" t="str">
        <f>IFERROR(VLOOKUP(U44,リスト!$AW$1:$AY$44,3,0),"")</f>
        <v/>
      </c>
      <c r="T44" s="287"/>
      <c r="U44" s="34"/>
      <c r="V44" s="461"/>
      <c r="W44" s="462"/>
      <c r="X44" s="462"/>
      <c r="Y44" s="462"/>
      <c r="Z44" s="463"/>
      <c r="AA44" s="278"/>
      <c r="AB44" s="279"/>
      <c r="AC44" s="279"/>
    </row>
    <row r="45" spans="1:29" s="127" customFormat="1" ht="15" customHeight="1">
      <c r="A45" s="450"/>
      <c r="B45" s="453"/>
      <c r="C45" s="433"/>
      <c r="D45" s="433"/>
      <c r="E45" s="433"/>
      <c r="F45" s="434"/>
      <c r="G45" s="432"/>
      <c r="H45" s="433"/>
      <c r="I45" s="433"/>
      <c r="J45" s="433"/>
      <c r="K45" s="434"/>
      <c r="L45" s="440"/>
      <c r="M45" s="441"/>
      <c r="N45" s="443"/>
      <c r="O45" s="443"/>
      <c r="P45" s="443"/>
      <c r="Q45" s="292" t="str">
        <f>IFERROR(VLOOKUP(U45,リスト!$AW$1:$AY$44,2,0),"")</f>
        <v/>
      </c>
      <c r="R45" s="293"/>
      <c r="S45" s="286" t="str">
        <f>IFERROR(VLOOKUP(U45,リスト!$AW$1:$AY$44,3,0),"")</f>
        <v/>
      </c>
      <c r="T45" s="287"/>
      <c r="U45" s="34"/>
      <c r="V45" s="461"/>
      <c r="W45" s="462"/>
      <c r="X45" s="462"/>
      <c r="Y45" s="462"/>
      <c r="Z45" s="463"/>
      <c r="AA45" s="278"/>
      <c r="AB45" s="279"/>
      <c r="AC45" s="279"/>
    </row>
    <row r="46" spans="1:29" s="127" customFormat="1" ht="15" customHeight="1">
      <c r="A46" s="450"/>
      <c r="B46" s="453"/>
      <c r="C46" s="433"/>
      <c r="D46" s="433"/>
      <c r="E46" s="433"/>
      <c r="F46" s="434"/>
      <c r="G46" s="432"/>
      <c r="H46" s="433"/>
      <c r="I46" s="433"/>
      <c r="J46" s="433"/>
      <c r="K46" s="434"/>
      <c r="L46" s="440"/>
      <c r="M46" s="441"/>
      <c r="N46" s="443"/>
      <c r="O46" s="443"/>
      <c r="P46" s="443"/>
      <c r="Q46" s="292" t="str">
        <f>IFERROR(VLOOKUP(U46,リスト!$AW$1:$AY$44,2,0),"")</f>
        <v/>
      </c>
      <c r="R46" s="293"/>
      <c r="S46" s="286" t="str">
        <f>IFERROR(VLOOKUP(U46,リスト!$AW$1:$AY$44,3,0),"")</f>
        <v/>
      </c>
      <c r="T46" s="287"/>
      <c r="U46" s="34"/>
      <c r="V46" s="461"/>
      <c r="W46" s="462"/>
      <c r="X46" s="462"/>
      <c r="Y46" s="462"/>
      <c r="Z46" s="463"/>
      <c r="AA46" s="278"/>
      <c r="AB46" s="279"/>
      <c r="AC46" s="279"/>
    </row>
    <row r="47" spans="1:29" s="127" customFormat="1" ht="15" customHeight="1">
      <c r="A47" s="451"/>
      <c r="B47" s="487"/>
      <c r="C47" s="488"/>
      <c r="D47" s="488"/>
      <c r="E47" s="488"/>
      <c r="F47" s="489"/>
      <c r="G47" s="490"/>
      <c r="H47" s="488"/>
      <c r="I47" s="488"/>
      <c r="J47" s="488"/>
      <c r="K47" s="489"/>
      <c r="L47" s="182"/>
      <c r="M47" s="183" t="s">
        <v>313</v>
      </c>
      <c r="N47" s="491"/>
      <c r="O47" s="491"/>
      <c r="P47" s="491"/>
      <c r="Q47" s="294" t="str">
        <f>IFERROR(VLOOKUP(U47,リスト!$AW$1:$AY$44,2,0),"")</f>
        <v/>
      </c>
      <c r="R47" s="486"/>
      <c r="S47" s="445" t="str">
        <f>IFERROR(VLOOKUP(U47,リスト!$AW$1:$AY$44,3,0),"")</f>
        <v/>
      </c>
      <c r="T47" s="446"/>
      <c r="U47" s="35"/>
      <c r="V47" s="464"/>
      <c r="W47" s="465"/>
      <c r="X47" s="465"/>
      <c r="Y47" s="465"/>
      <c r="Z47" s="466"/>
      <c r="AA47" s="278"/>
      <c r="AB47" s="279"/>
      <c r="AC47" s="279"/>
    </row>
    <row r="48" spans="1:29" s="127" customFormat="1" ht="15" customHeight="1">
      <c r="A48" s="449">
        <v>4</v>
      </c>
      <c r="B48" s="452"/>
      <c r="C48" s="430"/>
      <c r="D48" s="430"/>
      <c r="E48" s="430"/>
      <c r="F48" s="431"/>
      <c r="G48" s="429"/>
      <c r="H48" s="430"/>
      <c r="I48" s="430"/>
      <c r="J48" s="430"/>
      <c r="K48" s="431"/>
      <c r="L48" s="438"/>
      <c r="M48" s="439"/>
      <c r="N48" s="442"/>
      <c r="O48" s="455"/>
      <c r="P48" s="455"/>
      <c r="Q48" s="292" t="str">
        <f>IFERROR(VLOOKUP(U48,リスト!$AW$1:$AY$44,2,0),"")</f>
        <v/>
      </c>
      <c r="R48" s="447"/>
      <c r="S48" s="286" t="str">
        <f>IFERROR(VLOOKUP(U48,リスト!$AW$1:$AY$44,3,0),"")</f>
        <v/>
      </c>
      <c r="T48" s="290"/>
      <c r="U48" s="33"/>
      <c r="V48" s="458"/>
      <c r="W48" s="459"/>
      <c r="X48" s="459"/>
      <c r="Y48" s="459"/>
      <c r="Z48" s="460"/>
      <c r="AA48" s="276"/>
      <c r="AB48" s="277"/>
      <c r="AC48" s="277"/>
    </row>
    <row r="49" spans="1:29" s="127" customFormat="1" ht="15" customHeight="1">
      <c r="A49" s="450"/>
      <c r="B49" s="453"/>
      <c r="C49" s="433"/>
      <c r="D49" s="433"/>
      <c r="E49" s="433"/>
      <c r="F49" s="434"/>
      <c r="G49" s="432"/>
      <c r="H49" s="433"/>
      <c r="I49" s="433"/>
      <c r="J49" s="433"/>
      <c r="K49" s="434"/>
      <c r="L49" s="440"/>
      <c r="M49" s="441"/>
      <c r="N49" s="443"/>
      <c r="O49" s="456"/>
      <c r="P49" s="456"/>
      <c r="Q49" s="292" t="str">
        <f>IFERROR(VLOOKUP(U49,リスト!$AW$1:$AY$44,2,0),"")</f>
        <v/>
      </c>
      <c r="R49" s="293"/>
      <c r="S49" s="286" t="str">
        <f>IFERROR(VLOOKUP(U49,リスト!$AW$1:$AY$44,3,0),"")</f>
        <v/>
      </c>
      <c r="T49" s="287"/>
      <c r="U49" s="34"/>
      <c r="V49" s="461"/>
      <c r="W49" s="462"/>
      <c r="X49" s="462"/>
      <c r="Y49" s="462"/>
      <c r="Z49" s="463"/>
      <c r="AA49" s="278"/>
      <c r="AB49" s="279"/>
      <c r="AC49" s="279"/>
    </row>
    <row r="50" spans="1:29" s="127" customFormat="1" ht="15" customHeight="1">
      <c r="A50" s="450"/>
      <c r="B50" s="453"/>
      <c r="C50" s="433"/>
      <c r="D50" s="433"/>
      <c r="E50" s="433"/>
      <c r="F50" s="434"/>
      <c r="G50" s="432"/>
      <c r="H50" s="433"/>
      <c r="I50" s="433"/>
      <c r="J50" s="433"/>
      <c r="K50" s="434"/>
      <c r="L50" s="440"/>
      <c r="M50" s="441"/>
      <c r="N50" s="443"/>
      <c r="O50" s="456"/>
      <c r="P50" s="456"/>
      <c r="Q50" s="292" t="str">
        <f>IFERROR(VLOOKUP(U50,リスト!$AW$1:$AY$44,2,0),"")</f>
        <v/>
      </c>
      <c r="R50" s="447"/>
      <c r="S50" s="286" t="str">
        <f>IFERROR(VLOOKUP(U50,リスト!$AW$1:$AY$44,3,0),"")</f>
        <v/>
      </c>
      <c r="T50" s="290"/>
      <c r="U50" s="34"/>
      <c r="V50" s="461"/>
      <c r="W50" s="462"/>
      <c r="X50" s="462"/>
      <c r="Y50" s="462"/>
      <c r="Z50" s="463"/>
      <c r="AA50" s="278"/>
      <c r="AB50" s="279"/>
      <c r="AC50" s="279"/>
    </row>
    <row r="51" spans="1:29" s="127" customFormat="1" ht="15" customHeight="1">
      <c r="A51" s="450"/>
      <c r="B51" s="453"/>
      <c r="C51" s="433"/>
      <c r="D51" s="433"/>
      <c r="E51" s="433"/>
      <c r="F51" s="434"/>
      <c r="G51" s="432"/>
      <c r="H51" s="433"/>
      <c r="I51" s="433"/>
      <c r="J51" s="433"/>
      <c r="K51" s="434"/>
      <c r="L51" s="440"/>
      <c r="M51" s="441"/>
      <c r="N51" s="443"/>
      <c r="O51" s="456"/>
      <c r="P51" s="456"/>
      <c r="Q51" s="292" t="str">
        <f>IFERROR(VLOOKUP(U51,リスト!$AW$1:$AY$44,2,0),"")</f>
        <v/>
      </c>
      <c r="R51" s="447"/>
      <c r="S51" s="286" t="str">
        <f>IFERROR(VLOOKUP(U51,リスト!$AW$1:$AY$44,3,0),"")</f>
        <v/>
      </c>
      <c r="T51" s="287"/>
      <c r="U51" s="34"/>
      <c r="V51" s="461"/>
      <c r="W51" s="462"/>
      <c r="X51" s="462"/>
      <c r="Y51" s="462"/>
      <c r="Z51" s="463"/>
      <c r="AA51" s="278"/>
      <c r="AB51" s="279"/>
      <c r="AC51" s="279"/>
    </row>
    <row r="52" spans="1:29" s="127" customFormat="1" ht="15" customHeight="1">
      <c r="A52" s="450"/>
      <c r="B52" s="453"/>
      <c r="C52" s="433"/>
      <c r="D52" s="433"/>
      <c r="E52" s="433"/>
      <c r="F52" s="434"/>
      <c r="G52" s="432"/>
      <c r="H52" s="433"/>
      <c r="I52" s="433"/>
      <c r="J52" s="433"/>
      <c r="K52" s="434"/>
      <c r="L52" s="440"/>
      <c r="M52" s="441"/>
      <c r="N52" s="443"/>
      <c r="O52" s="456"/>
      <c r="P52" s="456"/>
      <c r="Q52" s="292" t="str">
        <f>IFERROR(VLOOKUP(U52,リスト!$AW$1:$AY$44,2,0),"")</f>
        <v/>
      </c>
      <c r="R52" s="293"/>
      <c r="S52" s="286" t="str">
        <f>IFERROR(VLOOKUP(U52,リスト!$AW$1:$AY$44,3,0),"")</f>
        <v/>
      </c>
      <c r="T52" s="290"/>
      <c r="U52" s="34"/>
      <c r="V52" s="461"/>
      <c r="W52" s="462"/>
      <c r="X52" s="462"/>
      <c r="Y52" s="462"/>
      <c r="Z52" s="463"/>
      <c r="AA52" s="278"/>
      <c r="AB52" s="279"/>
      <c r="AC52" s="279"/>
    </row>
    <row r="53" spans="1:29" s="127" customFormat="1" ht="15" customHeight="1">
      <c r="A53" s="451"/>
      <c r="B53" s="454"/>
      <c r="C53" s="436"/>
      <c r="D53" s="436"/>
      <c r="E53" s="436"/>
      <c r="F53" s="437"/>
      <c r="G53" s="435"/>
      <c r="H53" s="436"/>
      <c r="I53" s="436"/>
      <c r="J53" s="436"/>
      <c r="K53" s="437"/>
      <c r="L53" s="182"/>
      <c r="M53" s="183" t="s">
        <v>313</v>
      </c>
      <c r="N53" s="444"/>
      <c r="O53" s="457"/>
      <c r="P53" s="457"/>
      <c r="Q53" s="294" t="str">
        <f>IFERROR(VLOOKUP(U53,リスト!$AW$1:$AY$44,2,0),"")</f>
        <v/>
      </c>
      <c r="R53" s="295"/>
      <c r="S53" s="445" t="str">
        <f>IFERROR(VLOOKUP(U53,リスト!$AW$1:$AY$44,3,0),"")</f>
        <v/>
      </c>
      <c r="T53" s="446"/>
      <c r="U53" s="35"/>
      <c r="V53" s="464"/>
      <c r="W53" s="465"/>
      <c r="X53" s="465"/>
      <c r="Y53" s="465"/>
      <c r="Z53" s="466"/>
      <c r="AA53" s="278"/>
      <c r="AB53" s="279"/>
      <c r="AC53" s="279"/>
    </row>
    <row r="54" spans="1:29" s="127" customFormat="1" ht="15" customHeight="1">
      <c r="A54" s="449">
        <v>5</v>
      </c>
      <c r="B54" s="452"/>
      <c r="C54" s="430"/>
      <c r="D54" s="430"/>
      <c r="E54" s="430"/>
      <c r="F54" s="431"/>
      <c r="G54" s="429"/>
      <c r="H54" s="430"/>
      <c r="I54" s="430"/>
      <c r="J54" s="430"/>
      <c r="K54" s="431"/>
      <c r="L54" s="438"/>
      <c r="M54" s="439"/>
      <c r="N54" s="442"/>
      <c r="O54" s="455"/>
      <c r="P54" s="455"/>
      <c r="Q54" s="292" t="str">
        <f>IFERROR(VLOOKUP(U54,リスト!$AW$1:$AY$44,2,0),"")</f>
        <v/>
      </c>
      <c r="R54" s="447"/>
      <c r="S54" s="286" t="str">
        <f>IFERROR(VLOOKUP(U54,リスト!$AW$1:$AY$44,3,0),"")</f>
        <v/>
      </c>
      <c r="T54" s="290"/>
      <c r="U54" s="33"/>
      <c r="V54" s="458"/>
      <c r="W54" s="459"/>
      <c r="X54" s="459"/>
      <c r="Y54" s="459"/>
      <c r="Z54" s="460"/>
      <c r="AA54" s="276"/>
      <c r="AB54" s="277"/>
      <c r="AC54" s="277"/>
    </row>
    <row r="55" spans="1:29" s="127" customFormat="1" ht="15" customHeight="1">
      <c r="A55" s="450"/>
      <c r="B55" s="453"/>
      <c r="C55" s="433"/>
      <c r="D55" s="433"/>
      <c r="E55" s="433"/>
      <c r="F55" s="434"/>
      <c r="G55" s="432"/>
      <c r="H55" s="433"/>
      <c r="I55" s="433"/>
      <c r="J55" s="433"/>
      <c r="K55" s="434"/>
      <c r="L55" s="440"/>
      <c r="M55" s="441"/>
      <c r="N55" s="443"/>
      <c r="O55" s="456"/>
      <c r="P55" s="456"/>
      <c r="Q55" s="292" t="str">
        <f>IFERROR(VLOOKUP(U55,リスト!$AW$1:$AY$44,2,0),"")</f>
        <v/>
      </c>
      <c r="R55" s="293"/>
      <c r="S55" s="286" t="str">
        <f>IFERROR(VLOOKUP(U55,リスト!$AW$1:$AY$44,3,0),"")</f>
        <v/>
      </c>
      <c r="T55" s="287"/>
      <c r="U55" s="34"/>
      <c r="V55" s="461"/>
      <c r="W55" s="462"/>
      <c r="X55" s="462"/>
      <c r="Y55" s="462"/>
      <c r="Z55" s="463"/>
      <c r="AA55" s="278"/>
      <c r="AB55" s="279"/>
      <c r="AC55" s="279"/>
    </row>
    <row r="56" spans="1:29" s="127" customFormat="1" ht="15" customHeight="1">
      <c r="A56" s="450"/>
      <c r="B56" s="453"/>
      <c r="C56" s="433"/>
      <c r="D56" s="433"/>
      <c r="E56" s="433"/>
      <c r="F56" s="434"/>
      <c r="G56" s="432"/>
      <c r="H56" s="433"/>
      <c r="I56" s="433"/>
      <c r="J56" s="433"/>
      <c r="K56" s="434"/>
      <c r="L56" s="440"/>
      <c r="M56" s="441"/>
      <c r="N56" s="443"/>
      <c r="O56" s="456"/>
      <c r="P56" s="456"/>
      <c r="Q56" s="292" t="str">
        <f>IFERROR(VLOOKUP(U56,リスト!$AW$1:$AY$44,2,0),"")</f>
        <v/>
      </c>
      <c r="R56" s="447"/>
      <c r="S56" s="286" t="str">
        <f>IFERROR(VLOOKUP(U56,リスト!$AW$1:$AY$44,3,0),"")</f>
        <v/>
      </c>
      <c r="T56" s="290"/>
      <c r="U56" s="34"/>
      <c r="V56" s="461"/>
      <c r="W56" s="462"/>
      <c r="X56" s="462"/>
      <c r="Y56" s="462"/>
      <c r="Z56" s="463"/>
      <c r="AA56" s="278"/>
      <c r="AB56" s="279"/>
      <c r="AC56" s="279"/>
    </row>
    <row r="57" spans="1:29" s="127" customFormat="1" ht="15" customHeight="1">
      <c r="A57" s="450"/>
      <c r="B57" s="453"/>
      <c r="C57" s="433"/>
      <c r="D57" s="433"/>
      <c r="E57" s="433"/>
      <c r="F57" s="434"/>
      <c r="G57" s="432"/>
      <c r="H57" s="433"/>
      <c r="I57" s="433"/>
      <c r="J57" s="433"/>
      <c r="K57" s="434"/>
      <c r="L57" s="440"/>
      <c r="M57" s="441"/>
      <c r="N57" s="443"/>
      <c r="O57" s="456"/>
      <c r="P57" s="456"/>
      <c r="Q57" s="292" t="str">
        <f>IFERROR(VLOOKUP(U57,リスト!$AW$1:$AY$44,2,0),"")</f>
        <v/>
      </c>
      <c r="R57" s="447"/>
      <c r="S57" s="286" t="str">
        <f>IFERROR(VLOOKUP(U57,リスト!$AW$1:$AY$44,3,0),"")</f>
        <v/>
      </c>
      <c r="T57" s="287"/>
      <c r="U57" s="34"/>
      <c r="V57" s="461"/>
      <c r="W57" s="462"/>
      <c r="X57" s="462"/>
      <c r="Y57" s="462"/>
      <c r="Z57" s="463"/>
      <c r="AA57" s="278"/>
      <c r="AB57" s="279"/>
      <c r="AC57" s="279"/>
    </row>
    <row r="58" spans="1:29" s="127" customFormat="1" ht="15" customHeight="1">
      <c r="A58" s="450"/>
      <c r="B58" s="453"/>
      <c r="C58" s="433"/>
      <c r="D58" s="433"/>
      <c r="E58" s="433"/>
      <c r="F58" s="434"/>
      <c r="G58" s="432"/>
      <c r="H58" s="433"/>
      <c r="I58" s="433"/>
      <c r="J58" s="433"/>
      <c r="K58" s="434"/>
      <c r="L58" s="440"/>
      <c r="M58" s="441"/>
      <c r="N58" s="443"/>
      <c r="O58" s="456"/>
      <c r="P58" s="456"/>
      <c r="Q58" s="292" t="str">
        <f>IFERROR(VLOOKUP(U58,リスト!$AW$1:$AY$44,2,0),"")</f>
        <v/>
      </c>
      <c r="R58" s="293"/>
      <c r="S58" s="286" t="str">
        <f>IFERROR(VLOOKUP(U58,リスト!$AW$1:$AY$44,3,0),"")</f>
        <v/>
      </c>
      <c r="T58" s="290"/>
      <c r="U58" s="34"/>
      <c r="V58" s="461"/>
      <c r="W58" s="462"/>
      <c r="X58" s="462"/>
      <c r="Y58" s="462"/>
      <c r="Z58" s="463"/>
      <c r="AA58" s="278"/>
      <c r="AB58" s="279"/>
      <c r="AC58" s="279"/>
    </row>
    <row r="59" spans="1:29" s="127" customFormat="1" ht="15" customHeight="1">
      <c r="A59" s="451"/>
      <c r="B59" s="454"/>
      <c r="C59" s="436"/>
      <c r="D59" s="436"/>
      <c r="E59" s="436"/>
      <c r="F59" s="437"/>
      <c r="G59" s="435"/>
      <c r="H59" s="436"/>
      <c r="I59" s="436"/>
      <c r="J59" s="436"/>
      <c r="K59" s="437"/>
      <c r="L59" s="182"/>
      <c r="M59" s="183" t="s">
        <v>313</v>
      </c>
      <c r="N59" s="444"/>
      <c r="O59" s="457"/>
      <c r="P59" s="457"/>
      <c r="Q59" s="294" t="str">
        <f>IFERROR(VLOOKUP(U59,リスト!$AW$1:$AY$44,2,0),"")</f>
        <v/>
      </c>
      <c r="R59" s="295"/>
      <c r="S59" s="445" t="str">
        <f>IFERROR(VLOOKUP(U59,リスト!$AW$1:$AY$44,3,0),"")</f>
        <v/>
      </c>
      <c r="T59" s="446"/>
      <c r="U59" s="35"/>
      <c r="V59" s="464"/>
      <c r="W59" s="465"/>
      <c r="X59" s="465"/>
      <c r="Y59" s="465"/>
      <c r="Z59" s="466"/>
      <c r="AA59" s="278"/>
      <c r="AB59" s="279"/>
      <c r="AC59" s="279"/>
    </row>
    <row r="60" spans="1:29" s="127" customFormat="1" ht="15" customHeight="1">
      <c r="A60" s="449">
        <v>6</v>
      </c>
      <c r="B60" s="452"/>
      <c r="C60" s="430"/>
      <c r="D60" s="430"/>
      <c r="E60" s="430"/>
      <c r="F60" s="431"/>
      <c r="G60" s="429"/>
      <c r="H60" s="430"/>
      <c r="I60" s="430"/>
      <c r="J60" s="430"/>
      <c r="K60" s="431"/>
      <c r="L60" s="438"/>
      <c r="M60" s="439"/>
      <c r="N60" s="442"/>
      <c r="O60" s="455"/>
      <c r="P60" s="455"/>
      <c r="Q60" s="292" t="str">
        <f>IFERROR(VLOOKUP(U60,リスト!$AW$1:$AY$44,2,0),"")</f>
        <v/>
      </c>
      <c r="R60" s="447"/>
      <c r="S60" s="286" t="str">
        <f>IFERROR(VLOOKUP(U60,リスト!$AW$1:$AY$44,3,0),"")</f>
        <v/>
      </c>
      <c r="T60" s="290"/>
      <c r="U60" s="33"/>
      <c r="V60" s="458"/>
      <c r="W60" s="459"/>
      <c r="X60" s="459"/>
      <c r="Y60" s="459"/>
      <c r="Z60" s="460"/>
      <c r="AA60" s="276"/>
      <c r="AB60" s="277"/>
      <c r="AC60" s="277"/>
    </row>
    <row r="61" spans="1:29" s="127" customFormat="1" ht="15" customHeight="1">
      <c r="A61" s="450"/>
      <c r="B61" s="453"/>
      <c r="C61" s="433"/>
      <c r="D61" s="433"/>
      <c r="E61" s="433"/>
      <c r="F61" s="434"/>
      <c r="G61" s="432"/>
      <c r="H61" s="433"/>
      <c r="I61" s="433"/>
      <c r="J61" s="433"/>
      <c r="K61" s="434"/>
      <c r="L61" s="440"/>
      <c r="M61" s="441"/>
      <c r="N61" s="443"/>
      <c r="O61" s="456"/>
      <c r="P61" s="456"/>
      <c r="Q61" s="292" t="str">
        <f>IFERROR(VLOOKUP(U61,リスト!$AW$1:$AY$44,2,0),"")</f>
        <v/>
      </c>
      <c r="R61" s="293"/>
      <c r="S61" s="286" t="str">
        <f>IFERROR(VLOOKUP(U61,リスト!$AW$1:$AY$44,3,0),"")</f>
        <v/>
      </c>
      <c r="T61" s="287"/>
      <c r="U61" s="34"/>
      <c r="V61" s="461"/>
      <c r="W61" s="462"/>
      <c r="X61" s="462"/>
      <c r="Y61" s="462"/>
      <c r="Z61" s="463"/>
      <c r="AA61" s="278"/>
      <c r="AB61" s="279"/>
      <c r="AC61" s="279"/>
    </row>
    <row r="62" spans="1:29" s="127" customFormat="1" ht="15" customHeight="1">
      <c r="A62" s="450"/>
      <c r="B62" s="453"/>
      <c r="C62" s="433"/>
      <c r="D62" s="433"/>
      <c r="E62" s="433"/>
      <c r="F62" s="434"/>
      <c r="G62" s="432"/>
      <c r="H62" s="433"/>
      <c r="I62" s="433"/>
      <c r="J62" s="433"/>
      <c r="K62" s="434"/>
      <c r="L62" s="440"/>
      <c r="M62" s="441"/>
      <c r="N62" s="443"/>
      <c r="O62" s="456"/>
      <c r="P62" s="456"/>
      <c r="Q62" s="292" t="str">
        <f>IFERROR(VLOOKUP(U62,リスト!$AW$1:$AY$44,2,0),"")</f>
        <v/>
      </c>
      <c r="R62" s="447"/>
      <c r="S62" s="286" t="str">
        <f>IFERROR(VLOOKUP(U62,リスト!$AW$1:$AY$44,3,0),"")</f>
        <v/>
      </c>
      <c r="T62" s="290"/>
      <c r="U62" s="34"/>
      <c r="V62" s="461"/>
      <c r="W62" s="462"/>
      <c r="X62" s="462"/>
      <c r="Y62" s="462"/>
      <c r="Z62" s="463"/>
      <c r="AA62" s="278"/>
      <c r="AB62" s="279"/>
      <c r="AC62" s="279"/>
    </row>
    <row r="63" spans="1:29" s="127" customFormat="1" ht="15" customHeight="1">
      <c r="A63" s="450"/>
      <c r="B63" s="453"/>
      <c r="C63" s="433"/>
      <c r="D63" s="433"/>
      <c r="E63" s="433"/>
      <c r="F63" s="434"/>
      <c r="G63" s="432"/>
      <c r="H63" s="433"/>
      <c r="I63" s="433"/>
      <c r="J63" s="433"/>
      <c r="K63" s="434"/>
      <c r="L63" s="440"/>
      <c r="M63" s="441"/>
      <c r="N63" s="443"/>
      <c r="O63" s="456"/>
      <c r="P63" s="456"/>
      <c r="Q63" s="292" t="str">
        <f>IFERROR(VLOOKUP(U63,リスト!$AW$1:$AY$44,2,0),"")</f>
        <v/>
      </c>
      <c r="R63" s="447"/>
      <c r="S63" s="286" t="str">
        <f>IFERROR(VLOOKUP(U63,リスト!$AW$1:$AY$44,3,0),"")</f>
        <v/>
      </c>
      <c r="T63" s="287"/>
      <c r="U63" s="34"/>
      <c r="V63" s="461"/>
      <c r="W63" s="462"/>
      <c r="X63" s="462"/>
      <c r="Y63" s="462"/>
      <c r="Z63" s="463"/>
      <c r="AA63" s="278"/>
      <c r="AB63" s="279"/>
      <c r="AC63" s="279"/>
    </row>
    <row r="64" spans="1:29" s="127" customFormat="1" ht="15" customHeight="1">
      <c r="A64" s="450"/>
      <c r="B64" s="453"/>
      <c r="C64" s="433"/>
      <c r="D64" s="433"/>
      <c r="E64" s="433"/>
      <c r="F64" s="434"/>
      <c r="G64" s="432"/>
      <c r="H64" s="433"/>
      <c r="I64" s="433"/>
      <c r="J64" s="433"/>
      <c r="K64" s="434"/>
      <c r="L64" s="440"/>
      <c r="M64" s="441"/>
      <c r="N64" s="443"/>
      <c r="O64" s="456"/>
      <c r="P64" s="456"/>
      <c r="Q64" s="292" t="str">
        <f>IFERROR(VLOOKUP(U64,リスト!$AW$1:$AY$44,2,0),"")</f>
        <v/>
      </c>
      <c r="R64" s="293"/>
      <c r="S64" s="286" t="str">
        <f>IFERROR(VLOOKUP(U64,リスト!$AW$1:$AY$44,3,0),"")</f>
        <v/>
      </c>
      <c r="T64" s="290"/>
      <c r="U64" s="34"/>
      <c r="V64" s="461"/>
      <c r="W64" s="462"/>
      <c r="X64" s="462"/>
      <c r="Y64" s="462"/>
      <c r="Z64" s="463"/>
      <c r="AA64" s="278"/>
      <c r="AB64" s="279"/>
      <c r="AC64" s="279"/>
    </row>
    <row r="65" spans="1:29" s="127" customFormat="1" ht="15" customHeight="1">
      <c r="A65" s="451"/>
      <c r="B65" s="454"/>
      <c r="C65" s="436"/>
      <c r="D65" s="436"/>
      <c r="E65" s="436"/>
      <c r="F65" s="437"/>
      <c r="G65" s="435"/>
      <c r="H65" s="436"/>
      <c r="I65" s="436"/>
      <c r="J65" s="436"/>
      <c r="K65" s="437"/>
      <c r="L65" s="182"/>
      <c r="M65" s="183" t="s">
        <v>313</v>
      </c>
      <c r="N65" s="444"/>
      <c r="O65" s="457"/>
      <c r="P65" s="457"/>
      <c r="Q65" s="294" t="str">
        <f>IFERROR(VLOOKUP(U65,リスト!$AW$1:$AY$44,2,0),"")</f>
        <v/>
      </c>
      <c r="R65" s="295"/>
      <c r="S65" s="445" t="str">
        <f>IFERROR(VLOOKUP(U65,リスト!$AW$1:$AY$44,3,0),"")</f>
        <v/>
      </c>
      <c r="T65" s="446"/>
      <c r="U65" s="35"/>
      <c r="V65" s="464"/>
      <c r="W65" s="465"/>
      <c r="X65" s="465"/>
      <c r="Y65" s="465"/>
      <c r="Z65" s="466"/>
      <c r="AA65" s="278"/>
      <c r="AB65" s="279"/>
      <c r="AC65" s="279"/>
    </row>
    <row r="66" spans="1:29" s="127" customFormat="1" ht="15" customHeight="1">
      <c r="A66" s="449">
        <v>7</v>
      </c>
      <c r="B66" s="452"/>
      <c r="C66" s="430"/>
      <c r="D66" s="430"/>
      <c r="E66" s="430"/>
      <c r="F66" s="431"/>
      <c r="G66" s="429"/>
      <c r="H66" s="430"/>
      <c r="I66" s="430"/>
      <c r="J66" s="430"/>
      <c r="K66" s="431"/>
      <c r="L66" s="438"/>
      <c r="M66" s="439"/>
      <c r="N66" s="442"/>
      <c r="O66" s="455"/>
      <c r="P66" s="455"/>
      <c r="Q66" s="292" t="str">
        <f>IFERROR(VLOOKUP(U66,リスト!$AW$1:$AY$44,2,0),"")</f>
        <v/>
      </c>
      <c r="R66" s="447"/>
      <c r="S66" s="286" t="str">
        <f>IFERROR(VLOOKUP(U66,リスト!$AW$1:$AY$44,3,0),"")</f>
        <v/>
      </c>
      <c r="T66" s="290"/>
      <c r="U66" s="33"/>
      <c r="V66" s="458"/>
      <c r="W66" s="459"/>
      <c r="X66" s="459"/>
      <c r="Y66" s="459"/>
      <c r="Z66" s="460"/>
      <c r="AA66" s="276"/>
      <c r="AB66" s="277"/>
      <c r="AC66" s="277"/>
    </row>
    <row r="67" spans="1:29" s="127" customFormat="1" ht="15" customHeight="1">
      <c r="A67" s="450"/>
      <c r="B67" s="453"/>
      <c r="C67" s="433"/>
      <c r="D67" s="433"/>
      <c r="E67" s="433"/>
      <c r="F67" s="434"/>
      <c r="G67" s="432"/>
      <c r="H67" s="433"/>
      <c r="I67" s="433"/>
      <c r="J67" s="433"/>
      <c r="K67" s="434"/>
      <c r="L67" s="440"/>
      <c r="M67" s="441"/>
      <c r="N67" s="443"/>
      <c r="O67" s="456"/>
      <c r="P67" s="456"/>
      <c r="Q67" s="292" t="str">
        <f>IFERROR(VLOOKUP(U67,リスト!$AW$1:$AY$44,2,0),"")</f>
        <v/>
      </c>
      <c r="R67" s="293"/>
      <c r="S67" s="286" t="str">
        <f>IFERROR(VLOOKUP(U67,リスト!$AW$1:$AY$44,3,0),"")</f>
        <v/>
      </c>
      <c r="T67" s="287"/>
      <c r="U67" s="34"/>
      <c r="V67" s="461"/>
      <c r="W67" s="462"/>
      <c r="X67" s="462"/>
      <c r="Y67" s="462"/>
      <c r="Z67" s="463"/>
      <c r="AA67" s="278"/>
      <c r="AB67" s="279"/>
      <c r="AC67" s="279"/>
    </row>
    <row r="68" spans="1:29" s="127" customFormat="1" ht="15" customHeight="1">
      <c r="A68" s="450"/>
      <c r="B68" s="453"/>
      <c r="C68" s="433"/>
      <c r="D68" s="433"/>
      <c r="E68" s="433"/>
      <c r="F68" s="434"/>
      <c r="G68" s="432"/>
      <c r="H68" s="433"/>
      <c r="I68" s="433"/>
      <c r="J68" s="433"/>
      <c r="K68" s="434"/>
      <c r="L68" s="440"/>
      <c r="M68" s="441"/>
      <c r="N68" s="443"/>
      <c r="O68" s="456"/>
      <c r="P68" s="456"/>
      <c r="Q68" s="292" t="str">
        <f>IFERROR(VLOOKUP(U68,リスト!$AW$1:$AY$44,2,0),"")</f>
        <v/>
      </c>
      <c r="R68" s="447"/>
      <c r="S68" s="286" t="str">
        <f>IFERROR(VLOOKUP(U68,リスト!$AW$1:$AY$44,3,0),"")</f>
        <v/>
      </c>
      <c r="T68" s="290"/>
      <c r="U68" s="34"/>
      <c r="V68" s="461"/>
      <c r="W68" s="462"/>
      <c r="X68" s="462"/>
      <c r="Y68" s="462"/>
      <c r="Z68" s="463"/>
      <c r="AA68" s="278"/>
      <c r="AB68" s="279"/>
      <c r="AC68" s="279"/>
    </row>
    <row r="69" spans="1:29" s="127" customFormat="1" ht="15" customHeight="1">
      <c r="A69" s="450"/>
      <c r="B69" s="453"/>
      <c r="C69" s="433"/>
      <c r="D69" s="433"/>
      <c r="E69" s="433"/>
      <c r="F69" s="434"/>
      <c r="G69" s="432"/>
      <c r="H69" s="433"/>
      <c r="I69" s="433"/>
      <c r="J69" s="433"/>
      <c r="K69" s="434"/>
      <c r="L69" s="440"/>
      <c r="M69" s="441"/>
      <c r="N69" s="443"/>
      <c r="O69" s="456"/>
      <c r="P69" s="456"/>
      <c r="Q69" s="292" t="str">
        <f>IFERROR(VLOOKUP(U69,リスト!$AW$1:$AY$44,2,0),"")</f>
        <v/>
      </c>
      <c r="R69" s="447"/>
      <c r="S69" s="286" t="str">
        <f>IFERROR(VLOOKUP(U69,リスト!$AW$1:$AY$44,3,0),"")</f>
        <v/>
      </c>
      <c r="T69" s="287"/>
      <c r="U69" s="34"/>
      <c r="V69" s="461"/>
      <c r="W69" s="462"/>
      <c r="X69" s="462"/>
      <c r="Y69" s="462"/>
      <c r="Z69" s="463"/>
      <c r="AA69" s="278"/>
      <c r="AB69" s="279"/>
      <c r="AC69" s="279"/>
    </row>
    <row r="70" spans="1:29" s="127" customFormat="1" ht="15" customHeight="1">
      <c r="A70" s="450"/>
      <c r="B70" s="453"/>
      <c r="C70" s="433"/>
      <c r="D70" s="433"/>
      <c r="E70" s="433"/>
      <c r="F70" s="434"/>
      <c r="G70" s="432"/>
      <c r="H70" s="433"/>
      <c r="I70" s="433"/>
      <c r="J70" s="433"/>
      <c r="K70" s="434"/>
      <c r="L70" s="440"/>
      <c r="M70" s="441"/>
      <c r="N70" s="443"/>
      <c r="O70" s="456"/>
      <c r="P70" s="456"/>
      <c r="Q70" s="292" t="str">
        <f>IFERROR(VLOOKUP(U70,リスト!$AW$1:$AY$44,2,0),"")</f>
        <v/>
      </c>
      <c r="R70" s="293"/>
      <c r="S70" s="286" t="str">
        <f>IFERROR(VLOOKUP(U70,リスト!$AW$1:$AY$44,3,0),"")</f>
        <v/>
      </c>
      <c r="T70" s="290"/>
      <c r="U70" s="34"/>
      <c r="V70" s="461"/>
      <c r="W70" s="462"/>
      <c r="X70" s="462"/>
      <c r="Y70" s="462"/>
      <c r="Z70" s="463"/>
      <c r="AA70" s="278"/>
      <c r="AB70" s="279"/>
      <c r="AC70" s="279"/>
    </row>
    <row r="71" spans="1:29" s="127" customFormat="1" ht="15" customHeight="1">
      <c r="A71" s="451"/>
      <c r="B71" s="454"/>
      <c r="C71" s="436"/>
      <c r="D71" s="436"/>
      <c r="E71" s="436"/>
      <c r="F71" s="437"/>
      <c r="G71" s="435"/>
      <c r="H71" s="436"/>
      <c r="I71" s="436"/>
      <c r="J71" s="436"/>
      <c r="K71" s="437"/>
      <c r="L71" s="182"/>
      <c r="M71" s="183" t="s">
        <v>313</v>
      </c>
      <c r="N71" s="444"/>
      <c r="O71" s="457"/>
      <c r="P71" s="457"/>
      <c r="Q71" s="294" t="str">
        <f>IFERROR(VLOOKUP(U71,リスト!$AW$1:$AY$44,2,0),"")</f>
        <v/>
      </c>
      <c r="R71" s="295"/>
      <c r="S71" s="445" t="str">
        <f>IFERROR(VLOOKUP(U71,リスト!$AW$1:$AY$44,3,0),"")</f>
        <v/>
      </c>
      <c r="T71" s="446"/>
      <c r="U71" s="35"/>
      <c r="V71" s="464"/>
      <c r="W71" s="465"/>
      <c r="X71" s="465"/>
      <c r="Y71" s="465"/>
      <c r="Z71" s="466"/>
      <c r="AA71" s="278"/>
      <c r="AB71" s="279"/>
      <c r="AC71" s="279"/>
    </row>
    <row r="72" spans="1:29" s="127" customFormat="1" ht="15" customHeight="1">
      <c r="A72" s="449">
        <v>8</v>
      </c>
      <c r="B72" s="452"/>
      <c r="C72" s="430"/>
      <c r="D72" s="430"/>
      <c r="E72" s="430"/>
      <c r="F72" s="431"/>
      <c r="G72" s="429"/>
      <c r="H72" s="430"/>
      <c r="I72" s="430"/>
      <c r="J72" s="430"/>
      <c r="K72" s="431"/>
      <c r="L72" s="438"/>
      <c r="M72" s="439"/>
      <c r="N72" s="442"/>
      <c r="O72" s="455"/>
      <c r="P72" s="455"/>
      <c r="Q72" s="292" t="str">
        <f>IFERROR(VLOOKUP(U72,リスト!$AW$1:$AY$44,2,0),"")</f>
        <v/>
      </c>
      <c r="R72" s="447"/>
      <c r="S72" s="286" t="str">
        <f>IFERROR(VLOOKUP(U72,リスト!$AW$1:$AY$44,3,0),"")</f>
        <v/>
      </c>
      <c r="T72" s="290"/>
      <c r="U72" s="33"/>
      <c r="V72" s="458"/>
      <c r="W72" s="459"/>
      <c r="X72" s="459"/>
      <c r="Y72" s="459"/>
      <c r="Z72" s="460"/>
      <c r="AA72" s="276"/>
      <c r="AB72" s="277"/>
      <c r="AC72" s="277"/>
    </row>
    <row r="73" spans="1:29" s="127" customFormat="1" ht="15" customHeight="1">
      <c r="A73" s="450"/>
      <c r="B73" s="453"/>
      <c r="C73" s="433"/>
      <c r="D73" s="433"/>
      <c r="E73" s="433"/>
      <c r="F73" s="434"/>
      <c r="G73" s="432"/>
      <c r="H73" s="433"/>
      <c r="I73" s="433"/>
      <c r="J73" s="433"/>
      <c r="K73" s="434"/>
      <c r="L73" s="440"/>
      <c r="M73" s="441"/>
      <c r="N73" s="443"/>
      <c r="O73" s="456"/>
      <c r="P73" s="456"/>
      <c r="Q73" s="292" t="str">
        <f>IFERROR(VLOOKUP(U73,リスト!$AW$1:$AY$44,2,0),"")</f>
        <v/>
      </c>
      <c r="R73" s="293"/>
      <c r="S73" s="286" t="str">
        <f>IFERROR(VLOOKUP(U73,リスト!$AW$1:$AY$44,3,0),"")</f>
        <v/>
      </c>
      <c r="T73" s="287"/>
      <c r="U73" s="34"/>
      <c r="V73" s="461"/>
      <c r="W73" s="462"/>
      <c r="X73" s="462"/>
      <c r="Y73" s="462"/>
      <c r="Z73" s="463"/>
      <c r="AA73" s="278"/>
      <c r="AB73" s="279"/>
      <c r="AC73" s="279"/>
    </row>
    <row r="74" spans="1:29" s="127" customFormat="1" ht="15" customHeight="1">
      <c r="A74" s="450"/>
      <c r="B74" s="453"/>
      <c r="C74" s="433"/>
      <c r="D74" s="433"/>
      <c r="E74" s="433"/>
      <c r="F74" s="434"/>
      <c r="G74" s="432"/>
      <c r="H74" s="433"/>
      <c r="I74" s="433"/>
      <c r="J74" s="433"/>
      <c r="K74" s="434"/>
      <c r="L74" s="440"/>
      <c r="M74" s="441"/>
      <c r="N74" s="443"/>
      <c r="O74" s="456"/>
      <c r="P74" s="456"/>
      <c r="Q74" s="292" t="str">
        <f>IFERROR(VLOOKUP(U74,リスト!$AW$1:$AY$44,2,0),"")</f>
        <v/>
      </c>
      <c r="R74" s="447"/>
      <c r="S74" s="286" t="str">
        <f>IFERROR(VLOOKUP(U74,リスト!$AW$1:$AY$44,3,0),"")</f>
        <v/>
      </c>
      <c r="T74" s="290"/>
      <c r="U74" s="34"/>
      <c r="V74" s="461"/>
      <c r="W74" s="462"/>
      <c r="X74" s="462"/>
      <c r="Y74" s="462"/>
      <c r="Z74" s="463"/>
      <c r="AA74" s="278"/>
      <c r="AB74" s="279"/>
      <c r="AC74" s="279"/>
    </row>
    <row r="75" spans="1:29" s="127" customFormat="1" ht="15" customHeight="1">
      <c r="A75" s="450"/>
      <c r="B75" s="453"/>
      <c r="C75" s="433"/>
      <c r="D75" s="433"/>
      <c r="E75" s="433"/>
      <c r="F75" s="434"/>
      <c r="G75" s="432"/>
      <c r="H75" s="433"/>
      <c r="I75" s="433"/>
      <c r="J75" s="433"/>
      <c r="K75" s="434"/>
      <c r="L75" s="440"/>
      <c r="M75" s="441"/>
      <c r="N75" s="443"/>
      <c r="O75" s="456"/>
      <c r="P75" s="456"/>
      <c r="Q75" s="292" t="str">
        <f>IFERROR(VLOOKUP(U75,リスト!$AW$1:$AY$44,2,0),"")</f>
        <v/>
      </c>
      <c r="R75" s="447"/>
      <c r="S75" s="286" t="str">
        <f>IFERROR(VLOOKUP(U75,リスト!$AW$1:$AY$44,3,0),"")</f>
        <v/>
      </c>
      <c r="T75" s="287"/>
      <c r="U75" s="34"/>
      <c r="V75" s="461"/>
      <c r="W75" s="462"/>
      <c r="X75" s="462"/>
      <c r="Y75" s="462"/>
      <c r="Z75" s="463"/>
      <c r="AA75" s="278"/>
      <c r="AB75" s="279"/>
      <c r="AC75" s="279"/>
    </row>
    <row r="76" spans="1:29" s="127" customFormat="1" ht="15" customHeight="1">
      <c r="A76" s="450"/>
      <c r="B76" s="453"/>
      <c r="C76" s="433"/>
      <c r="D76" s="433"/>
      <c r="E76" s="433"/>
      <c r="F76" s="434"/>
      <c r="G76" s="432"/>
      <c r="H76" s="433"/>
      <c r="I76" s="433"/>
      <c r="J76" s="433"/>
      <c r="K76" s="434"/>
      <c r="L76" s="440"/>
      <c r="M76" s="441"/>
      <c r="N76" s="443"/>
      <c r="O76" s="456"/>
      <c r="P76" s="456"/>
      <c r="Q76" s="292" t="str">
        <f>IFERROR(VLOOKUP(U76,リスト!$AW$1:$AY$44,2,0),"")</f>
        <v/>
      </c>
      <c r="R76" s="293"/>
      <c r="S76" s="286" t="str">
        <f>IFERROR(VLOOKUP(U76,リスト!$AW$1:$AY$44,3,0),"")</f>
        <v/>
      </c>
      <c r="T76" s="290"/>
      <c r="U76" s="34"/>
      <c r="V76" s="461"/>
      <c r="W76" s="462"/>
      <c r="X76" s="462"/>
      <c r="Y76" s="462"/>
      <c r="Z76" s="463"/>
      <c r="AA76" s="278"/>
      <c r="AB76" s="279"/>
      <c r="AC76" s="279"/>
    </row>
    <row r="77" spans="1:29" s="127" customFormat="1" ht="15" customHeight="1">
      <c r="A77" s="451"/>
      <c r="B77" s="454"/>
      <c r="C77" s="436"/>
      <c r="D77" s="436"/>
      <c r="E77" s="436"/>
      <c r="F77" s="437"/>
      <c r="G77" s="435"/>
      <c r="H77" s="436"/>
      <c r="I77" s="436"/>
      <c r="J77" s="436"/>
      <c r="K77" s="437"/>
      <c r="L77" s="182"/>
      <c r="M77" s="183" t="s">
        <v>313</v>
      </c>
      <c r="N77" s="444"/>
      <c r="O77" s="457"/>
      <c r="P77" s="457"/>
      <c r="Q77" s="294" t="str">
        <f>IFERROR(VLOOKUP(U77,リスト!$AW$1:$AY$44,2,0),"")</f>
        <v/>
      </c>
      <c r="R77" s="295"/>
      <c r="S77" s="445" t="str">
        <f>IFERROR(VLOOKUP(U77,リスト!$AW$1:$AY$44,3,0),"")</f>
        <v/>
      </c>
      <c r="T77" s="446"/>
      <c r="U77" s="35"/>
      <c r="V77" s="464"/>
      <c r="W77" s="465"/>
      <c r="X77" s="465"/>
      <c r="Y77" s="465"/>
      <c r="Z77" s="466"/>
      <c r="AA77" s="278"/>
      <c r="AB77" s="279"/>
      <c r="AC77" s="279"/>
    </row>
    <row r="78" spans="1:29" s="127" customFormat="1" ht="15" customHeight="1">
      <c r="A78" s="449">
        <v>9</v>
      </c>
      <c r="B78" s="452"/>
      <c r="C78" s="430"/>
      <c r="D78" s="430"/>
      <c r="E78" s="430"/>
      <c r="F78" s="431"/>
      <c r="G78" s="429"/>
      <c r="H78" s="430"/>
      <c r="I78" s="430"/>
      <c r="J78" s="430"/>
      <c r="K78" s="431"/>
      <c r="L78" s="438"/>
      <c r="M78" s="439"/>
      <c r="N78" s="442"/>
      <c r="O78" s="455"/>
      <c r="P78" s="455"/>
      <c r="Q78" s="292" t="str">
        <f>IFERROR(VLOOKUP(U78,リスト!$AW$1:$AY$44,2,0),"")</f>
        <v/>
      </c>
      <c r="R78" s="447"/>
      <c r="S78" s="286" t="str">
        <f>IFERROR(VLOOKUP(U78,リスト!$AW$1:$AY$44,3,0),"")</f>
        <v/>
      </c>
      <c r="T78" s="290"/>
      <c r="U78" s="33"/>
      <c r="V78" s="458"/>
      <c r="W78" s="459"/>
      <c r="X78" s="459"/>
      <c r="Y78" s="459"/>
      <c r="Z78" s="460"/>
      <c r="AA78" s="276"/>
      <c r="AB78" s="277"/>
      <c r="AC78" s="277"/>
    </row>
    <row r="79" spans="1:29" s="127" customFormat="1" ht="15" customHeight="1">
      <c r="A79" s="450"/>
      <c r="B79" s="453"/>
      <c r="C79" s="433"/>
      <c r="D79" s="433"/>
      <c r="E79" s="433"/>
      <c r="F79" s="434"/>
      <c r="G79" s="432"/>
      <c r="H79" s="433"/>
      <c r="I79" s="433"/>
      <c r="J79" s="433"/>
      <c r="K79" s="434"/>
      <c r="L79" s="440"/>
      <c r="M79" s="441"/>
      <c r="N79" s="443"/>
      <c r="O79" s="456"/>
      <c r="P79" s="456"/>
      <c r="Q79" s="292" t="str">
        <f>IFERROR(VLOOKUP(U79,リスト!$AW$1:$AY$44,2,0),"")</f>
        <v/>
      </c>
      <c r="R79" s="293"/>
      <c r="S79" s="286" t="str">
        <f>IFERROR(VLOOKUP(U79,リスト!$AW$1:$AY$44,3,0),"")</f>
        <v/>
      </c>
      <c r="T79" s="287"/>
      <c r="U79" s="34"/>
      <c r="V79" s="461"/>
      <c r="W79" s="462"/>
      <c r="X79" s="462"/>
      <c r="Y79" s="462"/>
      <c r="Z79" s="463"/>
      <c r="AA79" s="278"/>
      <c r="AB79" s="279"/>
      <c r="AC79" s="279"/>
    </row>
    <row r="80" spans="1:29" s="127" customFormat="1" ht="15" customHeight="1">
      <c r="A80" s="450"/>
      <c r="B80" s="453"/>
      <c r="C80" s="433"/>
      <c r="D80" s="433"/>
      <c r="E80" s="433"/>
      <c r="F80" s="434"/>
      <c r="G80" s="432"/>
      <c r="H80" s="433"/>
      <c r="I80" s="433"/>
      <c r="J80" s="433"/>
      <c r="K80" s="434"/>
      <c r="L80" s="440"/>
      <c r="M80" s="441"/>
      <c r="N80" s="443"/>
      <c r="O80" s="456"/>
      <c r="P80" s="456"/>
      <c r="Q80" s="292" t="str">
        <f>IFERROR(VLOOKUP(U80,リスト!$AW$1:$AY$44,2,0),"")</f>
        <v/>
      </c>
      <c r="R80" s="447"/>
      <c r="S80" s="286" t="str">
        <f>IFERROR(VLOOKUP(U80,リスト!$AW$1:$AY$44,3,0),"")</f>
        <v/>
      </c>
      <c r="T80" s="290"/>
      <c r="U80" s="34"/>
      <c r="V80" s="461"/>
      <c r="W80" s="462"/>
      <c r="X80" s="462"/>
      <c r="Y80" s="462"/>
      <c r="Z80" s="463"/>
      <c r="AA80" s="278"/>
      <c r="AB80" s="279"/>
      <c r="AC80" s="279"/>
    </row>
    <row r="81" spans="1:29" s="127" customFormat="1" ht="15" customHeight="1">
      <c r="A81" s="450"/>
      <c r="B81" s="453"/>
      <c r="C81" s="433"/>
      <c r="D81" s="433"/>
      <c r="E81" s="433"/>
      <c r="F81" s="434"/>
      <c r="G81" s="432"/>
      <c r="H81" s="433"/>
      <c r="I81" s="433"/>
      <c r="J81" s="433"/>
      <c r="K81" s="434"/>
      <c r="L81" s="440"/>
      <c r="M81" s="441"/>
      <c r="N81" s="443"/>
      <c r="O81" s="456"/>
      <c r="P81" s="456"/>
      <c r="Q81" s="292" t="str">
        <f>IFERROR(VLOOKUP(U81,リスト!$AW$1:$AY$44,2,0),"")</f>
        <v/>
      </c>
      <c r="R81" s="447"/>
      <c r="S81" s="286" t="str">
        <f>IFERROR(VLOOKUP(U81,リスト!$AW$1:$AY$44,3,0),"")</f>
        <v/>
      </c>
      <c r="T81" s="287"/>
      <c r="U81" s="34"/>
      <c r="V81" s="461"/>
      <c r="W81" s="462"/>
      <c r="X81" s="462"/>
      <c r="Y81" s="462"/>
      <c r="Z81" s="463"/>
      <c r="AA81" s="278"/>
      <c r="AB81" s="279"/>
      <c r="AC81" s="279"/>
    </row>
    <row r="82" spans="1:29" s="127" customFormat="1" ht="15" customHeight="1">
      <c r="A82" s="450"/>
      <c r="B82" s="453"/>
      <c r="C82" s="433"/>
      <c r="D82" s="433"/>
      <c r="E82" s="433"/>
      <c r="F82" s="434"/>
      <c r="G82" s="432"/>
      <c r="H82" s="433"/>
      <c r="I82" s="433"/>
      <c r="J82" s="433"/>
      <c r="K82" s="434"/>
      <c r="L82" s="440"/>
      <c r="M82" s="441"/>
      <c r="N82" s="443"/>
      <c r="O82" s="456"/>
      <c r="P82" s="456"/>
      <c r="Q82" s="292" t="str">
        <f>IFERROR(VLOOKUP(U82,リスト!$AW$1:$AY$44,2,0),"")</f>
        <v/>
      </c>
      <c r="R82" s="293"/>
      <c r="S82" s="286" t="str">
        <f>IFERROR(VLOOKUP(U82,リスト!$AW$1:$AY$44,3,0),"")</f>
        <v/>
      </c>
      <c r="T82" s="290"/>
      <c r="U82" s="34"/>
      <c r="V82" s="461"/>
      <c r="W82" s="462"/>
      <c r="X82" s="462"/>
      <c r="Y82" s="462"/>
      <c r="Z82" s="463"/>
      <c r="AA82" s="278"/>
      <c r="AB82" s="279"/>
      <c r="AC82" s="279"/>
    </row>
    <row r="83" spans="1:29" s="127" customFormat="1" ht="15" customHeight="1">
      <c r="A83" s="451"/>
      <c r="B83" s="454"/>
      <c r="C83" s="436"/>
      <c r="D83" s="436"/>
      <c r="E83" s="436"/>
      <c r="F83" s="437"/>
      <c r="G83" s="435"/>
      <c r="H83" s="436"/>
      <c r="I83" s="436"/>
      <c r="J83" s="436"/>
      <c r="K83" s="437"/>
      <c r="L83" s="182"/>
      <c r="M83" s="183" t="s">
        <v>313</v>
      </c>
      <c r="N83" s="444"/>
      <c r="O83" s="457"/>
      <c r="P83" s="457"/>
      <c r="Q83" s="294" t="str">
        <f>IFERROR(VLOOKUP(U83,リスト!$AW$1:$AY$44,2,0),"")</f>
        <v/>
      </c>
      <c r="R83" s="295"/>
      <c r="S83" s="445" t="str">
        <f>IFERROR(VLOOKUP(U83,リスト!$AW$1:$AY$44,3,0),"")</f>
        <v/>
      </c>
      <c r="T83" s="446"/>
      <c r="U83" s="35"/>
      <c r="V83" s="464"/>
      <c r="W83" s="465"/>
      <c r="X83" s="465"/>
      <c r="Y83" s="465"/>
      <c r="Z83" s="466"/>
      <c r="AA83" s="278"/>
      <c r="AB83" s="279"/>
      <c r="AC83" s="279"/>
    </row>
    <row r="84" spans="1:29" s="127" customFormat="1" ht="15" customHeight="1">
      <c r="A84" s="449">
        <v>10</v>
      </c>
      <c r="B84" s="452"/>
      <c r="C84" s="430"/>
      <c r="D84" s="430"/>
      <c r="E84" s="430"/>
      <c r="F84" s="431"/>
      <c r="G84" s="429"/>
      <c r="H84" s="430"/>
      <c r="I84" s="430"/>
      <c r="J84" s="430"/>
      <c r="K84" s="431"/>
      <c r="L84" s="438"/>
      <c r="M84" s="439"/>
      <c r="N84" s="442"/>
      <c r="O84" s="455"/>
      <c r="P84" s="455"/>
      <c r="Q84" s="292" t="str">
        <f>IFERROR(VLOOKUP(U84,リスト!$AW$1:$AY$44,2,0),"")</f>
        <v/>
      </c>
      <c r="R84" s="447"/>
      <c r="S84" s="286" t="str">
        <f>IFERROR(VLOOKUP(U84,リスト!$AW$1:$AY$44,3,0),"")</f>
        <v/>
      </c>
      <c r="T84" s="290"/>
      <c r="U84" s="33"/>
      <c r="V84" s="458"/>
      <c r="W84" s="459"/>
      <c r="X84" s="459"/>
      <c r="Y84" s="459"/>
      <c r="Z84" s="460"/>
      <c r="AA84" s="276"/>
      <c r="AB84" s="277"/>
      <c r="AC84" s="277"/>
    </row>
    <row r="85" spans="1:29" s="127" customFormat="1" ht="15" customHeight="1">
      <c r="A85" s="450"/>
      <c r="B85" s="453"/>
      <c r="C85" s="433"/>
      <c r="D85" s="433"/>
      <c r="E85" s="433"/>
      <c r="F85" s="434"/>
      <c r="G85" s="432"/>
      <c r="H85" s="433"/>
      <c r="I85" s="433"/>
      <c r="J85" s="433"/>
      <c r="K85" s="434"/>
      <c r="L85" s="440"/>
      <c r="M85" s="441"/>
      <c r="N85" s="443"/>
      <c r="O85" s="456"/>
      <c r="P85" s="456"/>
      <c r="Q85" s="292" t="str">
        <f>IFERROR(VLOOKUP(U85,リスト!$AW$1:$AY$44,2,0),"")</f>
        <v/>
      </c>
      <c r="R85" s="293"/>
      <c r="S85" s="286" t="str">
        <f>IFERROR(VLOOKUP(U85,リスト!$AW$1:$AY$44,3,0),"")</f>
        <v/>
      </c>
      <c r="T85" s="287"/>
      <c r="U85" s="34"/>
      <c r="V85" s="461"/>
      <c r="W85" s="462"/>
      <c r="X85" s="462"/>
      <c r="Y85" s="462"/>
      <c r="Z85" s="463"/>
      <c r="AA85" s="278"/>
      <c r="AB85" s="279"/>
      <c r="AC85" s="279"/>
    </row>
    <row r="86" spans="1:29" s="127" customFormat="1" ht="15" customHeight="1">
      <c r="A86" s="450"/>
      <c r="B86" s="453"/>
      <c r="C86" s="433"/>
      <c r="D86" s="433"/>
      <c r="E86" s="433"/>
      <c r="F86" s="434"/>
      <c r="G86" s="432"/>
      <c r="H86" s="433"/>
      <c r="I86" s="433"/>
      <c r="J86" s="433"/>
      <c r="K86" s="434"/>
      <c r="L86" s="440"/>
      <c r="M86" s="441"/>
      <c r="N86" s="443"/>
      <c r="O86" s="456"/>
      <c r="P86" s="456"/>
      <c r="Q86" s="292" t="str">
        <f>IFERROR(VLOOKUP(U86,リスト!$AW$1:$AY$44,2,0),"")</f>
        <v/>
      </c>
      <c r="R86" s="447"/>
      <c r="S86" s="286" t="str">
        <f>IFERROR(VLOOKUP(U86,リスト!$AW$1:$AY$44,3,0),"")</f>
        <v/>
      </c>
      <c r="T86" s="290"/>
      <c r="U86" s="34"/>
      <c r="V86" s="461"/>
      <c r="W86" s="462"/>
      <c r="X86" s="462"/>
      <c r="Y86" s="462"/>
      <c r="Z86" s="463"/>
      <c r="AA86" s="278"/>
      <c r="AB86" s="279"/>
      <c r="AC86" s="279"/>
    </row>
    <row r="87" spans="1:29" s="127" customFormat="1" ht="15" customHeight="1">
      <c r="A87" s="450"/>
      <c r="B87" s="453"/>
      <c r="C87" s="433"/>
      <c r="D87" s="433"/>
      <c r="E87" s="433"/>
      <c r="F87" s="434"/>
      <c r="G87" s="432"/>
      <c r="H87" s="433"/>
      <c r="I87" s="433"/>
      <c r="J87" s="433"/>
      <c r="K87" s="434"/>
      <c r="L87" s="440"/>
      <c r="M87" s="441"/>
      <c r="N87" s="443"/>
      <c r="O87" s="456"/>
      <c r="P87" s="456"/>
      <c r="Q87" s="292" t="str">
        <f>IFERROR(VLOOKUP(U87,リスト!$AW$1:$AY$44,2,0),"")</f>
        <v/>
      </c>
      <c r="R87" s="447"/>
      <c r="S87" s="286" t="str">
        <f>IFERROR(VLOOKUP(U87,リスト!$AW$1:$AY$44,3,0),"")</f>
        <v/>
      </c>
      <c r="T87" s="287"/>
      <c r="U87" s="34"/>
      <c r="V87" s="461"/>
      <c r="W87" s="462"/>
      <c r="X87" s="462"/>
      <c r="Y87" s="462"/>
      <c r="Z87" s="463"/>
      <c r="AA87" s="278"/>
      <c r="AB87" s="279"/>
      <c r="AC87" s="279"/>
    </row>
    <row r="88" spans="1:29" s="127" customFormat="1" ht="15" customHeight="1">
      <c r="A88" s="450"/>
      <c r="B88" s="453"/>
      <c r="C88" s="433"/>
      <c r="D88" s="433"/>
      <c r="E88" s="433"/>
      <c r="F88" s="434"/>
      <c r="G88" s="432"/>
      <c r="H88" s="433"/>
      <c r="I88" s="433"/>
      <c r="J88" s="433"/>
      <c r="K88" s="434"/>
      <c r="L88" s="440"/>
      <c r="M88" s="441"/>
      <c r="N88" s="443"/>
      <c r="O88" s="456"/>
      <c r="P88" s="456"/>
      <c r="Q88" s="292" t="str">
        <f>IFERROR(VLOOKUP(U88,リスト!$AW$1:$AY$44,2,0),"")</f>
        <v/>
      </c>
      <c r="R88" s="293"/>
      <c r="S88" s="286" t="str">
        <f>IFERROR(VLOOKUP(U88,リスト!$AW$1:$AY$44,3,0),"")</f>
        <v/>
      </c>
      <c r="T88" s="290"/>
      <c r="U88" s="34"/>
      <c r="V88" s="461"/>
      <c r="W88" s="462"/>
      <c r="X88" s="462"/>
      <c r="Y88" s="462"/>
      <c r="Z88" s="463"/>
      <c r="AA88" s="278"/>
      <c r="AB88" s="279"/>
      <c r="AC88" s="279"/>
    </row>
    <row r="89" spans="1:29" s="127" customFormat="1" ht="15" customHeight="1">
      <c r="A89" s="450"/>
      <c r="B89" s="453"/>
      <c r="C89" s="433"/>
      <c r="D89" s="433"/>
      <c r="E89" s="433"/>
      <c r="F89" s="434"/>
      <c r="G89" s="432"/>
      <c r="H89" s="433"/>
      <c r="I89" s="433"/>
      <c r="J89" s="433"/>
      <c r="K89" s="434"/>
      <c r="L89" s="182"/>
      <c r="M89" s="183" t="s">
        <v>313</v>
      </c>
      <c r="N89" s="444"/>
      <c r="O89" s="457"/>
      <c r="P89" s="457"/>
      <c r="Q89" s="294" t="str">
        <f>IFERROR(VLOOKUP(U89,リスト!$AW$1:$AY$44,2,0),"")</f>
        <v/>
      </c>
      <c r="R89" s="295"/>
      <c r="S89" s="286" t="str">
        <f>IFERROR(VLOOKUP(U89,リスト!$AW$1:$AY$44,3,0),"")</f>
        <v/>
      </c>
      <c r="T89" s="287"/>
      <c r="U89" s="35"/>
      <c r="V89" s="464"/>
      <c r="W89" s="465"/>
      <c r="X89" s="465"/>
      <c r="Y89" s="465"/>
      <c r="Z89" s="466"/>
      <c r="AA89" s="278"/>
      <c r="AB89" s="279"/>
      <c r="AC89" s="279"/>
    </row>
    <row r="90" spans="1:29" s="127" customFormat="1" ht="15" hidden="1" customHeight="1" outlineLevel="1">
      <c r="A90" s="449">
        <v>11</v>
      </c>
      <c r="B90" s="452"/>
      <c r="C90" s="430"/>
      <c r="D90" s="430"/>
      <c r="E90" s="430"/>
      <c r="F90" s="431"/>
      <c r="G90" s="429"/>
      <c r="H90" s="430"/>
      <c r="I90" s="430"/>
      <c r="J90" s="430"/>
      <c r="K90" s="431"/>
      <c r="L90" s="438"/>
      <c r="M90" s="439"/>
      <c r="N90" s="442"/>
      <c r="O90" s="455"/>
      <c r="P90" s="455"/>
      <c r="Q90" s="484" t="str">
        <f>IFERROR(VLOOKUP(U90,リスト!$AW$1:$AY$44,2,0),"")</f>
        <v/>
      </c>
      <c r="R90" s="485"/>
      <c r="S90" s="288" t="str">
        <f>IFERROR(VLOOKUP(U90,リスト!$AW$1:$AY$44,3,0),"")</f>
        <v/>
      </c>
      <c r="T90" s="289"/>
      <c r="U90" s="33"/>
      <c r="V90" s="458"/>
      <c r="W90" s="459"/>
      <c r="X90" s="459"/>
      <c r="Y90" s="459"/>
      <c r="Z90" s="460"/>
      <c r="AA90" s="276"/>
      <c r="AB90" s="277"/>
      <c r="AC90" s="277"/>
    </row>
    <row r="91" spans="1:29" s="127" customFormat="1" ht="15" hidden="1" customHeight="1" outlineLevel="1">
      <c r="A91" s="450"/>
      <c r="B91" s="453"/>
      <c r="C91" s="433"/>
      <c r="D91" s="433"/>
      <c r="E91" s="433"/>
      <c r="F91" s="434"/>
      <c r="G91" s="432"/>
      <c r="H91" s="433"/>
      <c r="I91" s="433"/>
      <c r="J91" s="433"/>
      <c r="K91" s="434"/>
      <c r="L91" s="440"/>
      <c r="M91" s="441"/>
      <c r="N91" s="443"/>
      <c r="O91" s="456"/>
      <c r="P91" s="456"/>
      <c r="Q91" s="292" t="str">
        <f>IFERROR(VLOOKUP(U91,リスト!$AW$1:$AY$44,2,0),"")</f>
        <v/>
      </c>
      <c r="R91" s="293"/>
      <c r="S91" s="467" t="str">
        <f>IFERROR(VLOOKUP(U91,リスト!$AW$1:$AY$44,3,0),"")</f>
        <v/>
      </c>
      <c r="T91" s="468"/>
      <c r="U91" s="34"/>
      <c r="V91" s="461"/>
      <c r="W91" s="462"/>
      <c r="X91" s="462"/>
      <c r="Y91" s="462"/>
      <c r="Z91" s="463"/>
      <c r="AA91" s="278"/>
      <c r="AB91" s="279"/>
      <c r="AC91" s="279"/>
    </row>
    <row r="92" spans="1:29" s="127" customFormat="1" ht="14.25" hidden="1" customHeight="1" outlineLevel="1">
      <c r="A92" s="450"/>
      <c r="B92" s="453"/>
      <c r="C92" s="433"/>
      <c r="D92" s="433"/>
      <c r="E92" s="433"/>
      <c r="F92" s="434"/>
      <c r="G92" s="432"/>
      <c r="H92" s="433"/>
      <c r="I92" s="433"/>
      <c r="J92" s="433"/>
      <c r="K92" s="434"/>
      <c r="L92" s="440"/>
      <c r="M92" s="441"/>
      <c r="N92" s="443"/>
      <c r="O92" s="456"/>
      <c r="P92" s="456"/>
      <c r="Q92" s="292" t="str">
        <f>IFERROR(VLOOKUP(U92,リスト!$AW$1:$AY$44,2,0),"")</f>
        <v/>
      </c>
      <c r="R92" s="293"/>
      <c r="S92" s="467" t="str">
        <f>IFERROR(VLOOKUP(U92,リスト!$AW$1:$AY$44,3,0),"")</f>
        <v/>
      </c>
      <c r="T92" s="468"/>
      <c r="U92" s="34"/>
      <c r="V92" s="461"/>
      <c r="W92" s="462"/>
      <c r="X92" s="462"/>
      <c r="Y92" s="462"/>
      <c r="Z92" s="463"/>
      <c r="AA92" s="278"/>
      <c r="AB92" s="279"/>
      <c r="AC92" s="279"/>
    </row>
    <row r="93" spans="1:29" s="127" customFormat="1" ht="15" hidden="1" customHeight="1" outlineLevel="1">
      <c r="A93" s="450"/>
      <c r="B93" s="453"/>
      <c r="C93" s="433"/>
      <c r="D93" s="433"/>
      <c r="E93" s="433"/>
      <c r="F93" s="434"/>
      <c r="G93" s="432"/>
      <c r="H93" s="433"/>
      <c r="I93" s="433"/>
      <c r="J93" s="433"/>
      <c r="K93" s="434"/>
      <c r="L93" s="440"/>
      <c r="M93" s="441"/>
      <c r="N93" s="443"/>
      <c r="O93" s="456"/>
      <c r="P93" s="456"/>
      <c r="Q93" s="292" t="str">
        <f>IFERROR(VLOOKUP(U93,リスト!$AW$1:$AY$44,2,0),"")</f>
        <v/>
      </c>
      <c r="R93" s="293"/>
      <c r="S93" s="467" t="str">
        <f>IFERROR(VLOOKUP(U93,リスト!$AW$1:$AY$44,3,0),"")</f>
        <v/>
      </c>
      <c r="T93" s="468"/>
      <c r="U93" s="34"/>
      <c r="V93" s="461"/>
      <c r="W93" s="462"/>
      <c r="X93" s="462"/>
      <c r="Y93" s="462"/>
      <c r="Z93" s="463"/>
      <c r="AA93" s="278"/>
      <c r="AB93" s="279"/>
      <c r="AC93" s="279"/>
    </row>
    <row r="94" spans="1:29" s="127" customFormat="1" ht="15" hidden="1" customHeight="1" outlineLevel="1">
      <c r="A94" s="450"/>
      <c r="B94" s="453"/>
      <c r="C94" s="433"/>
      <c r="D94" s="433"/>
      <c r="E94" s="433"/>
      <c r="F94" s="434"/>
      <c r="G94" s="432"/>
      <c r="H94" s="433"/>
      <c r="I94" s="433"/>
      <c r="J94" s="433"/>
      <c r="K94" s="434"/>
      <c r="L94" s="440"/>
      <c r="M94" s="441"/>
      <c r="N94" s="443"/>
      <c r="O94" s="456"/>
      <c r="P94" s="456"/>
      <c r="Q94" s="292" t="str">
        <f>IFERROR(VLOOKUP(U94,リスト!$AW$1:$AY$44,2,0),"")</f>
        <v/>
      </c>
      <c r="R94" s="293"/>
      <c r="S94" s="467" t="str">
        <f>IFERROR(VLOOKUP(U94,リスト!$AW$1:$AY$44,3,0),"")</f>
        <v/>
      </c>
      <c r="T94" s="468"/>
      <c r="U94" s="34"/>
      <c r="V94" s="461"/>
      <c r="W94" s="462"/>
      <c r="X94" s="462"/>
      <c r="Y94" s="462"/>
      <c r="Z94" s="463"/>
      <c r="AA94" s="278"/>
      <c r="AB94" s="279"/>
      <c r="AC94" s="279"/>
    </row>
    <row r="95" spans="1:29" s="127" customFormat="1" ht="15" hidden="1" customHeight="1" outlineLevel="1">
      <c r="A95" s="450"/>
      <c r="B95" s="453"/>
      <c r="C95" s="433"/>
      <c r="D95" s="433"/>
      <c r="E95" s="433"/>
      <c r="F95" s="434"/>
      <c r="G95" s="432"/>
      <c r="H95" s="433"/>
      <c r="I95" s="433"/>
      <c r="J95" s="433"/>
      <c r="K95" s="434"/>
      <c r="L95" s="182"/>
      <c r="M95" s="183" t="s">
        <v>313</v>
      </c>
      <c r="N95" s="443"/>
      <c r="O95" s="457"/>
      <c r="P95" s="457"/>
      <c r="Q95" s="292" t="str">
        <f>IFERROR(VLOOKUP(U95,リスト!$AW$1:$AY$44,2,0),"")</f>
        <v/>
      </c>
      <c r="R95" s="293"/>
      <c r="S95" s="469" t="str">
        <f>IFERROR(VLOOKUP(U95,リスト!$AW$1:$AY$44,3,0),"")</f>
        <v/>
      </c>
      <c r="T95" s="470"/>
      <c r="U95" s="35"/>
      <c r="V95" s="464"/>
      <c r="W95" s="465"/>
      <c r="X95" s="465"/>
      <c r="Y95" s="465"/>
      <c r="Z95" s="466"/>
      <c r="AA95" s="278"/>
      <c r="AB95" s="279"/>
      <c r="AC95" s="279"/>
    </row>
    <row r="96" spans="1:29" s="127" customFormat="1" ht="15" hidden="1" customHeight="1" outlineLevel="1">
      <c r="A96" s="449">
        <v>12</v>
      </c>
      <c r="B96" s="452"/>
      <c r="C96" s="430"/>
      <c r="D96" s="430"/>
      <c r="E96" s="430"/>
      <c r="F96" s="431"/>
      <c r="G96" s="429"/>
      <c r="H96" s="430"/>
      <c r="I96" s="430"/>
      <c r="J96" s="430"/>
      <c r="K96" s="431"/>
      <c r="L96" s="438"/>
      <c r="M96" s="439"/>
      <c r="N96" s="442"/>
      <c r="O96" s="455"/>
      <c r="P96" s="455"/>
      <c r="Q96" s="484" t="str">
        <f>IFERROR(VLOOKUP(U96,リスト!$AW$1:$AY$44,2,0),"")</f>
        <v/>
      </c>
      <c r="R96" s="485"/>
      <c r="S96" s="288" t="str">
        <f>IFERROR(VLOOKUP(U96,リスト!$AW$1:$AY$44,3,0),"")</f>
        <v/>
      </c>
      <c r="T96" s="289"/>
      <c r="U96" s="33"/>
      <c r="V96" s="458"/>
      <c r="W96" s="459"/>
      <c r="X96" s="459"/>
      <c r="Y96" s="459"/>
      <c r="Z96" s="460"/>
      <c r="AA96" s="276"/>
      <c r="AB96" s="277"/>
      <c r="AC96" s="277"/>
    </row>
    <row r="97" spans="1:29" s="127" customFormat="1" ht="15" hidden="1" customHeight="1" outlineLevel="1">
      <c r="A97" s="450"/>
      <c r="B97" s="453"/>
      <c r="C97" s="433"/>
      <c r="D97" s="433"/>
      <c r="E97" s="433"/>
      <c r="F97" s="434"/>
      <c r="G97" s="432"/>
      <c r="H97" s="433"/>
      <c r="I97" s="433"/>
      <c r="J97" s="433"/>
      <c r="K97" s="434"/>
      <c r="L97" s="440"/>
      <c r="M97" s="441"/>
      <c r="N97" s="443"/>
      <c r="O97" s="456"/>
      <c r="P97" s="456"/>
      <c r="Q97" s="292" t="str">
        <f>IFERROR(VLOOKUP(U97,リスト!$AW$1:$AY$44,2,0),"")</f>
        <v/>
      </c>
      <c r="R97" s="293"/>
      <c r="S97" s="467" t="str">
        <f>IFERROR(VLOOKUP(U97,リスト!$AW$1:$AY$44,3,0),"")</f>
        <v/>
      </c>
      <c r="T97" s="468"/>
      <c r="U97" s="34"/>
      <c r="V97" s="461"/>
      <c r="W97" s="462"/>
      <c r="X97" s="462"/>
      <c r="Y97" s="462"/>
      <c r="Z97" s="463"/>
      <c r="AA97" s="278"/>
      <c r="AB97" s="279"/>
      <c r="AC97" s="279"/>
    </row>
    <row r="98" spans="1:29" s="127" customFormat="1" ht="15" hidden="1" customHeight="1" outlineLevel="1">
      <c r="A98" s="450"/>
      <c r="B98" s="453"/>
      <c r="C98" s="433"/>
      <c r="D98" s="433"/>
      <c r="E98" s="433"/>
      <c r="F98" s="434"/>
      <c r="G98" s="432"/>
      <c r="H98" s="433"/>
      <c r="I98" s="433"/>
      <c r="J98" s="433"/>
      <c r="K98" s="434"/>
      <c r="L98" s="440"/>
      <c r="M98" s="441"/>
      <c r="N98" s="443"/>
      <c r="O98" s="456"/>
      <c r="P98" s="456"/>
      <c r="Q98" s="292" t="str">
        <f>IFERROR(VLOOKUP(U98,リスト!$AW$1:$AY$44,2,0),"")</f>
        <v/>
      </c>
      <c r="R98" s="293"/>
      <c r="S98" s="467" t="str">
        <f>IFERROR(VLOOKUP(U98,リスト!$AW$1:$AY$44,3,0),"")</f>
        <v/>
      </c>
      <c r="T98" s="468"/>
      <c r="U98" s="34"/>
      <c r="V98" s="461"/>
      <c r="W98" s="462"/>
      <c r="X98" s="462"/>
      <c r="Y98" s="462"/>
      <c r="Z98" s="463"/>
      <c r="AA98" s="278"/>
      <c r="AB98" s="279"/>
      <c r="AC98" s="279"/>
    </row>
    <row r="99" spans="1:29" s="127" customFormat="1" ht="15" hidden="1" customHeight="1" outlineLevel="1">
      <c r="A99" s="450"/>
      <c r="B99" s="453"/>
      <c r="C99" s="433"/>
      <c r="D99" s="433"/>
      <c r="E99" s="433"/>
      <c r="F99" s="434"/>
      <c r="G99" s="432"/>
      <c r="H99" s="433"/>
      <c r="I99" s="433"/>
      <c r="J99" s="433"/>
      <c r="K99" s="434"/>
      <c r="L99" s="440"/>
      <c r="M99" s="441"/>
      <c r="N99" s="443"/>
      <c r="O99" s="456"/>
      <c r="P99" s="456"/>
      <c r="Q99" s="292" t="str">
        <f>IFERROR(VLOOKUP(U99,リスト!$AW$1:$AY$44,2,0),"")</f>
        <v/>
      </c>
      <c r="R99" s="293"/>
      <c r="S99" s="467" t="str">
        <f>IFERROR(VLOOKUP(U99,リスト!$AW$1:$AY$44,3,0),"")</f>
        <v/>
      </c>
      <c r="T99" s="468"/>
      <c r="U99" s="34"/>
      <c r="V99" s="461"/>
      <c r="W99" s="462"/>
      <c r="X99" s="462"/>
      <c r="Y99" s="462"/>
      <c r="Z99" s="463"/>
      <c r="AA99" s="278"/>
      <c r="AB99" s="279"/>
      <c r="AC99" s="279"/>
    </row>
    <row r="100" spans="1:29" s="127" customFormat="1" ht="15" hidden="1" customHeight="1" outlineLevel="1">
      <c r="A100" s="450"/>
      <c r="B100" s="453"/>
      <c r="C100" s="433"/>
      <c r="D100" s="433"/>
      <c r="E100" s="433"/>
      <c r="F100" s="434"/>
      <c r="G100" s="432"/>
      <c r="H100" s="433"/>
      <c r="I100" s="433"/>
      <c r="J100" s="433"/>
      <c r="K100" s="434"/>
      <c r="L100" s="440"/>
      <c r="M100" s="441"/>
      <c r="N100" s="443"/>
      <c r="O100" s="456"/>
      <c r="P100" s="456"/>
      <c r="Q100" s="292" t="str">
        <f>IFERROR(VLOOKUP(U100,リスト!$AW$1:$AY$44,2,0),"")</f>
        <v/>
      </c>
      <c r="R100" s="293"/>
      <c r="S100" s="467" t="str">
        <f>IFERROR(VLOOKUP(U100,リスト!$AW$1:$AY$44,3,0),"")</f>
        <v/>
      </c>
      <c r="T100" s="468"/>
      <c r="U100" s="34"/>
      <c r="V100" s="461"/>
      <c r="W100" s="462"/>
      <c r="X100" s="462"/>
      <c r="Y100" s="462"/>
      <c r="Z100" s="463"/>
      <c r="AA100" s="278"/>
      <c r="AB100" s="279"/>
      <c r="AC100" s="279"/>
    </row>
    <row r="101" spans="1:29" s="127" customFormat="1" ht="15" hidden="1" customHeight="1" outlineLevel="1">
      <c r="A101" s="450"/>
      <c r="B101" s="453"/>
      <c r="C101" s="433"/>
      <c r="D101" s="433"/>
      <c r="E101" s="433"/>
      <c r="F101" s="434"/>
      <c r="G101" s="432"/>
      <c r="H101" s="433"/>
      <c r="I101" s="433"/>
      <c r="J101" s="433"/>
      <c r="K101" s="434"/>
      <c r="L101" s="182"/>
      <c r="M101" s="183" t="s">
        <v>313</v>
      </c>
      <c r="N101" s="443"/>
      <c r="O101" s="457"/>
      <c r="P101" s="457"/>
      <c r="Q101" s="292" t="str">
        <f>IFERROR(VLOOKUP(U101,リスト!$AW$1:$AY$44,2,0),"")</f>
        <v/>
      </c>
      <c r="R101" s="293"/>
      <c r="S101" s="469" t="str">
        <f>IFERROR(VLOOKUP(U101,リスト!$AW$1:$AY$44,3,0),"")</f>
        <v/>
      </c>
      <c r="T101" s="470"/>
      <c r="U101" s="35"/>
      <c r="V101" s="464"/>
      <c r="W101" s="465"/>
      <c r="X101" s="465"/>
      <c r="Y101" s="465"/>
      <c r="Z101" s="466"/>
      <c r="AA101" s="278"/>
      <c r="AB101" s="279"/>
      <c r="AC101" s="279"/>
    </row>
    <row r="102" spans="1:29" s="127" customFormat="1" ht="15" hidden="1" customHeight="1" outlineLevel="1">
      <c r="A102" s="449">
        <v>13</v>
      </c>
      <c r="B102" s="452"/>
      <c r="C102" s="430"/>
      <c r="D102" s="430"/>
      <c r="E102" s="430"/>
      <c r="F102" s="431"/>
      <c r="G102" s="429"/>
      <c r="H102" s="430"/>
      <c r="I102" s="430"/>
      <c r="J102" s="430"/>
      <c r="K102" s="431"/>
      <c r="L102" s="438"/>
      <c r="M102" s="439"/>
      <c r="N102" s="442"/>
      <c r="O102" s="455"/>
      <c r="P102" s="455"/>
      <c r="Q102" s="484" t="str">
        <f>IFERROR(VLOOKUP(U102,リスト!$AW$1:$AY$44,2,0),"")</f>
        <v/>
      </c>
      <c r="R102" s="485"/>
      <c r="S102" s="288" t="str">
        <f>IFERROR(VLOOKUP(U102,リスト!$AW$1:$AY$44,3,0),"")</f>
        <v/>
      </c>
      <c r="T102" s="289"/>
      <c r="U102" s="33"/>
      <c r="V102" s="458"/>
      <c r="W102" s="459"/>
      <c r="X102" s="459"/>
      <c r="Y102" s="459"/>
      <c r="Z102" s="460"/>
      <c r="AA102" s="276"/>
      <c r="AB102" s="277"/>
      <c r="AC102" s="277"/>
    </row>
    <row r="103" spans="1:29" s="127" customFormat="1" ht="15" hidden="1" customHeight="1" outlineLevel="1">
      <c r="A103" s="450"/>
      <c r="B103" s="453"/>
      <c r="C103" s="433"/>
      <c r="D103" s="433"/>
      <c r="E103" s="433"/>
      <c r="F103" s="434"/>
      <c r="G103" s="432"/>
      <c r="H103" s="433"/>
      <c r="I103" s="433"/>
      <c r="J103" s="433"/>
      <c r="K103" s="434"/>
      <c r="L103" s="440"/>
      <c r="M103" s="441"/>
      <c r="N103" s="443"/>
      <c r="O103" s="456"/>
      <c r="P103" s="456"/>
      <c r="Q103" s="292" t="str">
        <f>IFERROR(VLOOKUP(U103,リスト!$AW$1:$AY$44,2,0),"")</f>
        <v/>
      </c>
      <c r="R103" s="293"/>
      <c r="S103" s="467" t="str">
        <f>IFERROR(VLOOKUP(U103,リスト!$AW$1:$AY$44,3,0),"")</f>
        <v/>
      </c>
      <c r="T103" s="468"/>
      <c r="U103" s="34"/>
      <c r="V103" s="461"/>
      <c r="W103" s="462"/>
      <c r="X103" s="462"/>
      <c r="Y103" s="462"/>
      <c r="Z103" s="463"/>
      <c r="AA103" s="278"/>
      <c r="AB103" s="279"/>
      <c r="AC103" s="279"/>
    </row>
    <row r="104" spans="1:29" s="127" customFormat="1" ht="15" hidden="1" customHeight="1" outlineLevel="1">
      <c r="A104" s="450"/>
      <c r="B104" s="453"/>
      <c r="C104" s="433"/>
      <c r="D104" s="433"/>
      <c r="E104" s="433"/>
      <c r="F104" s="434"/>
      <c r="G104" s="432"/>
      <c r="H104" s="433"/>
      <c r="I104" s="433"/>
      <c r="J104" s="433"/>
      <c r="K104" s="434"/>
      <c r="L104" s="440"/>
      <c r="M104" s="441"/>
      <c r="N104" s="443"/>
      <c r="O104" s="456"/>
      <c r="P104" s="456"/>
      <c r="Q104" s="292" t="str">
        <f>IFERROR(VLOOKUP(U104,リスト!$AW$1:$AY$44,2,0),"")</f>
        <v/>
      </c>
      <c r="R104" s="293"/>
      <c r="S104" s="467" t="str">
        <f>IFERROR(VLOOKUP(U104,リスト!$AW$1:$AY$44,3,0),"")</f>
        <v/>
      </c>
      <c r="T104" s="468"/>
      <c r="U104" s="34"/>
      <c r="V104" s="461"/>
      <c r="W104" s="462"/>
      <c r="X104" s="462"/>
      <c r="Y104" s="462"/>
      <c r="Z104" s="463"/>
      <c r="AA104" s="278"/>
      <c r="AB104" s="279"/>
      <c r="AC104" s="279"/>
    </row>
    <row r="105" spans="1:29" s="127" customFormat="1" ht="15" hidden="1" customHeight="1" outlineLevel="1">
      <c r="A105" s="450"/>
      <c r="B105" s="453"/>
      <c r="C105" s="433"/>
      <c r="D105" s="433"/>
      <c r="E105" s="433"/>
      <c r="F105" s="434"/>
      <c r="G105" s="432"/>
      <c r="H105" s="433"/>
      <c r="I105" s="433"/>
      <c r="J105" s="433"/>
      <c r="K105" s="434"/>
      <c r="L105" s="440"/>
      <c r="M105" s="441"/>
      <c r="N105" s="443"/>
      <c r="O105" s="456"/>
      <c r="P105" s="456"/>
      <c r="Q105" s="292" t="str">
        <f>IFERROR(VLOOKUP(U105,リスト!$AW$1:$AY$44,2,0),"")</f>
        <v/>
      </c>
      <c r="R105" s="293"/>
      <c r="S105" s="467" t="str">
        <f>IFERROR(VLOOKUP(U105,リスト!$AW$1:$AY$44,3,0),"")</f>
        <v/>
      </c>
      <c r="T105" s="468"/>
      <c r="U105" s="34"/>
      <c r="V105" s="461"/>
      <c r="W105" s="462"/>
      <c r="X105" s="462"/>
      <c r="Y105" s="462"/>
      <c r="Z105" s="463"/>
      <c r="AA105" s="278"/>
      <c r="AB105" s="279"/>
      <c r="AC105" s="279"/>
    </row>
    <row r="106" spans="1:29" s="127" customFormat="1" ht="15" hidden="1" customHeight="1" outlineLevel="1">
      <c r="A106" s="450"/>
      <c r="B106" s="453"/>
      <c r="C106" s="433"/>
      <c r="D106" s="433"/>
      <c r="E106" s="433"/>
      <c r="F106" s="434"/>
      <c r="G106" s="432"/>
      <c r="H106" s="433"/>
      <c r="I106" s="433"/>
      <c r="J106" s="433"/>
      <c r="K106" s="434"/>
      <c r="L106" s="440"/>
      <c r="M106" s="441"/>
      <c r="N106" s="443"/>
      <c r="O106" s="456"/>
      <c r="P106" s="456"/>
      <c r="Q106" s="292" t="str">
        <f>IFERROR(VLOOKUP(U106,リスト!$AW$1:$AY$44,2,0),"")</f>
        <v/>
      </c>
      <c r="R106" s="293"/>
      <c r="S106" s="467" t="str">
        <f>IFERROR(VLOOKUP(U106,リスト!$AW$1:$AY$44,3,0),"")</f>
        <v/>
      </c>
      <c r="T106" s="468"/>
      <c r="U106" s="34"/>
      <c r="V106" s="461"/>
      <c r="W106" s="462"/>
      <c r="X106" s="462"/>
      <c r="Y106" s="462"/>
      <c r="Z106" s="463"/>
      <c r="AA106" s="278"/>
      <c r="AB106" s="279"/>
      <c r="AC106" s="279"/>
    </row>
    <row r="107" spans="1:29" s="127" customFormat="1" ht="15" hidden="1" customHeight="1" outlineLevel="1">
      <c r="A107" s="450"/>
      <c r="B107" s="453"/>
      <c r="C107" s="433"/>
      <c r="D107" s="433"/>
      <c r="E107" s="433"/>
      <c r="F107" s="434"/>
      <c r="G107" s="432"/>
      <c r="H107" s="433"/>
      <c r="I107" s="433"/>
      <c r="J107" s="433"/>
      <c r="K107" s="434"/>
      <c r="L107" s="182"/>
      <c r="M107" s="183" t="s">
        <v>313</v>
      </c>
      <c r="N107" s="443"/>
      <c r="O107" s="457"/>
      <c r="P107" s="457"/>
      <c r="Q107" s="292" t="str">
        <f>IFERROR(VLOOKUP(U107,リスト!$AW$1:$AY$44,2,0),"")</f>
        <v/>
      </c>
      <c r="R107" s="293"/>
      <c r="S107" s="469" t="str">
        <f>IFERROR(VLOOKUP(U107,リスト!$AW$1:$AY$44,3,0),"")</f>
        <v/>
      </c>
      <c r="T107" s="470"/>
      <c r="U107" s="35"/>
      <c r="V107" s="464"/>
      <c r="W107" s="465"/>
      <c r="X107" s="465"/>
      <c r="Y107" s="465"/>
      <c r="Z107" s="466"/>
      <c r="AA107" s="278"/>
      <c r="AB107" s="279"/>
      <c r="AC107" s="279"/>
    </row>
    <row r="108" spans="1:29" s="127" customFormat="1" ht="15" hidden="1" customHeight="1" outlineLevel="1">
      <c r="A108" s="449">
        <v>14</v>
      </c>
      <c r="B108" s="452"/>
      <c r="C108" s="430"/>
      <c r="D108" s="430"/>
      <c r="E108" s="430"/>
      <c r="F108" s="431"/>
      <c r="G108" s="429"/>
      <c r="H108" s="430"/>
      <c r="I108" s="430"/>
      <c r="J108" s="430"/>
      <c r="K108" s="431"/>
      <c r="L108" s="438"/>
      <c r="M108" s="439"/>
      <c r="N108" s="442"/>
      <c r="O108" s="455"/>
      <c r="P108" s="455"/>
      <c r="Q108" s="484" t="str">
        <f>IFERROR(VLOOKUP(U108,リスト!$AW$1:$AY$44,2,0),"")</f>
        <v/>
      </c>
      <c r="R108" s="485"/>
      <c r="S108" s="288" t="str">
        <f>IFERROR(VLOOKUP(U108,リスト!$AW$1:$AY$44,3,0),"")</f>
        <v/>
      </c>
      <c r="T108" s="289"/>
      <c r="U108" s="33"/>
      <c r="V108" s="458"/>
      <c r="W108" s="459"/>
      <c r="X108" s="459"/>
      <c r="Y108" s="459"/>
      <c r="Z108" s="460"/>
      <c r="AA108" s="276"/>
      <c r="AB108" s="277"/>
      <c r="AC108" s="277"/>
    </row>
    <row r="109" spans="1:29" s="127" customFormat="1" ht="15" hidden="1" customHeight="1" outlineLevel="1">
      <c r="A109" s="450"/>
      <c r="B109" s="453"/>
      <c r="C109" s="433"/>
      <c r="D109" s="433"/>
      <c r="E109" s="433"/>
      <c r="F109" s="434"/>
      <c r="G109" s="432"/>
      <c r="H109" s="433"/>
      <c r="I109" s="433"/>
      <c r="J109" s="433"/>
      <c r="K109" s="434"/>
      <c r="L109" s="440"/>
      <c r="M109" s="441"/>
      <c r="N109" s="443"/>
      <c r="O109" s="456"/>
      <c r="P109" s="456"/>
      <c r="Q109" s="292" t="str">
        <f>IFERROR(VLOOKUP(U109,リスト!$AW$1:$AY$44,2,0),"")</f>
        <v/>
      </c>
      <c r="R109" s="293"/>
      <c r="S109" s="467" t="str">
        <f>IFERROR(VLOOKUP(U109,リスト!$AW$1:$AY$44,3,0),"")</f>
        <v/>
      </c>
      <c r="T109" s="468"/>
      <c r="U109" s="34"/>
      <c r="V109" s="461"/>
      <c r="W109" s="462"/>
      <c r="X109" s="462"/>
      <c r="Y109" s="462"/>
      <c r="Z109" s="463"/>
      <c r="AA109" s="278"/>
      <c r="AB109" s="279"/>
      <c r="AC109" s="279"/>
    </row>
    <row r="110" spans="1:29" s="127" customFormat="1" ht="15" hidden="1" customHeight="1" outlineLevel="1">
      <c r="A110" s="450"/>
      <c r="B110" s="453"/>
      <c r="C110" s="433"/>
      <c r="D110" s="433"/>
      <c r="E110" s="433"/>
      <c r="F110" s="434"/>
      <c r="G110" s="432"/>
      <c r="H110" s="433"/>
      <c r="I110" s="433"/>
      <c r="J110" s="433"/>
      <c r="K110" s="434"/>
      <c r="L110" s="440"/>
      <c r="M110" s="441"/>
      <c r="N110" s="443"/>
      <c r="O110" s="456"/>
      <c r="P110" s="456"/>
      <c r="Q110" s="292" t="str">
        <f>IFERROR(VLOOKUP(U110,リスト!$AW$1:$AY$44,2,0),"")</f>
        <v/>
      </c>
      <c r="R110" s="293"/>
      <c r="S110" s="467" t="str">
        <f>IFERROR(VLOOKUP(U110,リスト!$AW$1:$AY$44,3,0),"")</f>
        <v/>
      </c>
      <c r="T110" s="468"/>
      <c r="U110" s="34"/>
      <c r="V110" s="461"/>
      <c r="W110" s="462"/>
      <c r="X110" s="462"/>
      <c r="Y110" s="462"/>
      <c r="Z110" s="463"/>
      <c r="AA110" s="278"/>
      <c r="AB110" s="279"/>
      <c r="AC110" s="279"/>
    </row>
    <row r="111" spans="1:29" s="127" customFormat="1" ht="15" hidden="1" customHeight="1" outlineLevel="1">
      <c r="A111" s="450"/>
      <c r="B111" s="453"/>
      <c r="C111" s="433"/>
      <c r="D111" s="433"/>
      <c r="E111" s="433"/>
      <c r="F111" s="434"/>
      <c r="G111" s="432"/>
      <c r="H111" s="433"/>
      <c r="I111" s="433"/>
      <c r="J111" s="433"/>
      <c r="K111" s="434"/>
      <c r="L111" s="440"/>
      <c r="M111" s="441"/>
      <c r="N111" s="443"/>
      <c r="O111" s="456"/>
      <c r="P111" s="456"/>
      <c r="Q111" s="292" t="str">
        <f>IFERROR(VLOOKUP(U111,リスト!$AW$1:$AY$44,2,0),"")</f>
        <v/>
      </c>
      <c r="R111" s="293"/>
      <c r="S111" s="467" t="str">
        <f>IFERROR(VLOOKUP(U111,リスト!$AW$1:$AY$44,3,0),"")</f>
        <v/>
      </c>
      <c r="T111" s="468"/>
      <c r="U111" s="34"/>
      <c r="V111" s="461"/>
      <c r="W111" s="462"/>
      <c r="X111" s="462"/>
      <c r="Y111" s="462"/>
      <c r="Z111" s="463"/>
      <c r="AA111" s="278"/>
      <c r="AB111" s="279"/>
      <c r="AC111" s="279"/>
    </row>
    <row r="112" spans="1:29" s="127" customFormat="1" ht="15" hidden="1" customHeight="1" outlineLevel="1">
      <c r="A112" s="450"/>
      <c r="B112" s="453"/>
      <c r="C112" s="433"/>
      <c r="D112" s="433"/>
      <c r="E112" s="433"/>
      <c r="F112" s="434"/>
      <c r="G112" s="432"/>
      <c r="H112" s="433"/>
      <c r="I112" s="433"/>
      <c r="J112" s="433"/>
      <c r="K112" s="434"/>
      <c r="L112" s="440"/>
      <c r="M112" s="441"/>
      <c r="N112" s="443"/>
      <c r="O112" s="456"/>
      <c r="P112" s="456"/>
      <c r="Q112" s="292" t="str">
        <f>IFERROR(VLOOKUP(U112,リスト!$AW$1:$AY$44,2,0),"")</f>
        <v/>
      </c>
      <c r="R112" s="293"/>
      <c r="S112" s="467" t="str">
        <f>IFERROR(VLOOKUP(U112,リスト!$AW$1:$AY$44,3,0),"")</f>
        <v/>
      </c>
      <c r="T112" s="468"/>
      <c r="U112" s="34"/>
      <c r="V112" s="461"/>
      <c r="W112" s="462"/>
      <c r="X112" s="462"/>
      <c r="Y112" s="462"/>
      <c r="Z112" s="463"/>
      <c r="AA112" s="278"/>
      <c r="AB112" s="279"/>
      <c r="AC112" s="279"/>
    </row>
    <row r="113" spans="1:29" s="127" customFormat="1" ht="15" hidden="1" customHeight="1" outlineLevel="1">
      <c r="A113" s="450"/>
      <c r="B113" s="453"/>
      <c r="C113" s="433"/>
      <c r="D113" s="433"/>
      <c r="E113" s="433"/>
      <c r="F113" s="434"/>
      <c r="G113" s="432"/>
      <c r="H113" s="433"/>
      <c r="I113" s="433"/>
      <c r="J113" s="433"/>
      <c r="K113" s="434"/>
      <c r="L113" s="182"/>
      <c r="M113" s="183" t="s">
        <v>313</v>
      </c>
      <c r="N113" s="443"/>
      <c r="O113" s="457"/>
      <c r="P113" s="457"/>
      <c r="Q113" s="294" t="str">
        <f>IFERROR(VLOOKUP(U113,リスト!$AW$1:$AY$44,2,0),"")</f>
        <v/>
      </c>
      <c r="R113" s="486"/>
      <c r="S113" s="469" t="str">
        <f>IFERROR(VLOOKUP(U113,リスト!$AW$1:$AY$44,3,0),"")</f>
        <v/>
      </c>
      <c r="T113" s="470"/>
      <c r="U113" s="35"/>
      <c r="V113" s="464"/>
      <c r="W113" s="465"/>
      <c r="X113" s="465"/>
      <c r="Y113" s="465"/>
      <c r="Z113" s="466"/>
      <c r="AA113" s="278"/>
      <c r="AB113" s="279"/>
      <c r="AC113" s="279"/>
    </row>
    <row r="114" spans="1:29" s="127" customFormat="1" ht="15" hidden="1" customHeight="1" outlineLevel="1">
      <c r="A114" s="449">
        <v>15</v>
      </c>
      <c r="B114" s="452"/>
      <c r="C114" s="430"/>
      <c r="D114" s="430"/>
      <c r="E114" s="430"/>
      <c r="F114" s="431"/>
      <c r="G114" s="429"/>
      <c r="H114" s="430"/>
      <c r="I114" s="430"/>
      <c r="J114" s="430"/>
      <c r="K114" s="431"/>
      <c r="L114" s="438"/>
      <c r="M114" s="439"/>
      <c r="N114" s="442"/>
      <c r="O114" s="455"/>
      <c r="P114" s="455"/>
      <c r="Q114" s="484" t="str">
        <f>IFERROR(VLOOKUP(U114,リスト!$AW$1:$AY$44,2,0),"")</f>
        <v/>
      </c>
      <c r="R114" s="485"/>
      <c r="S114" s="288" t="str">
        <f>IFERROR(VLOOKUP(U114,リスト!$AW$1:$AY$44,3,0),"")</f>
        <v/>
      </c>
      <c r="T114" s="289"/>
      <c r="U114" s="33"/>
      <c r="V114" s="458"/>
      <c r="W114" s="459"/>
      <c r="X114" s="459"/>
      <c r="Y114" s="459"/>
      <c r="Z114" s="460"/>
      <c r="AA114" s="276"/>
      <c r="AB114" s="277"/>
      <c r="AC114" s="277"/>
    </row>
    <row r="115" spans="1:29" s="127" customFormat="1" ht="15" hidden="1" customHeight="1" outlineLevel="1">
      <c r="A115" s="450"/>
      <c r="B115" s="453"/>
      <c r="C115" s="433"/>
      <c r="D115" s="433"/>
      <c r="E115" s="433"/>
      <c r="F115" s="434"/>
      <c r="G115" s="432"/>
      <c r="H115" s="433"/>
      <c r="I115" s="433"/>
      <c r="J115" s="433"/>
      <c r="K115" s="434"/>
      <c r="L115" s="440"/>
      <c r="M115" s="441"/>
      <c r="N115" s="443"/>
      <c r="O115" s="456"/>
      <c r="P115" s="456"/>
      <c r="Q115" s="292" t="str">
        <f>IFERROR(VLOOKUP(U115,リスト!$AW$1:$AY$44,2,0),"")</f>
        <v/>
      </c>
      <c r="R115" s="293"/>
      <c r="S115" s="467" t="str">
        <f>IFERROR(VLOOKUP(U115,リスト!$AW$1:$AY$44,3,0),"")</f>
        <v/>
      </c>
      <c r="T115" s="468"/>
      <c r="U115" s="34"/>
      <c r="V115" s="461"/>
      <c r="W115" s="462"/>
      <c r="X115" s="462"/>
      <c r="Y115" s="462"/>
      <c r="Z115" s="463"/>
      <c r="AA115" s="278"/>
      <c r="AB115" s="279"/>
      <c r="AC115" s="279"/>
    </row>
    <row r="116" spans="1:29" s="127" customFormat="1" ht="14.25" hidden="1" customHeight="1" outlineLevel="1">
      <c r="A116" s="450"/>
      <c r="B116" s="453"/>
      <c r="C116" s="433"/>
      <c r="D116" s="433"/>
      <c r="E116" s="433"/>
      <c r="F116" s="434"/>
      <c r="G116" s="432"/>
      <c r="H116" s="433"/>
      <c r="I116" s="433"/>
      <c r="J116" s="433"/>
      <c r="K116" s="434"/>
      <c r="L116" s="440"/>
      <c r="M116" s="441"/>
      <c r="N116" s="443"/>
      <c r="O116" s="456"/>
      <c r="P116" s="456"/>
      <c r="Q116" s="292" t="str">
        <f>IFERROR(VLOOKUP(U116,リスト!$AW$1:$AY$44,2,0),"")</f>
        <v/>
      </c>
      <c r="R116" s="293"/>
      <c r="S116" s="467" t="str">
        <f>IFERROR(VLOOKUP(U116,リスト!$AW$1:$AY$44,3,0),"")</f>
        <v/>
      </c>
      <c r="T116" s="468"/>
      <c r="U116" s="34"/>
      <c r="V116" s="461"/>
      <c r="W116" s="462"/>
      <c r="X116" s="462"/>
      <c r="Y116" s="462"/>
      <c r="Z116" s="463"/>
      <c r="AA116" s="278"/>
      <c r="AB116" s="279"/>
      <c r="AC116" s="279"/>
    </row>
    <row r="117" spans="1:29" s="127" customFormat="1" ht="15" hidden="1" customHeight="1" outlineLevel="1">
      <c r="A117" s="450"/>
      <c r="B117" s="453"/>
      <c r="C117" s="433"/>
      <c r="D117" s="433"/>
      <c r="E117" s="433"/>
      <c r="F117" s="434"/>
      <c r="G117" s="432"/>
      <c r="H117" s="433"/>
      <c r="I117" s="433"/>
      <c r="J117" s="433"/>
      <c r="K117" s="434"/>
      <c r="L117" s="440"/>
      <c r="M117" s="441"/>
      <c r="N117" s="443"/>
      <c r="O117" s="456"/>
      <c r="P117" s="456"/>
      <c r="Q117" s="292" t="str">
        <f>IFERROR(VLOOKUP(U117,リスト!$AW$1:$AY$44,2,0),"")</f>
        <v/>
      </c>
      <c r="R117" s="293"/>
      <c r="S117" s="467" t="str">
        <f>IFERROR(VLOOKUP(U117,リスト!$AW$1:$AY$44,3,0),"")</f>
        <v/>
      </c>
      <c r="T117" s="468"/>
      <c r="U117" s="34"/>
      <c r="V117" s="461"/>
      <c r="W117" s="462"/>
      <c r="X117" s="462"/>
      <c r="Y117" s="462"/>
      <c r="Z117" s="463"/>
      <c r="AA117" s="278"/>
      <c r="AB117" s="279"/>
      <c r="AC117" s="279"/>
    </row>
    <row r="118" spans="1:29" s="127" customFormat="1" ht="15" hidden="1" customHeight="1" outlineLevel="1">
      <c r="A118" s="450"/>
      <c r="B118" s="453"/>
      <c r="C118" s="433"/>
      <c r="D118" s="433"/>
      <c r="E118" s="433"/>
      <c r="F118" s="434"/>
      <c r="G118" s="432"/>
      <c r="H118" s="433"/>
      <c r="I118" s="433"/>
      <c r="J118" s="433"/>
      <c r="K118" s="434"/>
      <c r="L118" s="440"/>
      <c r="M118" s="441"/>
      <c r="N118" s="443"/>
      <c r="O118" s="456"/>
      <c r="P118" s="456"/>
      <c r="Q118" s="292" t="str">
        <f>IFERROR(VLOOKUP(U118,リスト!$AW$1:$AY$44,2,0),"")</f>
        <v/>
      </c>
      <c r="R118" s="293"/>
      <c r="S118" s="467" t="str">
        <f>IFERROR(VLOOKUP(U118,リスト!$AW$1:$AY$44,3,0),"")</f>
        <v/>
      </c>
      <c r="T118" s="468"/>
      <c r="U118" s="34"/>
      <c r="V118" s="461"/>
      <c r="W118" s="462"/>
      <c r="X118" s="462"/>
      <c r="Y118" s="462"/>
      <c r="Z118" s="463"/>
      <c r="AA118" s="278"/>
      <c r="AB118" s="279"/>
      <c r="AC118" s="279"/>
    </row>
    <row r="119" spans="1:29" s="127" customFormat="1" ht="15" hidden="1" customHeight="1" outlineLevel="1">
      <c r="A119" s="450"/>
      <c r="B119" s="453"/>
      <c r="C119" s="433"/>
      <c r="D119" s="433"/>
      <c r="E119" s="433"/>
      <c r="F119" s="434"/>
      <c r="G119" s="432"/>
      <c r="H119" s="433"/>
      <c r="I119" s="433"/>
      <c r="J119" s="433"/>
      <c r="K119" s="434"/>
      <c r="L119" s="182"/>
      <c r="M119" s="183" t="s">
        <v>313</v>
      </c>
      <c r="N119" s="443"/>
      <c r="O119" s="456"/>
      <c r="P119" s="456"/>
      <c r="Q119" s="292" t="str">
        <f>IFERROR(VLOOKUP(U119,リスト!$AW$1:$AY$44,2,0),"")</f>
        <v/>
      </c>
      <c r="R119" s="293"/>
      <c r="S119" s="467" t="str">
        <f>IFERROR(VLOOKUP(U119,リスト!$AW$1:$AY$44,3,0),"")</f>
        <v/>
      </c>
      <c r="T119" s="468"/>
      <c r="U119" s="34"/>
      <c r="V119" s="461"/>
      <c r="W119" s="462"/>
      <c r="X119" s="462"/>
      <c r="Y119" s="462"/>
      <c r="Z119" s="463"/>
      <c r="AA119" s="278"/>
      <c r="AB119" s="279"/>
      <c r="AC119" s="279"/>
    </row>
    <row r="120" spans="1:29" ht="19.5" customHeight="1" collapsed="1">
      <c r="A120" s="476" t="s">
        <v>345</v>
      </c>
      <c r="B120" s="476"/>
      <c r="C120" s="476"/>
      <c r="D120" s="476"/>
      <c r="E120" s="476"/>
      <c r="F120" s="476"/>
      <c r="G120" s="476"/>
      <c r="H120" s="476"/>
      <c r="I120" s="476"/>
      <c r="J120" s="476"/>
      <c r="K120" s="477"/>
      <c r="L120" s="480">
        <f>SUM(L30:M119)</f>
        <v>0</v>
      </c>
      <c r="M120" s="481"/>
      <c r="N120" s="280" t="str">
        <f>IF(ロール対応表ｰ1004!$T$57=0,"","「ロール対応表」シートと一致していないスキル項目があります")</f>
        <v/>
      </c>
      <c r="O120" s="281"/>
      <c r="P120" s="281"/>
      <c r="Q120" s="281"/>
      <c r="R120" s="281"/>
      <c r="S120" s="281"/>
      <c r="T120" s="281"/>
      <c r="U120" s="281"/>
      <c r="V120" s="281"/>
      <c r="W120" s="281"/>
      <c r="X120" s="281"/>
      <c r="Y120" s="281"/>
      <c r="Z120" s="281"/>
      <c r="AA120" s="281"/>
      <c r="AB120" s="281"/>
      <c r="AC120" s="282"/>
    </row>
    <row r="121" spans="1:29" ht="10.5" customHeight="1">
      <c r="A121" s="478"/>
      <c r="B121" s="478"/>
      <c r="C121" s="478"/>
      <c r="D121" s="478"/>
      <c r="E121" s="478"/>
      <c r="F121" s="478"/>
      <c r="G121" s="478"/>
      <c r="H121" s="478"/>
      <c r="I121" s="478"/>
      <c r="J121" s="478"/>
      <c r="K121" s="479"/>
      <c r="L121" s="482" t="s">
        <v>313</v>
      </c>
      <c r="M121" s="483"/>
      <c r="N121" s="283"/>
      <c r="O121" s="284"/>
      <c r="P121" s="284"/>
      <c r="Q121" s="284"/>
      <c r="R121" s="284"/>
      <c r="S121" s="284"/>
      <c r="T121" s="284"/>
      <c r="U121" s="284"/>
      <c r="V121" s="284"/>
      <c r="W121" s="284"/>
      <c r="X121" s="284"/>
      <c r="Y121" s="284"/>
      <c r="Z121" s="284"/>
      <c r="AA121" s="284"/>
      <c r="AB121" s="284"/>
      <c r="AC121" s="285"/>
    </row>
    <row r="122" spans="1:29" ht="15" customHeight="1">
      <c r="A122" s="428" t="s">
        <v>596</v>
      </c>
      <c r="B122" s="428"/>
      <c r="C122" s="428"/>
      <c r="D122" s="428"/>
      <c r="E122" s="428"/>
      <c r="F122" s="428"/>
      <c r="G122" s="428"/>
      <c r="H122" s="428"/>
      <c r="I122" s="428"/>
      <c r="J122" s="428"/>
      <c r="K122" s="428"/>
      <c r="L122" s="428"/>
      <c r="M122" s="428"/>
      <c r="N122" s="331"/>
      <c r="O122" s="331"/>
      <c r="P122" s="331"/>
      <c r="Q122" s="331"/>
      <c r="R122" s="331"/>
      <c r="S122" s="331"/>
      <c r="T122" s="331"/>
      <c r="U122" s="331"/>
      <c r="V122" s="331"/>
      <c r="W122" s="331"/>
      <c r="X122" s="331"/>
      <c r="Y122" s="331"/>
      <c r="Z122" s="331"/>
    </row>
    <row r="123" spans="1:29" ht="15" customHeight="1">
      <c r="A123" s="331"/>
      <c r="B123" s="331"/>
      <c r="C123" s="331"/>
      <c r="D123" s="331"/>
      <c r="E123" s="331"/>
      <c r="F123" s="331"/>
      <c r="G123" s="331"/>
      <c r="H123" s="331"/>
      <c r="I123" s="331"/>
      <c r="J123" s="331"/>
      <c r="K123" s="331"/>
      <c r="L123" s="331"/>
      <c r="M123" s="331"/>
      <c r="N123" s="331"/>
      <c r="O123" s="331"/>
      <c r="P123" s="331"/>
      <c r="Q123" s="331"/>
      <c r="R123" s="331"/>
      <c r="S123" s="331"/>
      <c r="T123" s="331"/>
      <c r="U123" s="331"/>
      <c r="V123" s="331"/>
      <c r="W123" s="331"/>
      <c r="X123" s="331"/>
      <c r="Y123" s="331"/>
      <c r="Z123" s="331"/>
    </row>
    <row r="124" spans="1:29" ht="15" customHeight="1">
      <c r="A124" s="331"/>
      <c r="B124" s="331"/>
      <c r="C124" s="331"/>
      <c r="D124" s="331"/>
      <c r="E124" s="331"/>
      <c r="F124" s="331"/>
      <c r="G124" s="331"/>
      <c r="H124" s="331"/>
      <c r="I124" s="331"/>
      <c r="J124" s="331"/>
      <c r="K124" s="331"/>
      <c r="L124" s="331"/>
      <c r="M124" s="331"/>
      <c r="N124" s="331"/>
      <c r="O124" s="331"/>
      <c r="P124" s="331"/>
      <c r="Q124" s="331"/>
      <c r="R124" s="331"/>
      <c r="S124" s="331"/>
      <c r="T124" s="331"/>
      <c r="U124" s="331"/>
      <c r="V124" s="331"/>
      <c r="W124" s="331"/>
      <c r="X124" s="331"/>
      <c r="Y124" s="331"/>
      <c r="Z124" s="331"/>
    </row>
    <row r="125" spans="1:29" ht="15" customHeight="1">
      <c r="A125" s="331"/>
      <c r="B125" s="331"/>
      <c r="C125" s="331"/>
      <c r="D125" s="331"/>
      <c r="E125" s="331"/>
      <c r="F125" s="331"/>
      <c r="G125" s="331"/>
      <c r="H125" s="331"/>
      <c r="I125" s="331"/>
      <c r="J125" s="331"/>
      <c r="K125" s="331"/>
      <c r="L125" s="331"/>
      <c r="M125" s="331"/>
      <c r="N125" s="331"/>
      <c r="O125" s="331"/>
      <c r="P125" s="331"/>
      <c r="Q125" s="331"/>
      <c r="R125" s="331"/>
      <c r="S125" s="331"/>
      <c r="T125" s="331"/>
      <c r="U125" s="331"/>
      <c r="V125" s="331"/>
      <c r="W125" s="331"/>
      <c r="X125" s="331"/>
      <c r="Y125" s="331"/>
      <c r="Z125" s="331"/>
    </row>
    <row r="126" spans="1:29" ht="15" customHeight="1">
      <c r="A126" s="227" t="s">
        <v>635</v>
      </c>
      <c r="B126" s="226"/>
      <c r="C126" s="226"/>
      <c r="D126" s="226"/>
      <c r="E126" s="226"/>
      <c r="F126" s="226"/>
      <c r="G126" s="226"/>
      <c r="H126" s="226"/>
      <c r="I126" s="226"/>
      <c r="J126" s="226"/>
      <c r="K126" s="226"/>
      <c r="L126" s="226"/>
      <c r="M126" s="226"/>
      <c r="N126" s="226"/>
      <c r="O126" s="226"/>
      <c r="P126" s="226"/>
      <c r="Q126" s="226"/>
      <c r="R126" s="226"/>
      <c r="S126" s="226"/>
      <c r="T126" s="226"/>
      <c r="U126" s="226"/>
      <c r="V126" s="226"/>
      <c r="W126" s="226"/>
      <c r="X126" s="226"/>
      <c r="Y126" s="226"/>
      <c r="Z126" s="226"/>
    </row>
    <row r="127" spans="1:29" ht="15" customHeight="1">
      <c r="A127" s="573" t="s">
        <v>633</v>
      </c>
      <c r="B127" s="573"/>
      <c r="C127" s="573"/>
      <c r="D127" s="573"/>
      <c r="E127" s="574"/>
      <c r="F127" s="575" t="s">
        <v>346</v>
      </c>
      <c r="G127" s="575"/>
      <c r="H127" s="575"/>
      <c r="I127" s="575"/>
      <c r="J127" s="575"/>
      <c r="K127" s="575"/>
      <c r="L127" s="575"/>
      <c r="M127" s="575"/>
      <c r="N127" s="575"/>
      <c r="O127" s="575"/>
      <c r="P127" s="575"/>
      <c r="Q127" s="575"/>
      <c r="R127" s="575"/>
    </row>
    <row r="128" spans="1:29" ht="50.1" customHeight="1">
      <c r="A128" s="421"/>
      <c r="B128" s="421"/>
      <c r="C128" s="421"/>
      <c r="D128" s="421"/>
      <c r="E128" s="574"/>
      <c r="F128" s="576"/>
      <c r="G128" s="576"/>
      <c r="H128" s="576"/>
      <c r="I128" s="576"/>
      <c r="J128" s="576"/>
      <c r="K128" s="576"/>
      <c r="L128" s="576"/>
      <c r="M128" s="576"/>
      <c r="N128" s="576"/>
      <c r="O128" s="576"/>
      <c r="P128" s="576"/>
      <c r="Q128" s="576"/>
      <c r="R128" s="576"/>
    </row>
    <row r="129" spans="1:26" ht="9" customHeight="1">
      <c r="A129" s="239"/>
      <c r="B129" s="239"/>
      <c r="C129" s="239"/>
      <c r="D129" s="239"/>
      <c r="E129" s="45"/>
      <c r="F129" s="45"/>
      <c r="G129" s="45"/>
      <c r="H129" s="45"/>
      <c r="I129" s="45"/>
      <c r="J129" s="45"/>
      <c r="K129" s="45"/>
      <c r="L129" s="45"/>
      <c r="M129" s="45"/>
      <c r="N129" s="45"/>
      <c r="O129" s="45"/>
      <c r="P129" s="45"/>
      <c r="Q129" s="45"/>
      <c r="R129" s="45"/>
    </row>
    <row r="130" spans="1:26" ht="16.5" customHeight="1">
      <c r="A130" s="227" t="s">
        <v>600</v>
      </c>
      <c r="B130" s="239"/>
      <c r="C130" s="239"/>
      <c r="D130" s="239"/>
      <c r="E130" s="239"/>
      <c r="F130" s="239"/>
      <c r="G130" s="239"/>
      <c r="H130" s="239"/>
      <c r="I130" s="239"/>
      <c r="J130" s="239"/>
      <c r="K130" s="239"/>
      <c r="L130" s="239"/>
      <c r="M130" s="239"/>
      <c r="N130" s="239"/>
      <c r="O130" s="239"/>
      <c r="P130" s="239"/>
      <c r="Q130" s="239"/>
      <c r="R130" s="239"/>
    </row>
    <row r="131" spans="1:26" ht="3.75" customHeight="1">
      <c r="A131" s="43"/>
    </row>
    <row r="132" spans="1:26" ht="74.25" customHeight="1">
      <c r="A132" s="422" t="s">
        <v>347</v>
      </c>
      <c r="B132" s="422"/>
      <c r="C132" s="422"/>
      <c r="D132" s="423"/>
      <c r="E132" s="424"/>
      <c r="F132" s="425"/>
      <c r="G132" s="425"/>
      <c r="H132" s="425"/>
      <c r="I132" s="425"/>
      <c r="J132" s="425"/>
      <c r="K132" s="425"/>
      <c r="L132" s="425"/>
      <c r="M132" s="425"/>
      <c r="N132" s="425"/>
      <c r="O132" s="425"/>
      <c r="P132" s="425"/>
      <c r="Q132" s="425"/>
      <c r="R132" s="426"/>
      <c r="S132" s="45"/>
      <c r="T132" s="45"/>
      <c r="U132" s="45"/>
      <c r="V132" s="45"/>
      <c r="W132" s="46"/>
      <c r="X132" s="45"/>
    </row>
    <row r="133" spans="1:26" ht="74.25" customHeight="1">
      <c r="A133" s="422" t="s">
        <v>348</v>
      </c>
      <c r="B133" s="422"/>
      <c r="C133" s="422"/>
      <c r="D133" s="423"/>
      <c r="E133" s="427"/>
      <c r="F133" s="427"/>
      <c r="G133" s="427"/>
      <c r="H133" s="427"/>
      <c r="I133" s="427"/>
      <c r="J133" s="427"/>
      <c r="K133" s="427"/>
      <c r="L133" s="427"/>
      <c r="M133" s="427"/>
      <c r="N133" s="427"/>
      <c r="O133" s="427"/>
      <c r="P133" s="427"/>
      <c r="Q133" s="427"/>
      <c r="R133" s="427"/>
      <c r="S133" s="45"/>
      <c r="T133" s="45"/>
      <c r="U133" s="45"/>
      <c r="V133" s="45"/>
      <c r="W133" s="46"/>
      <c r="X133" s="45"/>
      <c r="Y133" s="45"/>
    </row>
    <row r="134" spans="1:26" ht="12" customHeight="1">
      <c r="A134" s="47"/>
      <c r="B134" s="47"/>
      <c r="C134" s="239"/>
      <c r="D134" s="239"/>
      <c r="E134" s="45"/>
      <c r="F134" s="45"/>
      <c r="G134" s="45"/>
      <c r="H134" s="45"/>
      <c r="I134" s="45"/>
      <c r="J134" s="45"/>
      <c r="K134" s="46"/>
      <c r="L134" s="45"/>
      <c r="M134" s="45"/>
      <c r="N134" s="45"/>
      <c r="O134" s="45"/>
      <c r="P134" s="45"/>
      <c r="Q134" s="45"/>
      <c r="R134" s="46"/>
      <c r="S134" s="45"/>
      <c r="X134" s="1"/>
      <c r="Y134" s="45"/>
      <c r="Z134" s="45"/>
    </row>
    <row r="135" spans="1:26" ht="36" customHeight="1">
      <c r="A135" s="577" t="s">
        <v>589</v>
      </c>
      <c r="B135" s="577"/>
      <c r="C135" s="577"/>
      <c r="D135" s="577"/>
      <c r="E135" s="578"/>
      <c r="F135" s="578"/>
      <c r="G135" s="578"/>
      <c r="H135" s="578"/>
      <c r="I135" s="578"/>
      <c r="J135" s="578"/>
      <c r="K135" s="578"/>
      <c r="L135" s="578"/>
      <c r="M135" s="578"/>
      <c r="N135" s="578"/>
      <c r="O135" s="578"/>
      <c r="P135" s="578"/>
      <c r="Q135" s="578"/>
      <c r="R135" s="578"/>
      <c r="S135" s="1"/>
      <c r="X135" s="1"/>
    </row>
    <row r="136" spans="1:26" ht="35.1" customHeight="1">
      <c r="A136" s="579" t="s">
        <v>602</v>
      </c>
      <c r="B136" s="580"/>
      <c r="C136" s="580"/>
      <c r="D136" s="581"/>
      <c r="E136" s="586" t="s">
        <v>349</v>
      </c>
      <c r="F136" s="587"/>
      <c r="G136" s="588"/>
      <c r="H136" s="589"/>
      <c r="I136" s="586" t="s">
        <v>350</v>
      </c>
      <c r="J136" s="590"/>
      <c r="K136" s="588"/>
      <c r="L136" s="591"/>
      <c r="M136" s="591"/>
      <c r="N136" s="589"/>
      <c r="O136" s="586" t="s">
        <v>351</v>
      </c>
      <c r="P136" s="590"/>
      <c r="Q136" s="588"/>
      <c r="R136" s="589"/>
      <c r="S136" s="45"/>
      <c r="T136" s="45"/>
      <c r="U136" s="45"/>
      <c r="V136" s="45"/>
      <c r="W136" s="46"/>
      <c r="X136" s="45"/>
    </row>
    <row r="137" spans="1:26" ht="15" customHeight="1">
      <c r="A137" s="582"/>
      <c r="B137" s="342"/>
      <c r="C137" s="342"/>
      <c r="D137" s="343"/>
      <c r="E137" s="592" t="s">
        <v>352</v>
      </c>
      <c r="F137" s="593"/>
      <c r="G137" s="593"/>
      <c r="H137" s="593"/>
      <c r="I137" s="593"/>
      <c r="J137" s="593"/>
      <c r="K137" s="593"/>
      <c r="L137" s="593"/>
      <c r="M137" s="593"/>
      <c r="N137" s="593"/>
      <c r="O137" s="593"/>
      <c r="P137" s="593"/>
      <c r="Q137" s="593"/>
      <c r="R137" s="594"/>
      <c r="S137" s="45"/>
      <c r="T137" s="45"/>
      <c r="U137" s="45"/>
      <c r="V137" s="45"/>
      <c r="W137" s="46"/>
      <c r="X137" s="45"/>
    </row>
    <row r="138" spans="1:26" ht="50.1" customHeight="1">
      <c r="A138" s="583"/>
      <c r="B138" s="584"/>
      <c r="C138" s="584"/>
      <c r="D138" s="585"/>
      <c r="E138" s="595"/>
      <c r="F138" s="596"/>
      <c r="G138" s="596"/>
      <c r="H138" s="596"/>
      <c r="I138" s="596"/>
      <c r="J138" s="596"/>
      <c r="K138" s="596"/>
      <c r="L138" s="596"/>
      <c r="M138" s="596"/>
      <c r="N138" s="596"/>
      <c r="O138" s="596"/>
      <c r="P138" s="596"/>
      <c r="Q138" s="596"/>
      <c r="R138" s="597"/>
      <c r="S138" s="45"/>
      <c r="T138" s="45"/>
      <c r="U138" s="45"/>
      <c r="V138" s="45"/>
      <c r="W138" s="46"/>
      <c r="X138" s="45"/>
    </row>
    <row r="139" spans="1:26" ht="35.1" customHeight="1">
      <c r="A139" s="579" t="s">
        <v>603</v>
      </c>
      <c r="B139" s="580"/>
      <c r="C139" s="580"/>
      <c r="D139" s="581"/>
      <c r="E139" s="598" t="s">
        <v>349</v>
      </c>
      <c r="F139" s="599"/>
      <c r="G139" s="600"/>
      <c r="H139" s="601"/>
      <c r="I139" s="598" t="s">
        <v>350</v>
      </c>
      <c r="J139" s="602"/>
      <c r="K139" s="600"/>
      <c r="L139" s="603"/>
      <c r="M139" s="603"/>
      <c r="N139" s="601"/>
      <c r="O139" s="598" t="s">
        <v>351</v>
      </c>
      <c r="P139" s="602"/>
      <c r="Q139" s="600"/>
      <c r="R139" s="601"/>
      <c r="S139" s="45"/>
      <c r="T139" s="45"/>
      <c r="U139" s="45"/>
      <c r="V139" s="45"/>
      <c r="W139" s="46"/>
      <c r="X139" s="45"/>
      <c r="Y139" s="45"/>
      <c r="Z139" s="45"/>
    </row>
    <row r="140" spans="1:26" ht="15" customHeight="1">
      <c r="A140" s="582"/>
      <c r="B140" s="342"/>
      <c r="C140" s="342"/>
      <c r="D140" s="343"/>
      <c r="E140" s="592" t="s">
        <v>352</v>
      </c>
      <c r="F140" s="593"/>
      <c r="G140" s="593"/>
      <c r="H140" s="593"/>
      <c r="I140" s="593"/>
      <c r="J140" s="593"/>
      <c r="K140" s="593"/>
      <c r="L140" s="593"/>
      <c r="M140" s="593"/>
      <c r="N140" s="593"/>
      <c r="O140" s="593"/>
      <c r="P140" s="593"/>
      <c r="Q140" s="593"/>
      <c r="R140" s="594"/>
      <c r="S140" s="45"/>
      <c r="T140" s="45"/>
      <c r="U140" s="45"/>
      <c r="V140" s="45"/>
      <c r="W140" s="46"/>
      <c r="X140" s="45"/>
      <c r="Y140" s="45"/>
      <c r="Z140" s="45"/>
    </row>
    <row r="141" spans="1:26" ht="50.1" customHeight="1">
      <c r="A141" s="583"/>
      <c r="B141" s="584"/>
      <c r="C141" s="584"/>
      <c r="D141" s="585"/>
      <c r="E141" s="595"/>
      <c r="F141" s="596"/>
      <c r="G141" s="596"/>
      <c r="H141" s="596"/>
      <c r="I141" s="596"/>
      <c r="J141" s="596"/>
      <c r="K141" s="596"/>
      <c r="L141" s="596"/>
      <c r="M141" s="596"/>
      <c r="N141" s="596"/>
      <c r="O141" s="596"/>
      <c r="P141" s="596"/>
      <c r="Q141" s="596"/>
      <c r="R141" s="597"/>
      <c r="S141" s="45"/>
      <c r="T141" s="45"/>
      <c r="U141" s="45"/>
      <c r="V141" s="45"/>
      <c r="W141" s="46"/>
      <c r="X141" s="45"/>
      <c r="Y141" s="45"/>
      <c r="Z141" s="45"/>
    </row>
    <row r="142" spans="1:26" ht="64.5" customHeight="1">
      <c r="A142" s="606" t="s">
        <v>604</v>
      </c>
      <c r="B142" s="606"/>
      <c r="C142" s="422"/>
      <c r="D142" s="423"/>
      <c r="E142" s="607"/>
      <c r="F142" s="607"/>
      <c r="G142" s="607"/>
      <c r="H142" s="607"/>
      <c r="I142" s="607"/>
      <c r="J142" s="607"/>
      <c r="K142" s="607"/>
      <c r="L142" s="607"/>
      <c r="M142" s="607"/>
      <c r="N142" s="607"/>
      <c r="O142" s="607"/>
      <c r="P142" s="607"/>
      <c r="Q142" s="607"/>
      <c r="R142" s="607"/>
      <c r="S142" s="1"/>
      <c r="T142" s="45"/>
      <c r="U142" s="45"/>
      <c r="V142" s="45"/>
      <c r="W142" s="46"/>
      <c r="X142" s="45"/>
    </row>
    <row r="143" spans="1:26" ht="64.5" customHeight="1">
      <c r="A143" s="606" t="s">
        <v>605</v>
      </c>
      <c r="B143" s="606"/>
      <c r="C143" s="422"/>
      <c r="D143" s="423"/>
      <c r="E143" s="607"/>
      <c r="F143" s="607"/>
      <c r="G143" s="607"/>
      <c r="H143" s="607"/>
      <c r="I143" s="607"/>
      <c r="J143" s="607"/>
      <c r="K143" s="607"/>
      <c r="L143" s="607"/>
      <c r="M143" s="607"/>
      <c r="N143" s="607"/>
      <c r="O143" s="607"/>
      <c r="P143" s="607"/>
      <c r="Q143" s="607"/>
      <c r="R143" s="607"/>
      <c r="S143" s="1"/>
      <c r="T143" s="45"/>
      <c r="U143" s="45"/>
      <c r="V143" s="45"/>
      <c r="W143" s="46"/>
      <c r="X143" s="45"/>
    </row>
    <row r="144" spans="1:26" ht="22.5" customHeight="1">
      <c r="A144" s="608" t="s">
        <v>606</v>
      </c>
      <c r="B144" s="609"/>
      <c r="C144" s="612" t="s">
        <v>353</v>
      </c>
      <c r="D144" s="613"/>
      <c r="E144" s="607"/>
      <c r="F144" s="607"/>
      <c r="G144" s="607"/>
      <c r="H144" s="607"/>
      <c r="I144" s="607"/>
      <c r="J144" s="607"/>
      <c r="K144" s="607"/>
      <c r="L144" s="607"/>
      <c r="M144" s="607"/>
      <c r="N144" s="607"/>
      <c r="O144" s="607"/>
      <c r="P144" s="607"/>
      <c r="Q144" s="607"/>
      <c r="R144" s="607"/>
      <c r="S144" s="1"/>
      <c r="T144" s="45"/>
      <c r="U144" s="45"/>
      <c r="V144" s="45"/>
      <c r="W144" s="46"/>
      <c r="X144" s="45"/>
    </row>
    <row r="145" spans="1:24" ht="64.5" customHeight="1">
      <c r="A145" s="610"/>
      <c r="B145" s="611"/>
      <c r="C145" s="614" t="s">
        <v>354</v>
      </c>
      <c r="D145" s="615"/>
      <c r="E145" s="607"/>
      <c r="F145" s="607"/>
      <c r="G145" s="607"/>
      <c r="H145" s="607"/>
      <c r="I145" s="607"/>
      <c r="J145" s="607"/>
      <c r="K145" s="607"/>
      <c r="L145" s="607"/>
      <c r="M145" s="607"/>
      <c r="N145" s="607"/>
      <c r="O145" s="607"/>
      <c r="P145" s="607"/>
      <c r="Q145" s="607"/>
      <c r="R145" s="607"/>
      <c r="S145" s="1"/>
      <c r="T145" s="45"/>
      <c r="U145" s="45"/>
      <c r="V145" s="45"/>
      <c r="W145" s="46"/>
      <c r="X145" s="45"/>
    </row>
    <row r="146" spans="1:24" ht="15" customHeight="1">
      <c r="A146" s="48"/>
      <c r="B146" s="291"/>
      <c r="C146" s="291"/>
      <c r="D146" s="291"/>
      <c r="E146" s="291"/>
      <c r="F146" s="291"/>
      <c r="G146" s="291"/>
      <c r="H146" s="291"/>
      <c r="I146" s="291"/>
      <c r="J146" s="291"/>
      <c r="K146" s="291"/>
      <c r="L146" s="291"/>
      <c r="M146" s="291"/>
      <c r="N146" s="291"/>
      <c r="O146" s="291"/>
      <c r="P146" s="291"/>
      <c r="Q146" s="291"/>
      <c r="R146" s="291"/>
    </row>
    <row r="147" spans="1:24" ht="21" customHeight="1">
      <c r="A147" s="227" t="s">
        <v>607</v>
      </c>
      <c r="B147" s="239"/>
      <c r="C147" s="239"/>
      <c r="D147" s="239"/>
      <c r="E147" s="37"/>
      <c r="F147" s="37"/>
      <c r="G147" s="44"/>
      <c r="H147" s="44"/>
      <c r="I147" s="44"/>
      <c r="J147" s="44"/>
      <c r="K147" s="44"/>
      <c r="L147" s="44"/>
      <c r="M147" s="44"/>
      <c r="N147" s="44"/>
      <c r="O147" s="44"/>
      <c r="P147" s="44"/>
      <c r="Q147" s="44"/>
      <c r="R147" s="44"/>
    </row>
    <row r="148" spans="1:24" ht="3.75" customHeight="1">
      <c r="A148" s="43"/>
    </row>
    <row r="149" spans="1:24" ht="18.75" customHeight="1">
      <c r="A149" s="397" t="s">
        <v>355</v>
      </c>
      <c r="B149" s="616" t="s">
        <v>356</v>
      </c>
      <c r="C149" s="617"/>
      <c r="D149" s="273"/>
      <c r="E149" s="272" t="s">
        <v>357</v>
      </c>
      <c r="F149" s="617"/>
      <c r="G149" s="617"/>
      <c r="H149" s="617"/>
      <c r="I149" s="617"/>
      <c r="J149" s="273"/>
      <c r="K149" s="272" t="s">
        <v>358</v>
      </c>
      <c r="L149" s="617"/>
      <c r="M149" s="617"/>
      <c r="N149" s="617"/>
      <c r="O149" s="617"/>
      <c r="P149" s="617"/>
      <c r="Q149" s="617"/>
      <c r="R149" s="617"/>
      <c r="S149" s="272" t="s">
        <v>591</v>
      </c>
      <c r="T149" s="618"/>
    </row>
    <row r="150" spans="1:24" ht="18.75" customHeight="1">
      <c r="A150" s="398"/>
      <c r="B150" s="402"/>
      <c r="C150" s="403"/>
      <c r="D150" s="275"/>
      <c r="E150" s="274"/>
      <c r="F150" s="403"/>
      <c r="G150" s="403"/>
      <c r="H150" s="403"/>
      <c r="I150" s="403"/>
      <c r="J150" s="275"/>
      <c r="K150" s="274"/>
      <c r="L150" s="403"/>
      <c r="M150" s="403"/>
      <c r="N150" s="403"/>
      <c r="O150" s="403"/>
      <c r="P150" s="403"/>
      <c r="Q150" s="403"/>
      <c r="R150" s="403"/>
      <c r="S150" s="274"/>
      <c r="T150" s="619"/>
    </row>
    <row r="151" spans="1:24" s="127" customFormat="1" ht="37.5" customHeight="1">
      <c r="A151" s="184">
        <v>1</v>
      </c>
      <c r="B151" s="296"/>
      <c r="C151" s="297"/>
      <c r="D151" s="298"/>
      <c r="E151" s="297"/>
      <c r="F151" s="297"/>
      <c r="G151" s="297"/>
      <c r="H151" s="297"/>
      <c r="I151" s="297"/>
      <c r="J151" s="298"/>
      <c r="K151" s="299"/>
      <c r="L151" s="297"/>
      <c r="M151" s="297"/>
      <c r="N151" s="297"/>
      <c r="O151" s="297"/>
      <c r="P151" s="297"/>
      <c r="Q151" s="297"/>
      <c r="R151" s="297"/>
      <c r="S151" s="620"/>
      <c r="T151" s="621"/>
    </row>
    <row r="152" spans="1:24" s="127" customFormat="1" ht="37.5" customHeight="1">
      <c r="A152" s="185">
        <v>2</v>
      </c>
      <c r="B152" s="393"/>
      <c r="C152" s="394"/>
      <c r="D152" s="395"/>
      <c r="E152" s="394"/>
      <c r="F152" s="394"/>
      <c r="G152" s="394"/>
      <c r="H152" s="394"/>
      <c r="I152" s="394"/>
      <c r="J152" s="395"/>
      <c r="K152" s="396"/>
      <c r="L152" s="394"/>
      <c r="M152" s="394"/>
      <c r="N152" s="394"/>
      <c r="O152" s="394"/>
      <c r="P152" s="394"/>
      <c r="Q152" s="394"/>
      <c r="R152" s="394"/>
      <c r="S152" s="268"/>
      <c r="T152" s="622"/>
    </row>
    <row r="153" spans="1:24" ht="18.75" customHeight="1">
      <c r="A153" s="397" t="s">
        <v>359</v>
      </c>
      <c r="B153" s="616" t="s">
        <v>356</v>
      </c>
      <c r="C153" s="617"/>
      <c r="D153" s="273"/>
      <c r="E153" s="272" t="s">
        <v>357</v>
      </c>
      <c r="F153" s="617"/>
      <c r="G153" s="617"/>
      <c r="H153" s="617"/>
      <c r="I153" s="617"/>
      <c r="J153" s="273"/>
      <c r="K153" s="272" t="s">
        <v>360</v>
      </c>
      <c r="L153" s="617"/>
      <c r="M153" s="617"/>
      <c r="N153" s="617"/>
      <c r="O153" s="617"/>
      <c r="P153" s="617"/>
      <c r="Q153" s="617"/>
      <c r="R153" s="617"/>
      <c r="S153" s="272" t="s">
        <v>591</v>
      </c>
      <c r="T153" s="273"/>
      <c r="U153" s="604" t="s">
        <v>613</v>
      </c>
    </row>
    <row r="154" spans="1:24" ht="18.75" customHeight="1">
      <c r="A154" s="398"/>
      <c r="B154" s="402"/>
      <c r="C154" s="403"/>
      <c r="D154" s="275"/>
      <c r="E154" s="274"/>
      <c r="F154" s="403"/>
      <c r="G154" s="403"/>
      <c r="H154" s="403"/>
      <c r="I154" s="403"/>
      <c r="J154" s="275"/>
      <c r="K154" s="274"/>
      <c r="L154" s="403"/>
      <c r="M154" s="403"/>
      <c r="N154" s="403"/>
      <c r="O154" s="403"/>
      <c r="P154" s="403"/>
      <c r="Q154" s="403"/>
      <c r="R154" s="403"/>
      <c r="S154" s="274"/>
      <c r="T154" s="275"/>
      <c r="U154" s="605"/>
    </row>
    <row r="155" spans="1:24" s="127" customFormat="1" ht="37.5" customHeight="1">
      <c r="A155" s="184">
        <v>11</v>
      </c>
      <c r="B155" s="296"/>
      <c r="C155" s="297"/>
      <c r="D155" s="298"/>
      <c r="E155" s="297"/>
      <c r="F155" s="297"/>
      <c r="G155" s="297"/>
      <c r="H155" s="297"/>
      <c r="I155" s="297"/>
      <c r="J155" s="298"/>
      <c r="K155" s="299"/>
      <c r="L155" s="297"/>
      <c r="M155" s="297"/>
      <c r="N155" s="297"/>
      <c r="O155" s="297"/>
      <c r="P155" s="297"/>
      <c r="Q155" s="297"/>
      <c r="R155" s="297"/>
      <c r="S155" s="270"/>
      <c r="T155" s="271"/>
      <c r="U155" s="242"/>
    </row>
    <row r="156" spans="1:24" s="127" customFormat="1" ht="37.5" customHeight="1">
      <c r="A156" s="184">
        <v>12</v>
      </c>
      <c r="B156" s="408"/>
      <c r="C156" s="409"/>
      <c r="D156" s="410"/>
      <c r="E156" s="409"/>
      <c r="F156" s="409"/>
      <c r="G156" s="409"/>
      <c r="H156" s="409"/>
      <c r="I156" s="409"/>
      <c r="J156" s="410"/>
      <c r="K156" s="411"/>
      <c r="L156" s="409"/>
      <c r="M156" s="409"/>
      <c r="N156" s="409"/>
      <c r="O156" s="409"/>
      <c r="P156" s="409"/>
      <c r="Q156" s="409"/>
      <c r="R156" s="409"/>
      <c r="S156" s="266"/>
      <c r="T156" s="267"/>
      <c r="U156" s="243"/>
    </row>
    <row r="157" spans="1:24" s="127" customFormat="1" ht="37.5" customHeight="1">
      <c r="A157" s="184">
        <v>13</v>
      </c>
      <c r="B157" s="408"/>
      <c r="C157" s="409"/>
      <c r="D157" s="410"/>
      <c r="E157" s="409"/>
      <c r="F157" s="409"/>
      <c r="G157" s="409"/>
      <c r="H157" s="409"/>
      <c r="I157" s="409"/>
      <c r="J157" s="410"/>
      <c r="K157" s="411"/>
      <c r="L157" s="409"/>
      <c r="M157" s="409"/>
      <c r="N157" s="409"/>
      <c r="O157" s="409"/>
      <c r="P157" s="409"/>
      <c r="Q157" s="409"/>
      <c r="R157" s="409"/>
      <c r="S157" s="266"/>
      <c r="T157" s="267"/>
      <c r="U157" s="243"/>
    </row>
    <row r="158" spans="1:24" s="127" customFormat="1" ht="37.5" customHeight="1">
      <c r="A158" s="184">
        <v>14</v>
      </c>
      <c r="B158" s="408"/>
      <c r="C158" s="409"/>
      <c r="D158" s="410"/>
      <c r="E158" s="409"/>
      <c r="F158" s="409"/>
      <c r="G158" s="409"/>
      <c r="H158" s="409"/>
      <c r="I158" s="409"/>
      <c r="J158" s="410"/>
      <c r="K158" s="411"/>
      <c r="L158" s="409"/>
      <c r="M158" s="409"/>
      <c r="N158" s="409"/>
      <c r="O158" s="409"/>
      <c r="P158" s="409"/>
      <c r="Q158" s="409"/>
      <c r="R158" s="409"/>
      <c r="S158" s="266"/>
      <c r="T158" s="267"/>
      <c r="U158" s="243"/>
    </row>
    <row r="159" spans="1:24" s="127" customFormat="1" ht="37.5" customHeight="1">
      <c r="A159" s="184">
        <v>15</v>
      </c>
      <c r="B159" s="408"/>
      <c r="C159" s="409"/>
      <c r="D159" s="410"/>
      <c r="E159" s="409"/>
      <c r="F159" s="409"/>
      <c r="G159" s="409"/>
      <c r="H159" s="409"/>
      <c r="I159" s="409"/>
      <c r="J159" s="410"/>
      <c r="K159" s="411"/>
      <c r="L159" s="409"/>
      <c r="M159" s="409"/>
      <c r="N159" s="409"/>
      <c r="O159" s="409"/>
      <c r="P159" s="409"/>
      <c r="Q159" s="409"/>
      <c r="R159" s="409"/>
      <c r="S159" s="266"/>
      <c r="T159" s="267"/>
      <c r="U159" s="243"/>
    </row>
    <row r="160" spans="1:24" s="127" customFormat="1" ht="37.5" customHeight="1">
      <c r="A160" s="184">
        <v>16</v>
      </c>
      <c r="B160" s="408"/>
      <c r="C160" s="409"/>
      <c r="D160" s="410"/>
      <c r="E160" s="409"/>
      <c r="F160" s="409"/>
      <c r="G160" s="409"/>
      <c r="H160" s="409"/>
      <c r="I160" s="409"/>
      <c r="J160" s="410"/>
      <c r="K160" s="411"/>
      <c r="L160" s="409"/>
      <c r="M160" s="409"/>
      <c r="N160" s="409"/>
      <c r="O160" s="409"/>
      <c r="P160" s="409"/>
      <c r="Q160" s="409"/>
      <c r="R160" s="409"/>
      <c r="S160" s="266"/>
      <c r="T160" s="267"/>
      <c r="U160" s="243"/>
    </row>
    <row r="161" spans="1:102" s="127" customFormat="1" ht="37.5" customHeight="1">
      <c r="A161" s="184">
        <v>17</v>
      </c>
      <c r="B161" s="408"/>
      <c r="C161" s="409"/>
      <c r="D161" s="410"/>
      <c r="E161" s="409"/>
      <c r="F161" s="409"/>
      <c r="G161" s="409"/>
      <c r="H161" s="409"/>
      <c r="I161" s="409"/>
      <c r="J161" s="410"/>
      <c r="K161" s="411"/>
      <c r="L161" s="409"/>
      <c r="M161" s="409"/>
      <c r="N161" s="409"/>
      <c r="O161" s="409"/>
      <c r="P161" s="409"/>
      <c r="Q161" s="409"/>
      <c r="R161" s="409"/>
      <c r="S161" s="266"/>
      <c r="T161" s="267"/>
      <c r="U161" s="243"/>
    </row>
    <row r="162" spans="1:102" s="127" customFormat="1" ht="37.5" customHeight="1">
      <c r="A162" s="184">
        <v>18</v>
      </c>
      <c r="B162" s="408"/>
      <c r="C162" s="409"/>
      <c r="D162" s="410"/>
      <c r="E162" s="409"/>
      <c r="F162" s="409"/>
      <c r="G162" s="409"/>
      <c r="H162" s="409"/>
      <c r="I162" s="409"/>
      <c r="J162" s="410"/>
      <c r="K162" s="411"/>
      <c r="L162" s="409"/>
      <c r="M162" s="409"/>
      <c r="N162" s="409"/>
      <c r="O162" s="409"/>
      <c r="P162" s="409"/>
      <c r="Q162" s="409"/>
      <c r="R162" s="409"/>
      <c r="S162" s="266"/>
      <c r="T162" s="267"/>
      <c r="U162" s="243"/>
    </row>
    <row r="163" spans="1:102" s="127" customFormat="1" ht="37.5" customHeight="1">
      <c r="A163" s="184">
        <v>19</v>
      </c>
      <c r="B163" s="408"/>
      <c r="C163" s="409"/>
      <c r="D163" s="410"/>
      <c r="E163" s="409"/>
      <c r="F163" s="409"/>
      <c r="G163" s="409"/>
      <c r="H163" s="409"/>
      <c r="I163" s="409"/>
      <c r="J163" s="410"/>
      <c r="K163" s="411"/>
      <c r="L163" s="409"/>
      <c r="M163" s="409"/>
      <c r="N163" s="409"/>
      <c r="O163" s="409"/>
      <c r="P163" s="409"/>
      <c r="Q163" s="409"/>
      <c r="R163" s="409"/>
      <c r="S163" s="266"/>
      <c r="T163" s="267"/>
      <c r="U163" s="243"/>
    </row>
    <row r="164" spans="1:102" s="127" customFormat="1" ht="37.5" customHeight="1">
      <c r="A164" s="185">
        <v>20</v>
      </c>
      <c r="B164" s="393"/>
      <c r="C164" s="394"/>
      <c r="D164" s="395"/>
      <c r="E164" s="396"/>
      <c r="F164" s="394"/>
      <c r="G164" s="394"/>
      <c r="H164" s="394"/>
      <c r="I164" s="394"/>
      <c r="J164" s="395"/>
      <c r="K164" s="396"/>
      <c r="L164" s="394"/>
      <c r="M164" s="394"/>
      <c r="N164" s="394"/>
      <c r="O164" s="394"/>
      <c r="P164" s="394"/>
      <c r="Q164" s="394"/>
      <c r="R164" s="394"/>
      <c r="S164" s="268"/>
      <c r="T164" s="269"/>
      <c r="U164" s="244"/>
    </row>
    <row r="165" spans="1:102" ht="18.75" customHeight="1">
      <c r="A165" s="397" t="s">
        <v>361</v>
      </c>
      <c r="B165" s="399" t="s">
        <v>362</v>
      </c>
      <c r="C165" s="400"/>
      <c r="D165" s="401"/>
      <c r="E165" s="404" t="s">
        <v>363</v>
      </c>
      <c r="F165" s="405"/>
      <c r="G165" s="405"/>
      <c r="H165" s="405"/>
      <c r="I165" s="405"/>
      <c r="J165" s="405"/>
      <c r="K165" s="405"/>
      <c r="L165" s="405"/>
      <c r="M165" s="405"/>
      <c r="N165" s="405"/>
      <c r="O165" s="405"/>
      <c r="P165" s="405"/>
      <c r="Q165" s="405"/>
      <c r="R165" s="405"/>
    </row>
    <row r="166" spans="1:102" ht="18.75" customHeight="1">
      <c r="A166" s="398"/>
      <c r="B166" s="402"/>
      <c r="C166" s="403"/>
      <c r="D166" s="275"/>
      <c r="E166" s="406"/>
      <c r="F166" s="407"/>
      <c r="G166" s="407"/>
      <c r="H166" s="407"/>
      <c r="I166" s="407"/>
      <c r="J166" s="407"/>
      <c r="K166" s="407"/>
      <c r="L166" s="407"/>
      <c r="M166" s="407"/>
      <c r="N166" s="407"/>
      <c r="O166" s="407"/>
      <c r="P166" s="407"/>
      <c r="Q166" s="407"/>
      <c r="R166" s="407"/>
    </row>
    <row r="167" spans="1:102" ht="37.5" customHeight="1">
      <c r="A167" s="221"/>
      <c r="B167" s="388"/>
      <c r="C167" s="389"/>
      <c r="D167" s="49" t="s">
        <v>312</v>
      </c>
      <c r="E167" s="390"/>
      <c r="F167" s="391"/>
      <c r="G167" s="391"/>
      <c r="H167" s="391"/>
      <c r="I167" s="391"/>
      <c r="J167" s="391"/>
      <c r="K167" s="391"/>
      <c r="L167" s="391"/>
      <c r="M167" s="391"/>
      <c r="N167" s="391"/>
      <c r="O167" s="391"/>
      <c r="P167" s="391"/>
      <c r="Q167" s="391"/>
      <c r="R167" s="389"/>
    </row>
    <row r="168" spans="1:102" ht="4.5" customHeight="1">
      <c r="A168" s="239"/>
      <c r="B168" s="239"/>
      <c r="C168" s="239"/>
      <c r="D168" s="239"/>
      <c r="E168" s="124"/>
      <c r="F168" s="124"/>
      <c r="G168" s="124"/>
      <c r="H168" s="124"/>
      <c r="I168" s="124"/>
      <c r="J168" s="124"/>
      <c r="K168" s="124"/>
      <c r="L168" s="124"/>
      <c r="M168" s="124"/>
      <c r="N168" s="124"/>
      <c r="O168" s="124"/>
      <c r="P168" s="124"/>
      <c r="Q168" s="124"/>
      <c r="R168" s="124"/>
    </row>
    <row r="169" spans="1:102" ht="33.75" customHeight="1">
      <c r="A169" s="50" t="s">
        <v>364</v>
      </c>
      <c r="B169" s="51"/>
      <c r="C169" s="51"/>
      <c r="D169" s="51"/>
      <c r="E169" s="51"/>
      <c r="F169" s="51"/>
      <c r="G169" s="51"/>
      <c r="H169" s="51"/>
      <c r="I169" s="51"/>
      <c r="J169" s="51"/>
      <c r="K169" s="51"/>
      <c r="L169" s="52"/>
      <c r="M169" s="52"/>
      <c r="N169" s="52"/>
      <c r="O169" s="52"/>
    </row>
    <row r="170" spans="1:102" ht="33.75" customHeight="1">
      <c r="A170" s="392" t="s">
        <v>608</v>
      </c>
      <c r="B170" s="392"/>
      <c r="C170" s="392"/>
      <c r="D170" s="392"/>
      <c r="E170" s="392"/>
      <c r="F170" s="392"/>
      <c r="G170" s="392"/>
      <c r="H170" s="392"/>
      <c r="I170" s="392"/>
      <c r="J170" s="392"/>
      <c r="K170" s="392"/>
      <c r="L170" s="392"/>
      <c r="M170" s="392"/>
      <c r="N170" s="392"/>
    </row>
    <row r="171" spans="1:102" ht="60" customHeight="1">
      <c r="A171" s="382" t="s">
        <v>365</v>
      </c>
      <c r="B171" s="383"/>
      <c r="C171" s="383"/>
      <c r="D171" s="383"/>
      <c r="E171" s="383"/>
      <c r="F171" s="383"/>
      <c r="G171" s="383"/>
      <c r="H171" s="383"/>
      <c r="I171" s="383"/>
      <c r="J171" s="383"/>
      <c r="K171" s="384"/>
      <c r="L171" s="385"/>
      <c r="M171" s="386"/>
      <c r="N171" s="387"/>
    </row>
    <row r="172" spans="1:102" ht="50.1" customHeight="1">
      <c r="A172" s="382" t="s">
        <v>366</v>
      </c>
      <c r="B172" s="383"/>
      <c r="C172" s="383"/>
      <c r="D172" s="383"/>
      <c r="E172" s="383"/>
      <c r="F172" s="383"/>
      <c r="G172" s="383"/>
      <c r="H172" s="383"/>
      <c r="I172" s="383"/>
      <c r="J172" s="383"/>
      <c r="K172" s="384"/>
      <c r="L172" s="385"/>
      <c r="M172" s="386"/>
      <c r="N172" s="387"/>
      <c r="S172" s="127"/>
      <c r="CP172" s="36" t="s">
        <v>367</v>
      </c>
      <c r="CX172" s="36" t="s">
        <v>368</v>
      </c>
    </row>
    <row r="173" spans="1:102" ht="50.1" customHeight="1">
      <c r="A173" s="382" t="s">
        <v>369</v>
      </c>
      <c r="B173" s="383"/>
      <c r="C173" s="383"/>
      <c r="D173" s="383"/>
      <c r="E173" s="383"/>
      <c r="F173" s="383"/>
      <c r="G173" s="383"/>
      <c r="H173" s="383"/>
      <c r="I173" s="383"/>
      <c r="J173" s="383"/>
      <c r="K173" s="384"/>
      <c r="L173" s="385"/>
      <c r="M173" s="386"/>
      <c r="N173" s="387"/>
      <c r="CP173" s="36" t="s">
        <v>367</v>
      </c>
      <c r="CX173" s="36" t="s">
        <v>368</v>
      </c>
    </row>
    <row r="174" spans="1:102" ht="50.1" customHeight="1">
      <c r="A174" s="382" t="s">
        <v>370</v>
      </c>
      <c r="B174" s="383"/>
      <c r="C174" s="383"/>
      <c r="D174" s="383"/>
      <c r="E174" s="383"/>
      <c r="F174" s="383"/>
      <c r="G174" s="383"/>
      <c r="H174" s="383"/>
      <c r="I174" s="383"/>
      <c r="J174" s="383"/>
      <c r="K174" s="384"/>
      <c r="L174" s="385"/>
      <c r="M174" s="386"/>
      <c r="N174" s="387"/>
      <c r="CP174" s="36" t="s">
        <v>367</v>
      </c>
      <c r="CX174" s="36" t="s">
        <v>368</v>
      </c>
    </row>
    <row r="175" spans="1:102" ht="50.1" customHeight="1">
      <c r="A175" s="382" t="s">
        <v>371</v>
      </c>
      <c r="B175" s="383"/>
      <c r="C175" s="383"/>
      <c r="D175" s="383"/>
      <c r="E175" s="383"/>
      <c r="F175" s="383"/>
      <c r="G175" s="383"/>
      <c r="H175" s="383"/>
      <c r="I175" s="383"/>
      <c r="J175" s="383"/>
      <c r="K175" s="384"/>
      <c r="L175" s="385"/>
      <c r="M175" s="386"/>
      <c r="N175" s="387"/>
      <c r="CP175" s="36" t="s">
        <v>367</v>
      </c>
      <c r="CX175" s="36" t="s">
        <v>368</v>
      </c>
    </row>
    <row r="176" spans="1:102">
      <c r="A176" s="349" t="s">
        <v>609</v>
      </c>
      <c r="B176" s="349"/>
      <c r="C176" s="349"/>
      <c r="D176" s="349"/>
      <c r="E176" s="349"/>
    </row>
    <row r="177" spans="1:128">
      <c r="A177" s="349"/>
      <c r="B177" s="349"/>
      <c r="C177" s="349"/>
      <c r="D177" s="349"/>
      <c r="E177" s="349"/>
    </row>
    <row r="178" spans="1:128">
      <c r="A178" s="36" t="s">
        <v>372</v>
      </c>
    </row>
    <row r="179" spans="1:128">
      <c r="A179" s="36" t="s">
        <v>373</v>
      </c>
    </row>
    <row r="181" spans="1:128">
      <c r="A181" s="36" t="s">
        <v>374</v>
      </c>
    </row>
    <row r="182" spans="1:128" ht="11.25" customHeight="1">
      <c r="A182" s="378" t="s">
        <v>375</v>
      </c>
      <c r="B182" s="378"/>
      <c r="C182" s="378"/>
      <c r="D182" s="3"/>
      <c r="E182" s="3"/>
      <c r="F182" s="3"/>
      <c r="G182" s="3"/>
      <c r="H182" s="3"/>
      <c r="I182" s="3"/>
      <c r="J182" s="3"/>
      <c r="K182" s="3"/>
      <c r="L182" s="26"/>
      <c r="M182" s="26"/>
      <c r="N182" s="26"/>
      <c r="O182" s="26"/>
      <c r="P182" s="26"/>
    </row>
    <row r="183" spans="1:128">
      <c r="A183" s="379"/>
      <c r="B183" s="379"/>
      <c r="C183" s="379"/>
      <c r="D183" s="3"/>
      <c r="E183" s="3"/>
      <c r="F183" s="3"/>
      <c r="G183" s="3"/>
      <c r="H183" s="3"/>
      <c r="I183" s="3"/>
      <c r="J183" s="3"/>
      <c r="K183" s="3"/>
      <c r="L183" s="26"/>
      <c r="M183" s="26"/>
      <c r="N183" s="26"/>
      <c r="O183" s="26"/>
      <c r="P183" s="26"/>
    </row>
    <row r="184" spans="1:128">
      <c r="A184" s="379"/>
      <c r="B184" s="380"/>
      <c r="C184" s="380"/>
      <c r="D184" s="3"/>
      <c r="E184" s="3"/>
      <c r="F184" s="3"/>
      <c r="G184" s="3"/>
      <c r="H184" s="3"/>
      <c r="I184" s="3"/>
      <c r="J184" s="3"/>
      <c r="K184" s="3"/>
      <c r="L184" s="26"/>
      <c r="M184" s="26"/>
      <c r="N184" s="26"/>
      <c r="O184" s="26"/>
      <c r="P184" s="26"/>
    </row>
    <row r="185" spans="1:128" ht="12" customHeight="1">
      <c r="A185" s="378"/>
      <c r="B185" s="381" t="s">
        <v>376</v>
      </c>
      <c r="C185" s="376"/>
      <c r="D185" s="376"/>
      <c r="E185" s="376" t="s">
        <v>377</v>
      </c>
      <c r="F185" s="376"/>
      <c r="G185" s="376"/>
      <c r="H185" s="376" t="s">
        <v>378</v>
      </c>
      <c r="I185" s="377"/>
      <c r="J185" s="377"/>
      <c r="K185" s="377" t="s">
        <v>379</v>
      </c>
      <c r="L185" s="377"/>
      <c r="M185" s="377"/>
      <c r="N185" s="376" t="s">
        <v>380</v>
      </c>
      <c r="O185" s="377"/>
      <c r="P185" s="377"/>
    </row>
    <row r="186" spans="1:128">
      <c r="A186" s="378"/>
      <c r="B186" s="381"/>
      <c r="C186" s="376"/>
      <c r="D186" s="376"/>
      <c r="E186" s="376"/>
      <c r="F186" s="376"/>
      <c r="G186" s="376"/>
      <c r="H186" s="377"/>
      <c r="I186" s="377"/>
      <c r="J186" s="377"/>
      <c r="K186" s="377"/>
      <c r="L186" s="377"/>
      <c r="M186" s="377"/>
      <c r="N186" s="377"/>
      <c r="O186" s="377"/>
      <c r="P186" s="377"/>
    </row>
    <row r="187" spans="1:128" ht="12" customHeight="1">
      <c r="A187" s="356">
        <v>1</v>
      </c>
      <c r="B187" s="370"/>
      <c r="C187" s="370"/>
      <c r="D187" s="370"/>
      <c r="E187" s="370"/>
      <c r="F187" s="370"/>
      <c r="G187" s="370"/>
      <c r="H187" s="370"/>
      <c r="I187" s="370"/>
      <c r="J187" s="370"/>
      <c r="K187" s="370"/>
      <c r="L187" s="370"/>
      <c r="M187" s="370"/>
      <c r="N187" s="372" t="str">
        <f>IF(E187="","",(H187+K187)/E187)</f>
        <v/>
      </c>
      <c r="O187" s="372"/>
      <c r="P187" s="372"/>
      <c r="Q187" s="374"/>
      <c r="R187" s="375"/>
      <c r="S187" s="375"/>
      <c r="T187" s="375"/>
      <c r="U187" s="375"/>
      <c r="V187" s="375"/>
      <c r="W187" s="375"/>
      <c r="X187" s="375"/>
      <c r="Y187" s="375"/>
      <c r="Z187" s="375"/>
      <c r="AA187" s="125"/>
      <c r="AB187" s="125"/>
      <c r="AC187" s="125"/>
      <c r="AD187" s="125"/>
      <c r="AE187" s="125"/>
      <c r="AF187" s="125"/>
      <c r="AG187" s="125"/>
      <c r="AH187" s="125"/>
      <c r="AI187" s="125"/>
      <c r="AJ187" s="125"/>
      <c r="AK187" s="125"/>
      <c r="AL187" s="125"/>
      <c r="AM187" s="125"/>
      <c r="AN187" s="125"/>
      <c r="AO187" s="125"/>
      <c r="AP187" s="125"/>
      <c r="AQ187" s="125"/>
      <c r="AR187" s="125"/>
      <c r="AS187" s="125"/>
      <c r="AT187" s="125"/>
      <c r="AU187" s="125"/>
      <c r="AV187" s="125"/>
      <c r="AW187" s="125"/>
      <c r="AX187" s="125"/>
      <c r="AY187" s="125"/>
      <c r="AZ187" s="125"/>
      <c r="BA187" s="125"/>
      <c r="BB187" s="125"/>
      <c r="BC187" s="125"/>
      <c r="BD187" s="125"/>
      <c r="BE187" s="125"/>
      <c r="BF187" s="125"/>
      <c r="BG187" s="125"/>
      <c r="BH187" s="125"/>
      <c r="BI187" s="125"/>
      <c r="BJ187" s="125"/>
      <c r="BK187" s="125"/>
      <c r="BL187" s="125"/>
      <c r="BM187" s="125"/>
      <c r="BN187" s="125"/>
      <c r="BO187" s="125"/>
      <c r="BP187" s="125"/>
      <c r="BQ187" s="125"/>
      <c r="BR187" s="125"/>
      <c r="BS187" s="125"/>
      <c r="BT187" s="125"/>
      <c r="BU187" s="125"/>
      <c r="BV187" s="125"/>
      <c r="BW187" s="125"/>
      <c r="BX187" s="125"/>
      <c r="BY187" s="125"/>
      <c r="BZ187" s="125"/>
      <c r="CA187" s="125"/>
      <c r="CB187" s="125"/>
      <c r="CC187" s="125"/>
      <c r="CD187" s="125"/>
      <c r="CE187" s="125"/>
      <c r="CF187" s="125"/>
      <c r="CG187" s="125"/>
      <c r="CH187" s="125"/>
      <c r="CI187" s="125"/>
      <c r="CJ187" s="125"/>
      <c r="CK187" s="125"/>
      <c r="CL187" s="125"/>
      <c r="CM187" s="125"/>
      <c r="CN187" s="125"/>
      <c r="CO187" s="125"/>
      <c r="CP187" s="125"/>
      <c r="CQ187" s="125"/>
      <c r="CR187" s="125"/>
      <c r="CS187" s="125"/>
      <c r="CT187" s="125"/>
      <c r="CU187" s="125"/>
      <c r="CV187" s="125"/>
      <c r="CW187" s="125"/>
      <c r="CX187" s="125"/>
      <c r="CY187" s="125"/>
      <c r="CZ187" s="125"/>
      <c r="DA187" s="125"/>
      <c r="DB187" s="125"/>
      <c r="DC187" s="125"/>
      <c r="DD187" s="125"/>
      <c r="DE187" s="125"/>
      <c r="DF187" s="125"/>
      <c r="DG187" s="125"/>
      <c r="DH187" s="125"/>
      <c r="DI187" s="125"/>
      <c r="DJ187" s="125"/>
      <c r="DK187" s="125"/>
      <c r="DL187" s="125"/>
      <c r="DM187" s="125"/>
      <c r="DN187" s="125"/>
      <c r="DO187" s="125"/>
      <c r="DP187" s="125"/>
      <c r="DQ187" s="125"/>
      <c r="DR187" s="125"/>
      <c r="DS187" s="125"/>
      <c r="DT187" s="125"/>
      <c r="DU187" s="125"/>
      <c r="DV187" s="125"/>
      <c r="DW187" s="125"/>
      <c r="DX187" s="125"/>
    </row>
    <row r="188" spans="1:128">
      <c r="A188" s="356"/>
      <c r="B188" s="370"/>
      <c r="C188" s="370"/>
      <c r="D188" s="370"/>
      <c r="E188" s="370"/>
      <c r="F188" s="370"/>
      <c r="G188" s="370"/>
      <c r="H188" s="370"/>
      <c r="I188" s="370"/>
      <c r="J188" s="370"/>
      <c r="K188" s="370"/>
      <c r="L188" s="370"/>
      <c r="M188" s="370"/>
      <c r="N188" s="372"/>
      <c r="O188" s="372"/>
      <c r="P188" s="372"/>
      <c r="Q188" s="374"/>
      <c r="R188" s="375"/>
      <c r="S188" s="375"/>
      <c r="T188" s="375"/>
      <c r="U188" s="375"/>
      <c r="V188" s="375"/>
      <c r="W188" s="375"/>
      <c r="X188" s="375"/>
      <c r="Y188" s="375"/>
      <c r="Z188" s="375"/>
      <c r="AA188" s="125"/>
      <c r="AB188" s="125"/>
      <c r="AC188" s="125"/>
      <c r="AD188" s="125"/>
      <c r="AE188" s="125"/>
      <c r="AF188" s="125"/>
      <c r="AG188" s="125"/>
      <c r="AH188" s="125"/>
      <c r="AI188" s="125"/>
      <c r="AJ188" s="125"/>
      <c r="AK188" s="125"/>
      <c r="AL188" s="125"/>
      <c r="AM188" s="125"/>
      <c r="AN188" s="125"/>
      <c r="AO188" s="125"/>
      <c r="AP188" s="125"/>
      <c r="AQ188" s="125"/>
      <c r="AR188" s="125"/>
      <c r="AS188" s="125"/>
      <c r="AT188" s="125"/>
      <c r="AU188" s="125"/>
      <c r="AV188" s="125"/>
      <c r="AW188" s="125"/>
      <c r="AX188" s="125"/>
      <c r="AY188" s="125"/>
      <c r="AZ188" s="125"/>
      <c r="BA188" s="125"/>
      <c r="BB188" s="125"/>
      <c r="BC188" s="125"/>
      <c r="BD188" s="125"/>
      <c r="BE188" s="125"/>
      <c r="BF188" s="125"/>
      <c r="BG188" s="125"/>
      <c r="BH188" s="125"/>
      <c r="BI188" s="125"/>
      <c r="BJ188" s="125"/>
      <c r="BK188" s="125"/>
      <c r="BL188" s="125"/>
      <c r="BM188" s="125"/>
      <c r="BN188" s="125"/>
      <c r="BO188" s="125"/>
      <c r="BP188" s="125"/>
      <c r="BQ188" s="125"/>
      <c r="BR188" s="125"/>
      <c r="BS188" s="125"/>
      <c r="BT188" s="125"/>
      <c r="BU188" s="125"/>
      <c r="BV188" s="125"/>
      <c r="BW188" s="125"/>
      <c r="BX188" s="125"/>
      <c r="BY188" s="125"/>
      <c r="BZ188" s="125"/>
      <c r="CA188" s="125"/>
      <c r="CB188" s="125"/>
      <c r="CC188" s="125"/>
      <c r="CD188" s="125"/>
      <c r="CE188" s="125"/>
      <c r="CF188" s="125"/>
      <c r="CG188" s="125"/>
      <c r="CH188" s="125"/>
      <c r="CI188" s="125"/>
      <c r="CJ188" s="125"/>
      <c r="CK188" s="125"/>
      <c r="CL188" s="125"/>
      <c r="CM188" s="125"/>
      <c r="CN188" s="125"/>
      <c r="CO188" s="125"/>
      <c r="CP188" s="125"/>
      <c r="CQ188" s="125"/>
      <c r="CR188" s="125"/>
      <c r="CS188" s="125"/>
      <c r="CT188" s="125"/>
      <c r="CU188" s="125"/>
      <c r="CV188" s="125"/>
      <c r="CW188" s="125"/>
      <c r="CX188" s="125"/>
      <c r="CY188" s="125"/>
      <c r="CZ188" s="125"/>
      <c r="DA188" s="125"/>
      <c r="DB188" s="125"/>
      <c r="DC188" s="125"/>
      <c r="DD188" s="125"/>
      <c r="DE188" s="125"/>
      <c r="DF188" s="125"/>
      <c r="DG188" s="125"/>
      <c r="DH188" s="125"/>
      <c r="DI188" s="125"/>
      <c r="DJ188" s="125"/>
      <c r="DK188" s="125"/>
      <c r="DL188" s="125"/>
      <c r="DM188" s="125"/>
      <c r="DN188" s="125"/>
      <c r="DO188" s="125"/>
      <c r="DP188" s="125"/>
      <c r="DQ188" s="125"/>
      <c r="DR188" s="125"/>
      <c r="DS188" s="125"/>
      <c r="DT188" s="125"/>
      <c r="DU188" s="125"/>
      <c r="DV188" s="125"/>
      <c r="DW188" s="125"/>
      <c r="DX188" s="125"/>
    </row>
    <row r="189" spans="1:128" ht="12" customHeight="1">
      <c r="A189" s="356">
        <v>2</v>
      </c>
      <c r="B189" s="370"/>
      <c r="C189" s="370"/>
      <c r="D189" s="370"/>
      <c r="E189" s="370"/>
      <c r="F189" s="370"/>
      <c r="G189" s="370"/>
      <c r="H189" s="370"/>
      <c r="I189" s="370"/>
      <c r="J189" s="370"/>
      <c r="K189" s="370"/>
      <c r="L189" s="370"/>
      <c r="M189" s="370"/>
      <c r="N189" s="372" t="str">
        <f>IF(E189="","",(H189+K189)/E189)</f>
        <v/>
      </c>
      <c r="O189" s="372"/>
      <c r="P189" s="372"/>
      <c r="Q189" s="374"/>
      <c r="R189" s="375"/>
      <c r="S189" s="375"/>
      <c r="T189" s="375"/>
      <c r="U189" s="375"/>
      <c r="V189" s="375"/>
      <c r="W189" s="375"/>
      <c r="X189" s="375"/>
      <c r="Y189" s="375"/>
      <c r="Z189" s="375"/>
      <c r="AA189" s="126"/>
      <c r="AB189" s="126"/>
      <c r="AC189" s="126"/>
      <c r="AD189" s="126"/>
      <c r="AE189" s="126"/>
      <c r="AF189" s="126"/>
      <c r="AG189" s="126"/>
      <c r="AH189" s="126"/>
      <c r="AI189" s="126"/>
      <c r="AJ189" s="126"/>
      <c r="AK189" s="126"/>
      <c r="AL189" s="126"/>
      <c r="AM189" s="126"/>
      <c r="AN189" s="126"/>
      <c r="AO189" s="126"/>
      <c r="AP189" s="126"/>
      <c r="AQ189" s="126"/>
      <c r="AR189" s="126"/>
      <c r="AS189" s="126"/>
      <c r="AT189" s="126"/>
      <c r="AU189" s="126"/>
      <c r="AV189" s="126"/>
      <c r="AW189" s="126"/>
      <c r="AX189" s="126"/>
      <c r="AY189" s="126"/>
      <c r="AZ189" s="126"/>
      <c r="BA189" s="126"/>
      <c r="BB189" s="126"/>
      <c r="BC189" s="126"/>
      <c r="BD189" s="126"/>
      <c r="BE189" s="126"/>
      <c r="BF189" s="126"/>
      <c r="BG189" s="126"/>
      <c r="BH189" s="126"/>
      <c r="BI189" s="126"/>
      <c r="BJ189" s="126"/>
      <c r="BK189" s="126"/>
      <c r="BL189" s="126"/>
      <c r="BM189" s="126"/>
      <c r="BN189" s="126"/>
      <c r="BO189" s="126"/>
      <c r="BP189" s="126"/>
      <c r="BQ189" s="126"/>
      <c r="BR189" s="126"/>
      <c r="BS189" s="126"/>
      <c r="BT189" s="126"/>
      <c r="BU189" s="126"/>
      <c r="BV189" s="126"/>
      <c r="BW189" s="126"/>
      <c r="BX189" s="126"/>
      <c r="BY189" s="126"/>
      <c r="BZ189" s="126"/>
      <c r="CA189" s="126"/>
      <c r="CB189" s="126"/>
      <c r="CC189" s="126"/>
      <c r="CD189" s="126"/>
      <c r="CE189" s="126"/>
      <c r="CF189" s="126"/>
      <c r="CG189" s="126"/>
      <c r="CH189" s="126"/>
      <c r="CI189" s="126"/>
      <c r="CJ189" s="126"/>
      <c r="CK189" s="126"/>
      <c r="CL189" s="126"/>
      <c r="CM189" s="126"/>
      <c r="CN189" s="126"/>
      <c r="CO189" s="126"/>
      <c r="CP189" s="126"/>
      <c r="CQ189" s="126"/>
      <c r="CR189" s="126"/>
      <c r="CS189" s="126"/>
      <c r="CT189" s="126"/>
      <c r="CU189" s="126"/>
      <c r="CV189" s="126"/>
      <c r="CW189" s="126"/>
      <c r="CX189" s="126"/>
      <c r="CY189" s="126"/>
      <c r="CZ189" s="126"/>
      <c r="DA189" s="126"/>
      <c r="DB189" s="126"/>
      <c r="DC189" s="126"/>
      <c r="DD189" s="126"/>
      <c r="DE189" s="126"/>
      <c r="DF189" s="126"/>
      <c r="DG189" s="126"/>
      <c r="DH189" s="126"/>
      <c r="DI189" s="126"/>
      <c r="DJ189" s="126"/>
      <c r="DK189" s="126"/>
      <c r="DL189" s="126"/>
      <c r="DM189" s="126"/>
      <c r="DN189" s="126"/>
      <c r="DO189" s="126"/>
      <c r="DP189" s="126"/>
      <c r="DQ189" s="126"/>
      <c r="DR189" s="126"/>
      <c r="DS189" s="126"/>
      <c r="DT189" s="126"/>
      <c r="DU189" s="126"/>
      <c r="DV189" s="126"/>
      <c r="DW189" s="126"/>
      <c r="DX189" s="126"/>
    </row>
    <row r="190" spans="1:128">
      <c r="A190" s="356"/>
      <c r="B190" s="370"/>
      <c r="C190" s="370"/>
      <c r="D190" s="370"/>
      <c r="E190" s="370"/>
      <c r="F190" s="370"/>
      <c r="G190" s="370"/>
      <c r="H190" s="370"/>
      <c r="I190" s="370"/>
      <c r="J190" s="370"/>
      <c r="K190" s="370"/>
      <c r="L190" s="370"/>
      <c r="M190" s="370"/>
      <c r="N190" s="372"/>
      <c r="O190" s="372"/>
      <c r="P190" s="372"/>
      <c r="Q190" s="374"/>
      <c r="R190" s="375"/>
      <c r="S190" s="375"/>
      <c r="T190" s="375"/>
      <c r="U190" s="375"/>
      <c r="V190" s="375"/>
      <c r="W190" s="375"/>
      <c r="X190" s="375"/>
      <c r="Y190" s="375"/>
      <c r="Z190" s="375"/>
      <c r="AA190" s="126"/>
      <c r="AB190" s="126"/>
      <c r="AC190" s="126"/>
      <c r="AD190" s="126"/>
      <c r="AE190" s="126"/>
      <c r="AF190" s="126"/>
      <c r="AG190" s="126"/>
      <c r="AH190" s="126"/>
      <c r="AI190" s="126"/>
      <c r="AJ190" s="126"/>
      <c r="AK190" s="126"/>
      <c r="AL190" s="126"/>
      <c r="AM190" s="126"/>
      <c r="AN190" s="126"/>
      <c r="AO190" s="126"/>
      <c r="AP190" s="126"/>
      <c r="AQ190" s="126"/>
      <c r="AR190" s="126"/>
      <c r="AS190" s="126"/>
      <c r="AT190" s="126"/>
      <c r="AU190" s="126"/>
      <c r="AV190" s="126"/>
      <c r="AW190" s="126"/>
      <c r="AX190" s="126"/>
      <c r="AY190" s="126"/>
      <c r="AZ190" s="126"/>
      <c r="BA190" s="126"/>
      <c r="BB190" s="126"/>
      <c r="BC190" s="126"/>
      <c r="BD190" s="126"/>
      <c r="BE190" s="126"/>
      <c r="BF190" s="126"/>
      <c r="BG190" s="126"/>
      <c r="BH190" s="126"/>
      <c r="BI190" s="126"/>
      <c r="BJ190" s="126"/>
      <c r="BK190" s="126"/>
      <c r="BL190" s="126"/>
      <c r="BM190" s="126"/>
      <c r="BN190" s="126"/>
      <c r="BO190" s="126"/>
      <c r="BP190" s="126"/>
      <c r="BQ190" s="126"/>
      <c r="BR190" s="126"/>
      <c r="BS190" s="126"/>
      <c r="BT190" s="126"/>
      <c r="BU190" s="126"/>
      <c r="BV190" s="126"/>
      <c r="BW190" s="126"/>
      <c r="BX190" s="126"/>
      <c r="BY190" s="126"/>
      <c r="BZ190" s="126"/>
      <c r="CA190" s="126"/>
      <c r="CB190" s="126"/>
      <c r="CC190" s="126"/>
      <c r="CD190" s="126"/>
      <c r="CE190" s="126"/>
      <c r="CF190" s="126"/>
      <c r="CG190" s="126"/>
      <c r="CH190" s="126"/>
      <c r="CI190" s="126"/>
      <c r="CJ190" s="126"/>
      <c r="CK190" s="126"/>
      <c r="CL190" s="126"/>
      <c r="CM190" s="126"/>
      <c r="CN190" s="126"/>
      <c r="CO190" s="126"/>
      <c r="CP190" s="126"/>
      <c r="CQ190" s="126"/>
      <c r="CR190" s="126"/>
      <c r="CS190" s="126"/>
      <c r="CT190" s="126"/>
      <c r="CU190" s="126"/>
      <c r="CV190" s="126"/>
      <c r="CW190" s="126"/>
      <c r="CX190" s="126"/>
      <c r="CY190" s="126"/>
      <c r="CZ190" s="126"/>
      <c r="DA190" s="126"/>
      <c r="DB190" s="126"/>
      <c r="DC190" s="126"/>
      <c r="DD190" s="126"/>
      <c r="DE190" s="126"/>
      <c r="DF190" s="126"/>
      <c r="DG190" s="126"/>
      <c r="DH190" s="126"/>
      <c r="DI190" s="126"/>
      <c r="DJ190" s="126"/>
      <c r="DK190" s="126"/>
      <c r="DL190" s="126"/>
      <c r="DM190" s="126"/>
      <c r="DN190" s="126"/>
      <c r="DO190" s="126"/>
      <c r="DP190" s="126"/>
      <c r="DQ190" s="126"/>
      <c r="DR190" s="126"/>
      <c r="DS190" s="126"/>
      <c r="DT190" s="126"/>
      <c r="DU190" s="126"/>
      <c r="DV190" s="126"/>
      <c r="DW190" s="126"/>
      <c r="DX190" s="126"/>
    </row>
    <row r="191" spans="1:128" ht="12" customHeight="1">
      <c r="A191" s="356">
        <v>3</v>
      </c>
      <c r="B191" s="370"/>
      <c r="C191" s="370"/>
      <c r="D191" s="370"/>
      <c r="E191" s="370"/>
      <c r="F191" s="370"/>
      <c r="G191" s="370"/>
      <c r="H191" s="370"/>
      <c r="I191" s="370"/>
      <c r="J191" s="370"/>
      <c r="K191" s="370"/>
      <c r="L191" s="370"/>
      <c r="M191" s="370"/>
      <c r="N191" s="372" t="str">
        <f>IF(E191="","",(H191+K191)/E191)</f>
        <v/>
      </c>
      <c r="O191" s="372"/>
      <c r="P191" s="372"/>
      <c r="Q191" s="374"/>
      <c r="R191" s="375"/>
      <c r="S191" s="375"/>
      <c r="T191" s="375"/>
      <c r="U191" s="375"/>
      <c r="V191" s="375"/>
      <c r="W191" s="375"/>
      <c r="X191" s="375"/>
      <c r="Y191" s="375"/>
      <c r="Z191" s="375"/>
      <c r="AA191" s="125"/>
      <c r="AB191" s="125"/>
      <c r="AC191" s="125"/>
      <c r="AD191" s="125"/>
      <c r="AE191" s="125"/>
      <c r="AF191" s="125"/>
      <c r="AG191" s="125"/>
      <c r="AH191" s="125"/>
      <c r="AI191" s="125"/>
      <c r="AJ191" s="125"/>
      <c r="AK191" s="125"/>
      <c r="AL191" s="125"/>
      <c r="AM191" s="125"/>
      <c r="AN191" s="125"/>
      <c r="AO191" s="125"/>
      <c r="AP191" s="125"/>
      <c r="AQ191" s="125"/>
      <c r="AR191" s="125"/>
      <c r="AS191" s="125"/>
      <c r="AT191" s="125"/>
      <c r="AU191" s="125"/>
      <c r="AV191" s="125"/>
      <c r="AW191" s="125"/>
      <c r="AX191" s="125"/>
      <c r="AY191" s="125"/>
      <c r="AZ191" s="125"/>
      <c r="BA191" s="125"/>
      <c r="BB191" s="125"/>
      <c r="BC191" s="125"/>
      <c r="BD191" s="125"/>
      <c r="BE191" s="125"/>
      <c r="BF191" s="125"/>
      <c r="BG191" s="125"/>
      <c r="BH191" s="125"/>
      <c r="BI191" s="125"/>
      <c r="BJ191" s="125"/>
      <c r="BK191" s="125"/>
      <c r="BL191" s="125"/>
      <c r="BM191" s="125"/>
      <c r="BN191" s="125"/>
      <c r="BO191" s="125"/>
      <c r="BP191" s="125"/>
      <c r="BQ191" s="125"/>
      <c r="BR191" s="125"/>
      <c r="BS191" s="125"/>
      <c r="BT191" s="125"/>
      <c r="BU191" s="125"/>
      <c r="BV191" s="125"/>
      <c r="BW191" s="125"/>
      <c r="BX191" s="125"/>
      <c r="BY191" s="125"/>
      <c r="BZ191" s="125"/>
      <c r="CA191" s="125"/>
      <c r="CB191" s="125"/>
      <c r="CC191" s="125"/>
      <c r="CD191" s="125"/>
      <c r="CE191" s="125"/>
      <c r="CF191" s="125"/>
      <c r="CG191" s="125"/>
      <c r="CH191" s="125"/>
      <c r="CI191" s="125"/>
      <c r="CJ191" s="125"/>
      <c r="CK191" s="125"/>
      <c r="CL191" s="125"/>
      <c r="CM191" s="125"/>
      <c r="CN191" s="125"/>
      <c r="CO191" s="125"/>
      <c r="CP191" s="125"/>
      <c r="CQ191" s="125"/>
      <c r="CR191" s="125"/>
      <c r="CS191" s="125"/>
      <c r="CT191" s="125"/>
      <c r="CU191" s="125"/>
      <c r="CV191" s="125"/>
      <c r="CW191" s="125"/>
      <c r="CX191" s="125"/>
      <c r="CY191" s="125"/>
      <c r="CZ191" s="125"/>
      <c r="DA191" s="125"/>
      <c r="DB191" s="125"/>
      <c r="DC191" s="125"/>
      <c r="DD191" s="125"/>
      <c r="DE191" s="125"/>
      <c r="DF191" s="125"/>
      <c r="DG191" s="125"/>
      <c r="DH191" s="125"/>
      <c r="DI191" s="125"/>
      <c r="DJ191" s="125"/>
      <c r="DK191" s="125"/>
      <c r="DL191" s="125"/>
      <c r="DM191" s="125"/>
      <c r="DN191" s="125"/>
      <c r="DO191" s="125"/>
      <c r="DP191" s="125"/>
      <c r="DQ191" s="125"/>
      <c r="DR191" s="125"/>
      <c r="DS191" s="125"/>
      <c r="DT191" s="125"/>
      <c r="DU191" s="125"/>
      <c r="DV191" s="125"/>
      <c r="DW191" s="125"/>
      <c r="DX191" s="125"/>
    </row>
    <row r="192" spans="1:128">
      <c r="A192" s="356"/>
      <c r="B192" s="370"/>
      <c r="C192" s="370"/>
      <c r="D192" s="370"/>
      <c r="E192" s="370"/>
      <c r="F192" s="370"/>
      <c r="G192" s="370"/>
      <c r="H192" s="370"/>
      <c r="I192" s="370"/>
      <c r="J192" s="370"/>
      <c r="K192" s="370"/>
      <c r="L192" s="370"/>
      <c r="M192" s="370"/>
      <c r="N192" s="372"/>
      <c r="O192" s="372"/>
      <c r="P192" s="372"/>
      <c r="Q192" s="374"/>
      <c r="R192" s="375"/>
      <c r="S192" s="375"/>
      <c r="T192" s="375"/>
      <c r="U192" s="375"/>
      <c r="V192" s="375"/>
      <c r="W192" s="375"/>
      <c r="X192" s="375"/>
      <c r="Y192" s="375"/>
      <c r="Z192" s="375"/>
      <c r="AA192" s="125"/>
      <c r="AB192" s="125"/>
      <c r="AC192" s="125"/>
      <c r="AD192" s="125"/>
      <c r="AE192" s="125"/>
      <c r="AF192" s="125"/>
      <c r="AG192" s="125"/>
      <c r="AH192" s="125"/>
      <c r="AI192" s="125"/>
      <c r="AJ192" s="125"/>
      <c r="AK192" s="125"/>
      <c r="AL192" s="125"/>
      <c r="AM192" s="125"/>
      <c r="AN192" s="125"/>
      <c r="AO192" s="125"/>
      <c r="AP192" s="125"/>
      <c r="AQ192" s="125"/>
      <c r="AR192" s="125"/>
      <c r="AS192" s="125"/>
      <c r="AT192" s="125"/>
      <c r="AU192" s="125"/>
      <c r="AV192" s="125"/>
      <c r="AW192" s="125"/>
      <c r="AX192" s="125"/>
      <c r="AY192" s="125"/>
      <c r="AZ192" s="125"/>
      <c r="BA192" s="125"/>
      <c r="BB192" s="125"/>
      <c r="BC192" s="125"/>
      <c r="BD192" s="125"/>
      <c r="BE192" s="125"/>
      <c r="BF192" s="125"/>
      <c r="BG192" s="125"/>
      <c r="BH192" s="125"/>
      <c r="BI192" s="125"/>
      <c r="BJ192" s="125"/>
      <c r="BK192" s="125"/>
      <c r="BL192" s="125"/>
      <c r="BM192" s="125"/>
      <c r="BN192" s="125"/>
      <c r="BO192" s="125"/>
      <c r="BP192" s="125"/>
      <c r="BQ192" s="125"/>
      <c r="BR192" s="125"/>
      <c r="BS192" s="125"/>
      <c r="BT192" s="125"/>
      <c r="BU192" s="125"/>
      <c r="BV192" s="125"/>
      <c r="BW192" s="125"/>
      <c r="BX192" s="125"/>
      <c r="BY192" s="125"/>
      <c r="BZ192" s="125"/>
      <c r="CA192" s="125"/>
      <c r="CB192" s="125"/>
      <c r="CC192" s="125"/>
      <c r="CD192" s="125"/>
      <c r="CE192" s="125"/>
      <c r="CF192" s="125"/>
      <c r="CG192" s="125"/>
      <c r="CH192" s="125"/>
      <c r="CI192" s="125"/>
      <c r="CJ192" s="125"/>
      <c r="CK192" s="125"/>
      <c r="CL192" s="125"/>
      <c r="CM192" s="125"/>
      <c r="CN192" s="125"/>
      <c r="CO192" s="125"/>
      <c r="CP192" s="125"/>
      <c r="CQ192" s="125"/>
      <c r="CR192" s="125"/>
      <c r="CS192" s="125"/>
      <c r="CT192" s="125"/>
      <c r="CU192" s="125"/>
      <c r="CV192" s="125"/>
      <c r="CW192" s="125"/>
      <c r="CX192" s="125"/>
      <c r="CY192" s="125"/>
      <c r="CZ192" s="125"/>
      <c r="DA192" s="125"/>
      <c r="DB192" s="125"/>
      <c r="DC192" s="125"/>
      <c r="DD192" s="125"/>
      <c r="DE192" s="125"/>
      <c r="DF192" s="125"/>
      <c r="DG192" s="125"/>
      <c r="DH192" s="125"/>
      <c r="DI192" s="125"/>
      <c r="DJ192" s="125"/>
      <c r="DK192" s="125"/>
      <c r="DL192" s="125"/>
      <c r="DM192" s="125"/>
      <c r="DN192" s="125"/>
      <c r="DO192" s="125"/>
      <c r="DP192" s="125"/>
      <c r="DQ192" s="125"/>
      <c r="DR192" s="125"/>
      <c r="DS192" s="125"/>
      <c r="DT192" s="125"/>
      <c r="DU192" s="125"/>
      <c r="DV192" s="125"/>
      <c r="DW192" s="125"/>
      <c r="DX192" s="125"/>
    </row>
    <row r="193" spans="1:128">
      <c r="A193" s="356">
        <v>4</v>
      </c>
      <c r="B193" s="370"/>
      <c r="C193" s="370"/>
      <c r="D193" s="370"/>
      <c r="E193" s="370"/>
      <c r="F193" s="370"/>
      <c r="G193" s="370"/>
      <c r="H193" s="370"/>
      <c r="I193" s="370"/>
      <c r="J193" s="370"/>
      <c r="K193" s="370"/>
      <c r="L193" s="370"/>
      <c r="M193" s="370"/>
      <c r="N193" s="372" t="str">
        <f>IF(E193="","",(H193+K193)/E193)</f>
        <v/>
      </c>
      <c r="O193" s="372"/>
      <c r="P193" s="372"/>
      <c r="Q193" s="374"/>
      <c r="R193" s="375"/>
      <c r="S193" s="375"/>
      <c r="T193" s="375"/>
      <c r="U193" s="375"/>
      <c r="V193" s="375"/>
      <c r="W193" s="375"/>
      <c r="X193" s="375"/>
      <c r="Y193" s="375"/>
      <c r="Z193" s="375"/>
      <c r="AA193" s="126"/>
      <c r="AB193" s="126"/>
      <c r="AC193" s="126"/>
      <c r="AD193" s="126"/>
      <c r="AE193" s="126"/>
      <c r="AF193" s="126"/>
      <c r="AG193" s="126"/>
      <c r="AH193" s="126"/>
      <c r="AI193" s="126"/>
      <c r="AJ193" s="126"/>
      <c r="AK193" s="126"/>
      <c r="AL193" s="126"/>
      <c r="AM193" s="126"/>
      <c r="AN193" s="126"/>
      <c r="AO193" s="126"/>
      <c r="AP193" s="126"/>
      <c r="AQ193" s="126"/>
      <c r="AR193" s="126"/>
      <c r="AS193" s="126"/>
      <c r="AT193" s="126"/>
      <c r="AU193" s="126"/>
      <c r="AV193" s="126"/>
      <c r="AW193" s="126"/>
      <c r="AX193" s="126"/>
      <c r="AY193" s="126"/>
      <c r="AZ193" s="126"/>
      <c r="BA193" s="126"/>
      <c r="BB193" s="126"/>
      <c r="BC193" s="126"/>
      <c r="BD193" s="126"/>
      <c r="BE193" s="126"/>
      <c r="BF193" s="126"/>
      <c r="BG193" s="126"/>
      <c r="BH193" s="126"/>
      <c r="BI193" s="126"/>
      <c r="BJ193" s="126"/>
      <c r="BK193" s="126"/>
      <c r="BL193" s="126"/>
      <c r="BM193" s="126"/>
      <c r="BN193" s="126"/>
      <c r="BO193" s="126"/>
      <c r="BP193" s="126"/>
      <c r="BQ193" s="126"/>
      <c r="BR193" s="126"/>
      <c r="BS193" s="126"/>
      <c r="BT193" s="126"/>
      <c r="BU193" s="126"/>
      <c r="BV193" s="126"/>
      <c r="BW193" s="126"/>
      <c r="BX193" s="126"/>
      <c r="BY193" s="126"/>
      <c r="BZ193" s="126"/>
      <c r="CA193" s="126"/>
      <c r="CB193" s="126"/>
      <c r="CC193" s="126"/>
      <c r="CD193" s="126"/>
      <c r="CE193" s="126"/>
      <c r="CF193" s="126"/>
      <c r="CG193" s="126"/>
      <c r="CH193" s="126"/>
      <c r="CI193" s="126"/>
      <c r="CJ193" s="126"/>
      <c r="CK193" s="126"/>
      <c r="CL193" s="126"/>
      <c r="CM193" s="126"/>
      <c r="CN193" s="126"/>
      <c r="CO193" s="126"/>
      <c r="CP193" s="126"/>
      <c r="CQ193" s="126"/>
      <c r="CR193" s="126"/>
      <c r="CS193" s="126"/>
      <c r="CT193" s="126"/>
      <c r="CU193" s="126"/>
      <c r="CV193" s="126"/>
      <c r="CW193" s="126"/>
      <c r="CX193" s="126"/>
      <c r="CY193" s="126"/>
      <c r="CZ193" s="126"/>
      <c r="DA193" s="126"/>
      <c r="DB193" s="126"/>
      <c r="DC193" s="126"/>
      <c r="DD193" s="126"/>
      <c r="DE193" s="126"/>
      <c r="DF193" s="126"/>
      <c r="DG193" s="126"/>
      <c r="DH193" s="126"/>
      <c r="DI193" s="126"/>
      <c r="DJ193" s="126"/>
      <c r="DK193" s="126"/>
      <c r="DL193" s="126"/>
      <c r="DM193" s="126"/>
      <c r="DN193" s="126"/>
      <c r="DO193" s="126"/>
      <c r="DP193" s="126"/>
      <c r="DQ193" s="126"/>
      <c r="DR193" s="126"/>
      <c r="DS193" s="126"/>
      <c r="DT193" s="126"/>
      <c r="DU193" s="126"/>
      <c r="DV193" s="126"/>
      <c r="DW193" s="126"/>
      <c r="DX193" s="126"/>
    </row>
    <row r="194" spans="1:128">
      <c r="A194" s="356"/>
      <c r="B194" s="370"/>
      <c r="C194" s="370"/>
      <c r="D194" s="370"/>
      <c r="E194" s="370"/>
      <c r="F194" s="370"/>
      <c r="G194" s="370"/>
      <c r="H194" s="370"/>
      <c r="I194" s="370"/>
      <c r="J194" s="370"/>
      <c r="K194" s="370"/>
      <c r="L194" s="370"/>
      <c r="M194" s="370"/>
      <c r="N194" s="372"/>
      <c r="O194" s="372"/>
      <c r="P194" s="372"/>
      <c r="Q194" s="374"/>
      <c r="R194" s="375"/>
      <c r="S194" s="375"/>
      <c r="T194" s="375"/>
      <c r="U194" s="375"/>
      <c r="V194" s="375"/>
      <c r="W194" s="375"/>
      <c r="X194" s="375"/>
      <c r="Y194" s="375"/>
      <c r="Z194" s="375"/>
    </row>
    <row r="195" spans="1:128">
      <c r="A195" s="356">
        <v>5</v>
      </c>
      <c r="B195" s="370"/>
      <c r="C195" s="370"/>
      <c r="D195" s="370"/>
      <c r="E195" s="370"/>
      <c r="F195" s="370"/>
      <c r="G195" s="370"/>
      <c r="H195" s="370"/>
      <c r="I195" s="370"/>
      <c r="J195" s="370"/>
      <c r="K195" s="370"/>
      <c r="L195" s="370"/>
      <c r="M195" s="370"/>
      <c r="N195" s="372" t="str">
        <f>IF(E195="","",(H195+K195)/E195)</f>
        <v/>
      </c>
      <c r="O195" s="372"/>
      <c r="P195" s="372"/>
    </row>
    <row r="196" spans="1:128">
      <c r="A196" s="356"/>
      <c r="B196" s="370"/>
      <c r="C196" s="370"/>
      <c r="D196" s="370"/>
      <c r="E196" s="370"/>
      <c r="F196" s="370"/>
      <c r="G196" s="370"/>
      <c r="H196" s="370"/>
      <c r="I196" s="370"/>
      <c r="J196" s="370"/>
      <c r="K196" s="370"/>
      <c r="L196" s="370"/>
      <c r="M196" s="370"/>
      <c r="N196" s="372"/>
      <c r="O196" s="372"/>
      <c r="P196" s="372"/>
    </row>
    <row r="197" spans="1:128">
      <c r="A197" s="356">
        <v>6</v>
      </c>
      <c r="B197" s="370"/>
      <c r="C197" s="370"/>
      <c r="D197" s="370"/>
      <c r="E197" s="370"/>
      <c r="F197" s="370"/>
      <c r="G197" s="370"/>
      <c r="H197" s="370"/>
      <c r="I197" s="370"/>
      <c r="J197" s="370"/>
      <c r="K197" s="370"/>
      <c r="L197" s="370"/>
      <c r="M197" s="370"/>
      <c r="N197" s="372" t="str">
        <f>IF(E197="","",(H197+K197)/E197)</f>
        <v/>
      </c>
      <c r="O197" s="372"/>
      <c r="P197" s="372"/>
    </row>
    <row r="198" spans="1:128" ht="12.75" thickBot="1">
      <c r="A198" s="369"/>
      <c r="B198" s="370"/>
      <c r="C198" s="370"/>
      <c r="D198" s="370"/>
      <c r="E198" s="370"/>
      <c r="F198" s="370"/>
      <c r="G198" s="370"/>
      <c r="H198" s="370"/>
      <c r="I198" s="370"/>
      <c r="J198" s="370"/>
      <c r="K198" s="370"/>
      <c r="L198" s="370"/>
      <c r="M198" s="370"/>
      <c r="N198" s="373"/>
      <c r="O198" s="373"/>
      <c r="P198" s="373"/>
    </row>
    <row r="199" spans="1:128">
      <c r="A199" s="358" t="s">
        <v>381</v>
      </c>
      <c r="B199" s="360" t="str">
        <f>IF(B187="","",SUM(B187:D198))</f>
        <v/>
      </c>
      <c r="C199" s="360"/>
      <c r="D199" s="360"/>
      <c r="E199" s="360" t="str">
        <f>IF(E187="","",SUM(E187:G198))</f>
        <v/>
      </c>
      <c r="F199" s="360"/>
      <c r="G199" s="360"/>
      <c r="H199" s="360" t="str">
        <f>IF(H187="","",SUM(H187:J198))</f>
        <v/>
      </c>
      <c r="I199" s="360"/>
      <c r="J199" s="360"/>
      <c r="K199" s="360" t="str">
        <f>IF(K187="","",SUM(K187:M198))</f>
        <v/>
      </c>
      <c r="L199" s="360"/>
      <c r="M199" s="360"/>
      <c r="N199" s="362" t="str">
        <f>IF(E199="","",(H199+K199)/E199)</f>
        <v/>
      </c>
      <c r="O199" s="362"/>
      <c r="P199" s="363"/>
    </row>
    <row r="200" spans="1:128" ht="12.75" thickBot="1">
      <c r="A200" s="359"/>
      <c r="B200" s="361"/>
      <c r="C200" s="361"/>
      <c r="D200" s="361"/>
      <c r="E200" s="361"/>
      <c r="F200" s="361"/>
      <c r="G200" s="361"/>
      <c r="H200" s="361"/>
      <c r="I200" s="361"/>
      <c r="J200" s="361"/>
      <c r="K200" s="361"/>
      <c r="L200" s="361"/>
      <c r="M200" s="361"/>
      <c r="N200" s="364"/>
      <c r="O200" s="364"/>
      <c r="P200" s="365"/>
    </row>
    <row r="201" spans="1:128" ht="34.5" customHeight="1">
      <c r="A201" s="366" t="s">
        <v>382</v>
      </c>
      <c r="B201" s="367"/>
      <c r="C201" s="367"/>
      <c r="D201" s="367"/>
      <c r="E201" s="367"/>
      <c r="F201" s="367"/>
      <c r="G201" s="367"/>
      <c r="H201" s="367"/>
      <c r="I201" s="367"/>
      <c r="J201" s="367"/>
      <c r="K201" s="367"/>
      <c r="L201" s="367"/>
      <c r="M201" s="367"/>
      <c r="N201" s="367"/>
      <c r="O201" s="367"/>
      <c r="P201" s="367"/>
    </row>
    <row r="202" spans="1:128" ht="34.5" customHeight="1">
      <c r="A202" s="368"/>
      <c r="B202" s="368"/>
      <c r="C202" s="368"/>
      <c r="D202" s="368"/>
      <c r="E202" s="368"/>
      <c r="F202" s="368"/>
      <c r="G202" s="368"/>
      <c r="H202" s="368"/>
      <c r="I202" s="368"/>
      <c r="J202" s="368"/>
      <c r="K202" s="368"/>
      <c r="L202" s="368"/>
      <c r="M202" s="368"/>
      <c r="N202" s="368"/>
      <c r="O202" s="368"/>
      <c r="P202" s="368"/>
    </row>
    <row r="203" spans="1:128" ht="34.5" customHeight="1">
      <c r="A203" s="368"/>
      <c r="B203" s="368"/>
      <c r="C203" s="368"/>
      <c r="D203" s="368"/>
      <c r="E203" s="368"/>
      <c r="F203" s="368"/>
      <c r="G203" s="368"/>
      <c r="H203" s="368"/>
      <c r="I203" s="368"/>
      <c r="J203" s="368"/>
      <c r="K203" s="368"/>
      <c r="L203" s="368"/>
      <c r="M203" s="368"/>
      <c r="N203" s="368"/>
      <c r="O203" s="368"/>
      <c r="P203" s="368"/>
    </row>
    <row r="204" spans="1:128" ht="34.5" customHeight="1">
      <c r="A204" s="368"/>
      <c r="B204" s="368"/>
      <c r="C204" s="368"/>
      <c r="D204" s="368"/>
      <c r="E204" s="368"/>
      <c r="F204" s="368"/>
      <c r="G204" s="368"/>
      <c r="H204" s="368"/>
      <c r="I204" s="368"/>
      <c r="J204" s="368"/>
      <c r="K204" s="368"/>
      <c r="L204" s="368"/>
      <c r="M204" s="368"/>
      <c r="N204" s="368"/>
      <c r="O204" s="368"/>
      <c r="P204" s="368"/>
    </row>
    <row r="205" spans="1:128">
      <c r="A205" s="53"/>
    </row>
    <row r="206" spans="1:128">
      <c r="A206" s="357" t="s">
        <v>383</v>
      </c>
      <c r="B206" s="357"/>
      <c r="C206" s="357"/>
      <c r="D206" s="357"/>
      <c r="E206" s="357"/>
      <c r="F206" s="357"/>
      <c r="G206" s="357"/>
      <c r="H206" s="357"/>
      <c r="I206" s="357"/>
      <c r="J206" s="357"/>
      <c r="K206" s="357"/>
      <c r="L206" s="357"/>
    </row>
    <row r="207" spans="1:128">
      <c r="A207" s="356" t="s">
        <v>384</v>
      </c>
      <c r="B207" s="356"/>
      <c r="C207" s="321"/>
      <c r="D207" s="322"/>
      <c r="E207" s="322"/>
      <c r="F207" s="322"/>
      <c r="G207" s="322"/>
      <c r="H207" s="322"/>
      <c r="I207" s="322"/>
      <c r="J207" s="322"/>
      <c r="K207" s="322"/>
      <c r="L207" s="322"/>
      <c r="M207" s="322"/>
      <c r="N207" s="322"/>
      <c r="O207" s="322"/>
      <c r="P207" s="323"/>
    </row>
    <row r="208" spans="1:128">
      <c r="A208" s="356"/>
      <c r="B208" s="356"/>
      <c r="C208" s="324"/>
      <c r="D208" s="325"/>
      <c r="E208" s="325"/>
      <c r="F208" s="325"/>
      <c r="G208" s="325"/>
      <c r="H208" s="325"/>
      <c r="I208" s="325"/>
      <c r="J208" s="325"/>
      <c r="K208" s="325"/>
      <c r="L208" s="325"/>
      <c r="M208" s="325"/>
      <c r="N208" s="325"/>
      <c r="O208" s="325"/>
      <c r="P208" s="326"/>
    </row>
    <row r="209" spans="1:19">
      <c r="A209" s="356" t="s">
        <v>385</v>
      </c>
      <c r="B209" s="356"/>
      <c r="C209" s="321"/>
      <c r="D209" s="322"/>
      <c r="E209" s="322"/>
      <c r="F209" s="322"/>
      <c r="G209" s="322"/>
      <c r="H209" s="322"/>
      <c r="I209" s="322"/>
      <c r="J209" s="322"/>
      <c r="K209" s="322"/>
      <c r="L209" s="322"/>
      <c r="M209" s="322"/>
      <c r="N209" s="322"/>
      <c r="O209" s="322"/>
      <c r="P209" s="323"/>
    </row>
    <row r="210" spans="1:19">
      <c r="A210" s="356"/>
      <c r="B210" s="356"/>
      <c r="C210" s="324"/>
      <c r="D210" s="325"/>
      <c r="E210" s="325"/>
      <c r="F210" s="325"/>
      <c r="G210" s="325"/>
      <c r="H210" s="325"/>
      <c r="I210" s="325"/>
      <c r="J210" s="325"/>
      <c r="K210" s="325"/>
      <c r="L210" s="325"/>
      <c r="M210" s="325"/>
      <c r="N210" s="325"/>
      <c r="O210" s="325"/>
      <c r="P210" s="326"/>
    </row>
    <row r="211" spans="1:19">
      <c r="A211" s="356" t="s">
        <v>386</v>
      </c>
      <c r="B211" s="356"/>
      <c r="C211" s="321"/>
      <c r="D211" s="322"/>
      <c r="E211" s="322"/>
      <c r="F211" s="322"/>
      <c r="G211" s="322"/>
      <c r="H211" s="322"/>
      <c r="I211" s="322"/>
      <c r="J211" s="322"/>
      <c r="K211" s="322"/>
      <c r="L211" s="322"/>
      <c r="M211" s="322"/>
      <c r="N211" s="322"/>
      <c r="O211" s="322"/>
      <c r="P211" s="323"/>
    </row>
    <row r="212" spans="1:19">
      <c r="A212" s="356"/>
      <c r="B212" s="356"/>
      <c r="C212" s="324"/>
      <c r="D212" s="325"/>
      <c r="E212" s="325"/>
      <c r="F212" s="325"/>
      <c r="G212" s="325"/>
      <c r="H212" s="325"/>
      <c r="I212" s="325"/>
      <c r="J212" s="325"/>
      <c r="K212" s="325"/>
      <c r="L212" s="325"/>
      <c r="M212" s="325"/>
      <c r="N212" s="325"/>
      <c r="O212" s="325"/>
      <c r="P212" s="326"/>
    </row>
    <row r="213" spans="1:19">
      <c r="A213" s="356" t="s">
        <v>387</v>
      </c>
      <c r="B213" s="356"/>
      <c r="C213" s="321"/>
      <c r="D213" s="322"/>
      <c r="E213" s="322"/>
      <c r="F213" s="322"/>
      <c r="G213" s="322"/>
      <c r="H213" s="322"/>
      <c r="I213" s="322"/>
      <c r="J213" s="322"/>
      <c r="K213" s="322"/>
      <c r="L213" s="322"/>
      <c r="M213" s="322"/>
      <c r="N213" s="322"/>
      <c r="O213" s="322"/>
      <c r="P213" s="323"/>
    </row>
    <row r="214" spans="1:19">
      <c r="A214" s="356"/>
      <c r="B214" s="356"/>
      <c r="C214" s="324"/>
      <c r="D214" s="325"/>
      <c r="E214" s="325"/>
      <c r="F214" s="325"/>
      <c r="G214" s="325"/>
      <c r="H214" s="325"/>
      <c r="I214" s="325"/>
      <c r="J214" s="325"/>
      <c r="K214" s="325"/>
      <c r="L214" s="325"/>
      <c r="M214" s="325"/>
      <c r="N214" s="325"/>
      <c r="O214" s="325"/>
      <c r="P214" s="326"/>
    </row>
    <row r="215" spans="1:19">
      <c r="A215" s="356" t="s">
        <v>388</v>
      </c>
      <c r="B215" s="356"/>
      <c r="C215" s="321"/>
      <c r="D215" s="322"/>
      <c r="E215" s="322"/>
      <c r="F215" s="322"/>
      <c r="G215" s="322"/>
      <c r="H215" s="322"/>
      <c r="I215" s="322"/>
      <c r="J215" s="322"/>
      <c r="K215" s="322"/>
      <c r="L215" s="322"/>
      <c r="M215" s="322"/>
      <c r="N215" s="322"/>
      <c r="O215" s="322"/>
      <c r="P215" s="323"/>
    </row>
    <row r="216" spans="1:19">
      <c r="A216" s="356"/>
      <c r="B216" s="356"/>
      <c r="C216" s="324"/>
      <c r="D216" s="325"/>
      <c r="E216" s="325"/>
      <c r="F216" s="325"/>
      <c r="G216" s="325"/>
      <c r="H216" s="325"/>
      <c r="I216" s="325"/>
      <c r="J216" s="325"/>
      <c r="K216" s="325"/>
      <c r="L216" s="325"/>
      <c r="M216" s="325"/>
      <c r="N216" s="325"/>
      <c r="O216" s="325"/>
      <c r="P216" s="326"/>
    </row>
    <row r="217" spans="1:19">
      <c r="A217" s="356" t="s">
        <v>389</v>
      </c>
      <c r="B217" s="356"/>
      <c r="C217" s="321"/>
      <c r="D217" s="322"/>
      <c r="E217" s="322"/>
      <c r="F217" s="322"/>
      <c r="G217" s="322"/>
      <c r="H217" s="322"/>
      <c r="I217" s="322"/>
      <c r="J217" s="322"/>
      <c r="K217" s="322"/>
      <c r="L217" s="322"/>
      <c r="M217" s="322"/>
      <c r="N217" s="322"/>
      <c r="O217" s="322"/>
      <c r="P217" s="323"/>
    </row>
    <row r="218" spans="1:19">
      <c r="A218" s="356"/>
      <c r="B218" s="356"/>
      <c r="C218" s="324"/>
      <c r="D218" s="325"/>
      <c r="E218" s="325"/>
      <c r="F218" s="325"/>
      <c r="G218" s="325"/>
      <c r="H218" s="325"/>
      <c r="I218" s="325"/>
      <c r="J218" s="325"/>
      <c r="K218" s="325"/>
      <c r="L218" s="325"/>
      <c r="M218" s="325"/>
      <c r="N218" s="325"/>
      <c r="O218" s="325"/>
      <c r="P218" s="326"/>
    </row>
    <row r="219" spans="1:19">
      <c r="A219" s="53"/>
    </row>
    <row r="220" spans="1:19">
      <c r="A220" s="349" t="s">
        <v>610</v>
      </c>
      <c r="B220" s="349"/>
      <c r="C220" s="349"/>
      <c r="D220" s="349"/>
      <c r="E220" s="349"/>
      <c r="F220" s="349"/>
      <c r="G220" s="349"/>
    </row>
    <row r="221" spans="1:19">
      <c r="A221" s="349"/>
      <c r="B221" s="349"/>
      <c r="C221" s="349"/>
      <c r="D221" s="349"/>
      <c r="E221" s="349"/>
      <c r="F221" s="349"/>
      <c r="G221" s="349"/>
    </row>
    <row r="222" spans="1:19" ht="12" customHeight="1">
      <c r="A222" s="352" t="s">
        <v>390</v>
      </c>
      <c r="B222" s="352"/>
      <c r="C222" s="352"/>
      <c r="D222" s="352"/>
    </row>
    <row r="223" spans="1:19" ht="12" customHeight="1">
      <c r="A223" s="352"/>
      <c r="B223" s="352"/>
      <c r="C223" s="352"/>
      <c r="D223" s="352"/>
    </row>
    <row r="224" spans="1:19" ht="20.100000000000001" customHeight="1">
      <c r="A224" s="354" t="s">
        <v>391</v>
      </c>
      <c r="B224" s="354"/>
      <c r="C224" s="354"/>
      <c r="D224" s="354"/>
      <c r="E224" s="321"/>
      <c r="F224" s="322"/>
      <c r="G224" s="322"/>
      <c r="H224" s="322"/>
      <c r="I224" s="322"/>
      <c r="J224" s="322"/>
      <c r="K224" s="322"/>
      <c r="L224" s="322"/>
      <c r="M224" s="322"/>
      <c r="N224" s="322"/>
      <c r="O224" s="322"/>
      <c r="P224" s="322"/>
      <c r="Q224" s="322"/>
      <c r="R224" s="322"/>
      <c r="S224" s="323"/>
    </row>
    <row r="225" spans="1:19" ht="20.100000000000001" customHeight="1">
      <c r="A225" s="354"/>
      <c r="B225" s="354"/>
      <c r="C225" s="354"/>
      <c r="D225" s="354"/>
      <c r="E225" s="324"/>
      <c r="F225" s="325"/>
      <c r="G225" s="325"/>
      <c r="H225" s="325"/>
      <c r="I225" s="325"/>
      <c r="J225" s="325"/>
      <c r="K225" s="325"/>
      <c r="L225" s="325"/>
      <c r="M225" s="325"/>
      <c r="N225" s="325"/>
      <c r="O225" s="325"/>
      <c r="P225" s="325"/>
      <c r="Q225" s="325"/>
      <c r="R225" s="325"/>
      <c r="S225" s="326"/>
    </row>
    <row r="226" spans="1:19" ht="15" customHeight="1">
      <c r="A226" s="354" t="s">
        <v>392</v>
      </c>
      <c r="B226" s="354"/>
      <c r="C226" s="354"/>
      <c r="D226" s="355"/>
      <c r="E226" s="321"/>
      <c r="F226" s="322"/>
      <c r="G226" s="322"/>
      <c r="H226" s="322"/>
      <c r="I226" s="322"/>
      <c r="J226" s="322"/>
      <c r="K226" s="322"/>
      <c r="L226" s="322"/>
      <c r="M226" s="322"/>
      <c r="N226" s="322"/>
      <c r="O226" s="322"/>
      <c r="P226" s="322"/>
      <c r="Q226" s="322"/>
      <c r="R226" s="322"/>
      <c r="S226" s="323"/>
    </row>
    <row r="227" spans="1:19" ht="15" customHeight="1">
      <c r="A227" s="354"/>
      <c r="B227" s="354"/>
      <c r="C227" s="354"/>
      <c r="D227" s="355"/>
      <c r="E227" s="324"/>
      <c r="F227" s="325"/>
      <c r="G227" s="325"/>
      <c r="H227" s="325"/>
      <c r="I227" s="325"/>
      <c r="J227" s="325"/>
      <c r="K227" s="325"/>
      <c r="L227" s="325"/>
      <c r="M227" s="325"/>
      <c r="N227" s="325"/>
      <c r="O227" s="325"/>
      <c r="P227" s="325"/>
      <c r="Q227" s="325"/>
      <c r="R227" s="325"/>
      <c r="S227" s="326"/>
    </row>
    <row r="228" spans="1:19" ht="15" customHeight="1">
      <c r="A228" s="319" t="s">
        <v>393</v>
      </c>
      <c r="B228" s="319"/>
      <c r="C228" s="319"/>
      <c r="D228" s="320"/>
      <c r="E228" s="321"/>
      <c r="F228" s="322"/>
      <c r="G228" s="322"/>
      <c r="H228" s="322"/>
      <c r="I228" s="322"/>
      <c r="J228" s="322"/>
      <c r="K228" s="322"/>
      <c r="L228" s="322"/>
      <c r="M228" s="322"/>
      <c r="N228" s="322"/>
      <c r="O228" s="322"/>
      <c r="P228" s="322"/>
      <c r="Q228" s="322"/>
      <c r="R228" s="322"/>
      <c r="S228" s="323"/>
    </row>
    <row r="229" spans="1:19" ht="15" customHeight="1">
      <c r="A229" s="319"/>
      <c r="B229" s="319"/>
      <c r="C229" s="319"/>
      <c r="D229" s="320"/>
      <c r="E229" s="324"/>
      <c r="F229" s="325"/>
      <c r="G229" s="325"/>
      <c r="H229" s="325"/>
      <c r="I229" s="325"/>
      <c r="J229" s="325"/>
      <c r="K229" s="325"/>
      <c r="L229" s="325"/>
      <c r="M229" s="325"/>
      <c r="N229" s="325"/>
      <c r="O229" s="325"/>
      <c r="P229" s="325"/>
      <c r="Q229" s="325"/>
      <c r="R229" s="325"/>
      <c r="S229" s="326"/>
    </row>
    <row r="230" spans="1:19" ht="15" customHeight="1">
      <c r="A230" s="319" t="s">
        <v>394</v>
      </c>
      <c r="B230" s="319"/>
      <c r="C230" s="319"/>
      <c r="D230" s="320"/>
      <c r="E230" s="321"/>
      <c r="F230" s="322"/>
      <c r="G230" s="322"/>
      <c r="H230" s="322"/>
      <c r="I230" s="322"/>
      <c r="J230" s="322"/>
      <c r="K230" s="322"/>
      <c r="L230" s="322"/>
      <c r="M230" s="322"/>
      <c r="N230" s="322"/>
      <c r="O230" s="322"/>
      <c r="P230" s="322"/>
      <c r="Q230" s="322"/>
      <c r="R230" s="322"/>
      <c r="S230" s="323"/>
    </row>
    <row r="231" spans="1:19" ht="15" customHeight="1">
      <c r="A231" s="319"/>
      <c r="B231" s="319"/>
      <c r="C231" s="319"/>
      <c r="D231" s="320"/>
      <c r="E231" s="324"/>
      <c r="F231" s="325"/>
      <c r="G231" s="325"/>
      <c r="H231" s="325"/>
      <c r="I231" s="325"/>
      <c r="J231" s="325"/>
      <c r="K231" s="325"/>
      <c r="L231" s="325"/>
      <c r="M231" s="325"/>
      <c r="N231" s="325"/>
      <c r="O231" s="325"/>
      <c r="P231" s="325"/>
      <c r="Q231" s="325"/>
      <c r="R231" s="325"/>
      <c r="S231" s="326"/>
    </row>
    <row r="232" spans="1:19" ht="15" customHeight="1">
      <c r="A232" s="319" t="s">
        <v>395</v>
      </c>
      <c r="B232" s="319"/>
      <c r="C232" s="319"/>
      <c r="D232" s="320"/>
      <c r="E232" s="321"/>
      <c r="F232" s="322"/>
      <c r="G232" s="322"/>
      <c r="H232" s="322"/>
      <c r="I232" s="322"/>
      <c r="J232" s="322"/>
      <c r="K232" s="322"/>
      <c r="L232" s="322"/>
      <c r="M232" s="322"/>
      <c r="N232" s="322"/>
      <c r="O232" s="322"/>
      <c r="P232" s="322"/>
      <c r="Q232" s="322"/>
      <c r="R232" s="322"/>
      <c r="S232" s="323"/>
    </row>
    <row r="233" spans="1:19" ht="15" customHeight="1">
      <c r="A233" s="319"/>
      <c r="B233" s="319"/>
      <c r="C233" s="319"/>
      <c r="D233" s="320"/>
      <c r="E233" s="324"/>
      <c r="F233" s="325"/>
      <c r="G233" s="325"/>
      <c r="H233" s="325"/>
      <c r="I233" s="325"/>
      <c r="J233" s="325"/>
      <c r="K233" s="325"/>
      <c r="L233" s="325"/>
      <c r="M233" s="325"/>
      <c r="N233" s="325"/>
      <c r="O233" s="325"/>
      <c r="P233" s="325"/>
      <c r="Q233" s="325"/>
      <c r="R233" s="325"/>
      <c r="S233" s="326"/>
    </row>
    <row r="234" spans="1:19" ht="15" customHeight="1">
      <c r="A234" s="319" t="s">
        <v>396</v>
      </c>
      <c r="B234" s="319"/>
      <c r="C234" s="319"/>
      <c r="D234" s="320"/>
      <c r="E234" s="321"/>
      <c r="F234" s="322"/>
      <c r="G234" s="322"/>
      <c r="H234" s="322"/>
      <c r="I234" s="322"/>
      <c r="J234" s="322"/>
      <c r="K234" s="322"/>
      <c r="L234" s="322"/>
      <c r="M234" s="322"/>
      <c r="N234" s="322"/>
      <c r="O234" s="322"/>
      <c r="P234" s="322"/>
      <c r="Q234" s="322"/>
      <c r="R234" s="322"/>
      <c r="S234" s="323"/>
    </row>
    <row r="235" spans="1:19" ht="15" customHeight="1">
      <c r="A235" s="319"/>
      <c r="B235" s="319"/>
      <c r="C235" s="319"/>
      <c r="D235" s="320"/>
      <c r="E235" s="324"/>
      <c r="F235" s="325"/>
      <c r="G235" s="325"/>
      <c r="H235" s="325"/>
      <c r="I235" s="325"/>
      <c r="J235" s="325"/>
      <c r="K235" s="325"/>
      <c r="L235" s="325"/>
      <c r="M235" s="325"/>
      <c r="N235" s="325"/>
      <c r="O235" s="325"/>
      <c r="P235" s="325"/>
      <c r="Q235" s="325"/>
      <c r="R235" s="325"/>
      <c r="S235" s="326"/>
    </row>
    <row r="236" spans="1:19" ht="15" customHeight="1">
      <c r="A236" s="319" t="s">
        <v>397</v>
      </c>
      <c r="B236" s="319"/>
      <c r="C236" s="319"/>
      <c r="D236" s="320"/>
      <c r="E236" s="321"/>
      <c r="F236" s="322"/>
      <c r="G236" s="322"/>
      <c r="H236" s="322"/>
      <c r="I236" s="322"/>
      <c r="J236" s="322"/>
      <c r="K236" s="322"/>
      <c r="L236" s="322"/>
      <c r="M236" s="322"/>
      <c r="N236" s="322"/>
      <c r="O236" s="322"/>
      <c r="P236" s="322"/>
      <c r="Q236" s="322"/>
      <c r="R236" s="322"/>
      <c r="S236" s="323"/>
    </row>
    <row r="237" spans="1:19" ht="15" customHeight="1">
      <c r="A237" s="319"/>
      <c r="B237" s="319"/>
      <c r="C237" s="319"/>
      <c r="D237" s="320"/>
      <c r="E237" s="324"/>
      <c r="F237" s="325"/>
      <c r="G237" s="325"/>
      <c r="H237" s="325"/>
      <c r="I237" s="325"/>
      <c r="J237" s="325"/>
      <c r="K237" s="325"/>
      <c r="L237" s="325"/>
      <c r="M237" s="325"/>
      <c r="N237" s="325"/>
      <c r="O237" s="325"/>
      <c r="P237" s="325"/>
      <c r="Q237" s="325"/>
      <c r="R237" s="325"/>
      <c r="S237" s="326"/>
    </row>
    <row r="238" spans="1:19" ht="15" customHeight="1">
      <c r="A238" s="319" t="s">
        <v>398</v>
      </c>
      <c r="B238" s="319"/>
      <c r="C238" s="319"/>
      <c r="D238" s="320"/>
      <c r="E238" s="321"/>
      <c r="F238" s="322"/>
      <c r="G238" s="322"/>
      <c r="H238" s="322"/>
      <c r="I238" s="322"/>
      <c r="J238" s="322"/>
      <c r="K238" s="322"/>
      <c r="L238" s="322"/>
      <c r="M238" s="322"/>
      <c r="N238" s="322"/>
      <c r="O238" s="322"/>
      <c r="P238" s="322"/>
      <c r="Q238" s="322"/>
      <c r="R238" s="322"/>
      <c r="S238" s="323"/>
    </row>
    <row r="239" spans="1:19" ht="15" customHeight="1">
      <c r="A239" s="319"/>
      <c r="B239" s="319"/>
      <c r="C239" s="319"/>
      <c r="D239" s="320"/>
      <c r="E239" s="324"/>
      <c r="F239" s="325"/>
      <c r="G239" s="325"/>
      <c r="H239" s="325"/>
      <c r="I239" s="325"/>
      <c r="J239" s="325"/>
      <c r="K239" s="325"/>
      <c r="L239" s="325"/>
      <c r="M239" s="325"/>
      <c r="N239" s="325"/>
      <c r="O239" s="325"/>
      <c r="P239" s="325"/>
      <c r="Q239" s="325"/>
      <c r="R239" s="325"/>
      <c r="S239" s="326"/>
    </row>
    <row r="240" spans="1:19" ht="15" customHeight="1">
      <c r="A240" s="319" t="s">
        <v>399</v>
      </c>
      <c r="B240" s="319"/>
      <c r="C240" s="319"/>
      <c r="D240" s="320"/>
      <c r="E240" s="321"/>
      <c r="F240" s="322"/>
      <c r="G240" s="322"/>
      <c r="H240" s="322"/>
      <c r="I240" s="322"/>
      <c r="J240" s="322"/>
      <c r="K240" s="322"/>
      <c r="L240" s="322"/>
      <c r="M240" s="322"/>
      <c r="N240" s="322"/>
      <c r="O240" s="322"/>
      <c r="P240" s="322"/>
      <c r="Q240" s="322"/>
      <c r="R240" s="322"/>
      <c r="S240" s="323"/>
    </row>
    <row r="241" spans="1:128" ht="15" customHeight="1">
      <c r="A241" s="319"/>
      <c r="B241" s="319"/>
      <c r="C241" s="319"/>
      <c r="D241" s="320"/>
      <c r="E241" s="324"/>
      <c r="F241" s="325"/>
      <c r="G241" s="325"/>
      <c r="H241" s="325"/>
      <c r="I241" s="325"/>
      <c r="J241" s="325"/>
      <c r="K241" s="325"/>
      <c r="L241" s="325"/>
      <c r="M241" s="325"/>
      <c r="N241" s="325"/>
      <c r="O241" s="325"/>
      <c r="P241" s="325"/>
      <c r="Q241" s="325"/>
      <c r="R241" s="325"/>
      <c r="S241" s="326"/>
    </row>
    <row r="242" spans="1:128" s="327" customFormat="1" ht="15" customHeight="1">
      <c r="A242" s="327" t="s">
        <v>400</v>
      </c>
      <c r="B242" s="328"/>
      <c r="C242" s="328"/>
      <c r="D242" s="328"/>
      <c r="E242" s="328"/>
      <c r="F242" s="328"/>
      <c r="G242" s="328"/>
      <c r="H242" s="328"/>
      <c r="I242" s="328"/>
      <c r="J242" s="328"/>
      <c r="K242" s="328"/>
      <c r="L242" s="328"/>
      <c r="M242" s="328"/>
      <c r="N242" s="328"/>
      <c r="O242" s="328"/>
      <c r="P242" s="328"/>
      <c r="Q242" s="328"/>
      <c r="R242" s="328"/>
      <c r="S242" s="328"/>
      <c r="T242" s="328"/>
      <c r="U242" s="328"/>
      <c r="V242" s="328"/>
      <c r="W242" s="328"/>
      <c r="X242" s="328"/>
      <c r="Y242" s="328"/>
      <c r="Z242" s="328"/>
      <c r="AA242" s="328"/>
      <c r="AB242" s="328"/>
      <c r="AC242" s="328"/>
      <c r="AD242" s="328"/>
      <c r="AE242" s="328"/>
      <c r="AF242" s="328"/>
      <c r="AG242" s="328"/>
      <c r="AH242" s="328"/>
      <c r="AI242" s="328"/>
      <c r="AJ242" s="328"/>
      <c r="AK242" s="328"/>
      <c r="AL242" s="328"/>
      <c r="AM242" s="328"/>
      <c r="AN242" s="328"/>
      <c r="AO242" s="328"/>
      <c r="AP242" s="328"/>
      <c r="AQ242" s="328"/>
      <c r="AR242" s="328"/>
      <c r="AS242" s="328"/>
      <c r="AT242" s="328"/>
      <c r="AU242" s="328"/>
      <c r="AV242" s="328"/>
      <c r="AW242" s="328"/>
      <c r="AX242" s="328"/>
      <c r="AY242" s="328"/>
      <c r="AZ242" s="328"/>
      <c r="BA242" s="328"/>
      <c r="BB242" s="328"/>
      <c r="BC242" s="328"/>
      <c r="BD242" s="328"/>
      <c r="BE242" s="328"/>
      <c r="BF242" s="328"/>
      <c r="BG242" s="328"/>
      <c r="BH242" s="328"/>
      <c r="BI242" s="328"/>
      <c r="BJ242" s="328"/>
      <c r="BK242" s="328"/>
      <c r="BL242" s="328"/>
      <c r="BM242" s="328"/>
      <c r="BN242" s="328"/>
      <c r="BO242" s="328"/>
      <c r="BP242" s="328"/>
      <c r="BQ242" s="328"/>
      <c r="BR242" s="328"/>
      <c r="BS242" s="328"/>
      <c r="BT242" s="328"/>
      <c r="BU242" s="328"/>
      <c r="BV242" s="328"/>
      <c r="BW242" s="328"/>
      <c r="BX242" s="328"/>
      <c r="BY242" s="328"/>
      <c r="BZ242" s="328"/>
      <c r="CA242" s="328"/>
      <c r="CB242" s="328"/>
      <c r="CC242" s="328"/>
      <c r="CD242" s="328"/>
      <c r="CE242" s="328"/>
      <c r="CF242" s="328"/>
      <c r="CG242" s="328"/>
      <c r="CH242" s="328"/>
      <c r="CI242" s="328"/>
      <c r="CJ242" s="328"/>
      <c r="CK242" s="328"/>
      <c r="CL242" s="328"/>
      <c r="CM242" s="328"/>
      <c r="CN242" s="328"/>
      <c r="CO242" s="328"/>
      <c r="CP242" s="328"/>
      <c r="CQ242" s="328"/>
      <c r="CR242" s="328"/>
      <c r="CS242" s="328"/>
      <c r="CT242" s="328"/>
      <c r="CU242" s="328"/>
      <c r="CV242" s="328"/>
      <c r="CW242" s="328"/>
      <c r="CX242" s="328"/>
      <c r="CY242" s="328"/>
      <c r="CZ242" s="328"/>
      <c r="DA242" s="328"/>
      <c r="DB242" s="328"/>
      <c r="DC242" s="328"/>
      <c r="DD242" s="328"/>
      <c r="DE242" s="328"/>
      <c r="DF242" s="328"/>
      <c r="DG242" s="328"/>
      <c r="DH242" s="328"/>
      <c r="DI242" s="328"/>
      <c r="DJ242" s="328"/>
      <c r="DK242" s="328"/>
      <c r="DL242" s="328"/>
      <c r="DM242" s="328"/>
      <c r="DN242" s="328"/>
      <c r="DO242" s="328"/>
      <c r="DP242" s="328"/>
      <c r="DQ242" s="328"/>
      <c r="DR242" s="328"/>
      <c r="DS242" s="328"/>
      <c r="DT242" s="328"/>
      <c r="DU242" s="328"/>
      <c r="DV242" s="328"/>
      <c r="DW242" s="328"/>
      <c r="DX242" s="328"/>
    </row>
    <row r="243" spans="1:128" ht="15" customHeight="1">
      <c r="A243" s="329" t="s">
        <v>401</v>
      </c>
      <c r="B243" s="330"/>
      <c r="C243" s="330"/>
      <c r="D243" s="330"/>
      <c r="E243" s="330"/>
      <c r="F243" s="330"/>
      <c r="G243" s="330"/>
      <c r="H243" s="330"/>
      <c r="I243" s="330"/>
      <c r="J243" s="330"/>
      <c r="K243" s="330"/>
      <c r="L243" s="330"/>
      <c r="M243" s="330"/>
      <c r="N243" s="330"/>
      <c r="O243" s="330"/>
      <c r="P243" s="330"/>
      <c r="Q243" s="330"/>
      <c r="R243" s="330"/>
      <c r="S243" s="330"/>
    </row>
    <row r="244" spans="1:128" ht="15" customHeight="1">
      <c r="A244" s="329" t="s">
        <v>402</v>
      </c>
      <c r="B244" s="330"/>
      <c r="C244" s="330"/>
      <c r="D244" s="330"/>
      <c r="E244" s="330"/>
      <c r="F244" s="330"/>
      <c r="G244" s="330"/>
      <c r="H244" s="330"/>
      <c r="I244" s="330"/>
      <c r="J244" s="330"/>
      <c r="K244" s="330"/>
      <c r="L244" s="330"/>
      <c r="M244" s="330"/>
      <c r="N244" s="330"/>
      <c r="O244" s="330"/>
      <c r="P244" s="330"/>
      <c r="Q244" s="330"/>
      <c r="R244" s="330"/>
      <c r="S244" s="330"/>
    </row>
    <row r="245" spans="1:128" s="225" customFormat="1" ht="15" customHeight="1">
      <c r="A245" s="331" t="s">
        <v>611</v>
      </c>
      <c r="B245" s="331"/>
      <c r="C245" s="331"/>
      <c r="D245" s="331"/>
      <c r="E245" s="331"/>
      <c r="F245" s="331"/>
    </row>
    <row r="246" spans="1:128" s="225" customFormat="1" ht="15" customHeight="1">
      <c r="A246" s="331"/>
      <c r="B246" s="331"/>
      <c r="C246" s="331"/>
      <c r="D246" s="331"/>
      <c r="E246" s="331"/>
      <c r="F246" s="331"/>
    </row>
    <row r="247" spans="1:128" s="225" customFormat="1" ht="15" customHeight="1">
      <c r="A247" s="319" t="s">
        <v>403</v>
      </c>
      <c r="B247" s="319"/>
      <c r="C247" s="319"/>
      <c r="D247" s="319"/>
      <c r="E247" s="332" t="s">
        <v>404</v>
      </c>
      <c r="F247" s="332"/>
      <c r="G247" s="333"/>
      <c r="H247" s="333"/>
      <c r="I247" s="333"/>
      <c r="J247" s="333"/>
      <c r="K247" s="333"/>
      <c r="L247" s="333"/>
      <c r="M247" s="333"/>
      <c r="N247" s="313" t="s">
        <v>405</v>
      </c>
      <c r="O247" s="314"/>
      <c r="P247" s="314"/>
      <c r="Q247" s="314"/>
      <c r="R247" s="314"/>
      <c r="S247" s="315"/>
    </row>
    <row r="248" spans="1:128" s="225" customFormat="1" ht="15" customHeight="1">
      <c r="A248" s="319"/>
      <c r="B248" s="319"/>
      <c r="C248" s="319"/>
      <c r="D248" s="319"/>
      <c r="E248" s="334" t="s">
        <v>406</v>
      </c>
      <c r="F248" s="334"/>
      <c r="G248" s="335"/>
      <c r="H248" s="335"/>
      <c r="I248" s="335"/>
      <c r="J248" s="335"/>
      <c r="K248" s="335"/>
      <c r="L248" s="335"/>
      <c r="M248" s="335"/>
      <c r="N248" s="316"/>
      <c r="O248" s="317"/>
      <c r="P248" s="317"/>
      <c r="Q248" s="317"/>
      <c r="R248" s="317"/>
      <c r="S248" s="318"/>
    </row>
    <row r="249" spans="1:128" s="225" customFormat="1" ht="15" customHeight="1">
      <c r="A249" s="319"/>
      <c r="B249" s="319"/>
      <c r="C249" s="319"/>
      <c r="D249" s="319"/>
      <c r="E249" s="334"/>
      <c r="F249" s="334"/>
      <c r="G249" s="335"/>
      <c r="H249" s="335"/>
      <c r="I249" s="335"/>
      <c r="J249" s="335"/>
      <c r="K249" s="335"/>
      <c r="L249" s="335"/>
      <c r="M249" s="335"/>
      <c r="N249" s="313" t="s">
        <v>407</v>
      </c>
      <c r="O249" s="314"/>
      <c r="P249" s="314"/>
      <c r="Q249" s="314"/>
      <c r="R249" s="314"/>
      <c r="S249" s="315"/>
    </row>
    <row r="250" spans="1:128" s="225" customFormat="1" ht="15" customHeight="1">
      <c r="A250" s="319"/>
      <c r="B250" s="319"/>
      <c r="C250" s="319"/>
      <c r="D250" s="319"/>
      <c r="E250" s="336" t="s">
        <v>408</v>
      </c>
      <c r="F250" s="336"/>
      <c r="G250" s="337"/>
      <c r="H250" s="337"/>
      <c r="I250" s="337"/>
      <c r="J250" s="337"/>
      <c r="K250" s="337"/>
      <c r="L250" s="337"/>
      <c r="M250" s="337"/>
      <c r="N250" s="316"/>
      <c r="O250" s="317"/>
      <c r="P250" s="317"/>
      <c r="Q250" s="317"/>
      <c r="R250" s="317"/>
      <c r="S250" s="318"/>
    </row>
    <row r="251" spans="1:128" s="225" customFormat="1" ht="15" customHeight="1">
      <c r="A251" s="319" t="s">
        <v>409</v>
      </c>
      <c r="B251" s="319"/>
      <c r="C251" s="319"/>
      <c r="D251" s="319"/>
      <c r="E251" s="306" t="s">
        <v>410</v>
      </c>
      <c r="F251" s="306"/>
      <c r="G251" s="307"/>
      <c r="H251" s="308"/>
      <c r="I251" s="308"/>
      <c r="J251" s="308"/>
      <c r="K251" s="308"/>
      <c r="L251" s="308"/>
      <c r="M251" s="308"/>
      <c r="N251" s="308"/>
      <c r="O251" s="308"/>
      <c r="P251" s="308"/>
      <c r="Q251" s="308"/>
      <c r="R251" s="308"/>
      <c r="S251" s="309"/>
    </row>
    <row r="252" spans="1:128" s="225" customFormat="1" ht="15" customHeight="1">
      <c r="A252" s="319"/>
      <c r="B252" s="319"/>
      <c r="C252" s="319"/>
      <c r="D252" s="319"/>
      <c r="E252" s="306"/>
      <c r="F252" s="306"/>
      <c r="G252" s="310"/>
      <c r="H252" s="311"/>
      <c r="I252" s="311"/>
      <c r="J252" s="311"/>
      <c r="K252" s="311"/>
      <c r="L252" s="311"/>
      <c r="M252" s="311"/>
      <c r="N252" s="311"/>
      <c r="O252" s="311"/>
      <c r="P252" s="311"/>
      <c r="Q252" s="311"/>
      <c r="R252" s="311"/>
      <c r="S252" s="312"/>
    </row>
    <row r="253" spans="1:128" s="225" customFormat="1" ht="15" customHeight="1">
      <c r="A253" s="319"/>
      <c r="B253" s="319"/>
      <c r="C253" s="319"/>
      <c r="D253" s="319"/>
      <c r="E253" s="306" t="s">
        <v>411</v>
      </c>
      <c r="F253" s="306"/>
      <c r="G253" s="307"/>
      <c r="H253" s="308"/>
      <c r="I253" s="308"/>
      <c r="J253" s="308"/>
      <c r="K253" s="308"/>
      <c r="L253" s="308"/>
      <c r="M253" s="309"/>
      <c r="N253" s="313" t="s">
        <v>405</v>
      </c>
      <c r="O253" s="314"/>
      <c r="P253" s="314"/>
      <c r="Q253" s="314"/>
      <c r="R253" s="314"/>
      <c r="S253" s="315"/>
    </row>
    <row r="254" spans="1:128">
      <c r="A254" s="319"/>
      <c r="B254" s="319"/>
      <c r="C254" s="319"/>
      <c r="D254" s="319"/>
      <c r="E254" s="306"/>
      <c r="F254" s="306"/>
      <c r="G254" s="310"/>
      <c r="H254" s="311"/>
      <c r="I254" s="311"/>
      <c r="J254" s="311"/>
      <c r="K254" s="311"/>
      <c r="L254" s="311"/>
      <c r="M254" s="312"/>
      <c r="N254" s="316"/>
      <c r="O254" s="317"/>
      <c r="P254" s="317"/>
      <c r="Q254" s="317"/>
      <c r="R254" s="317"/>
      <c r="S254" s="318"/>
    </row>
    <row r="256" spans="1:128">
      <c r="A256" s="349" t="s">
        <v>612</v>
      </c>
      <c r="B256" s="349"/>
      <c r="C256" s="349"/>
      <c r="D256" s="349"/>
      <c r="E256" s="349"/>
      <c r="F256" s="349"/>
      <c r="G256" s="349"/>
    </row>
    <row r="257" spans="1:26">
      <c r="A257" s="349"/>
      <c r="B257" s="349"/>
      <c r="C257" s="349"/>
      <c r="D257" s="349"/>
      <c r="E257" s="350"/>
      <c r="F257" s="350"/>
      <c r="G257" s="350"/>
    </row>
    <row r="258" spans="1:26" ht="12" customHeight="1">
      <c r="A258" s="338" t="s">
        <v>412</v>
      </c>
      <c r="B258" s="339"/>
      <c r="C258" s="339"/>
      <c r="D258" s="340"/>
      <c r="E258" s="322"/>
      <c r="F258" s="322"/>
      <c r="G258" s="322"/>
      <c r="H258" s="322"/>
      <c r="I258" s="322"/>
      <c r="J258" s="322"/>
      <c r="K258" s="322"/>
      <c r="L258" s="322"/>
      <c r="M258" s="322"/>
      <c r="N258" s="322"/>
      <c r="O258" s="322"/>
      <c r="P258" s="322"/>
      <c r="Q258" s="322"/>
      <c r="R258" s="322"/>
      <c r="S258" s="323"/>
      <c r="T258" s="351"/>
      <c r="U258" s="352"/>
      <c r="V258" s="352"/>
      <c r="W258" s="352"/>
      <c r="X258" s="352"/>
      <c r="Y258" s="352"/>
      <c r="Z258" s="352"/>
    </row>
    <row r="259" spans="1:26">
      <c r="A259" s="341"/>
      <c r="B259" s="342"/>
      <c r="C259" s="342"/>
      <c r="D259" s="343"/>
      <c r="E259" s="344"/>
      <c r="F259" s="344"/>
      <c r="G259" s="344"/>
      <c r="H259" s="344"/>
      <c r="I259" s="344"/>
      <c r="J259" s="344"/>
      <c r="K259" s="344"/>
      <c r="L259" s="344"/>
      <c r="M259" s="344"/>
      <c r="N259" s="344"/>
      <c r="O259" s="344"/>
      <c r="P259" s="344"/>
      <c r="Q259" s="344"/>
      <c r="R259" s="344"/>
      <c r="S259" s="345"/>
      <c r="T259" s="353"/>
      <c r="U259" s="352"/>
      <c r="V259" s="352"/>
      <c r="W259" s="352"/>
      <c r="X259" s="352"/>
      <c r="Y259" s="352"/>
      <c r="Z259" s="352"/>
    </row>
    <row r="260" spans="1:26" ht="20.25" customHeight="1">
      <c r="A260" s="341"/>
      <c r="B260" s="342"/>
      <c r="C260" s="342"/>
      <c r="D260" s="343"/>
      <c r="E260" s="325"/>
      <c r="F260" s="325"/>
      <c r="G260" s="325"/>
      <c r="H260" s="325"/>
      <c r="I260" s="325"/>
      <c r="J260" s="325"/>
      <c r="K260" s="325"/>
      <c r="L260" s="325"/>
      <c r="M260" s="325"/>
      <c r="N260" s="325"/>
      <c r="O260" s="325"/>
      <c r="P260" s="325"/>
      <c r="Q260" s="325"/>
      <c r="R260" s="325"/>
      <c r="S260" s="326"/>
      <c r="T260" s="353"/>
      <c r="U260" s="352"/>
      <c r="V260" s="352"/>
      <c r="W260" s="352"/>
      <c r="X260" s="352"/>
      <c r="Y260" s="352"/>
      <c r="Z260" s="352"/>
    </row>
    <row r="261" spans="1:26" ht="13.5" customHeight="1">
      <c r="A261" s="54"/>
      <c r="B261" s="338" t="s">
        <v>413</v>
      </c>
      <c r="C261" s="339"/>
      <c r="D261" s="340"/>
      <c r="E261" s="322"/>
      <c r="F261" s="322"/>
      <c r="G261" s="322"/>
      <c r="H261" s="322"/>
      <c r="I261" s="322"/>
      <c r="J261" s="322"/>
      <c r="K261" s="322"/>
      <c r="L261" s="322"/>
      <c r="M261" s="322"/>
      <c r="N261" s="322"/>
      <c r="O261" s="322"/>
      <c r="P261" s="322"/>
      <c r="Q261" s="322"/>
      <c r="R261" s="322"/>
      <c r="S261" s="323"/>
      <c r="T261" s="353"/>
      <c r="U261" s="352"/>
      <c r="V261" s="352"/>
      <c r="W261" s="352"/>
      <c r="X261" s="352"/>
      <c r="Y261" s="352"/>
      <c r="Z261" s="352"/>
    </row>
    <row r="262" spans="1:26">
      <c r="A262" s="54"/>
      <c r="B262" s="341"/>
      <c r="C262" s="342"/>
      <c r="D262" s="343"/>
      <c r="E262" s="344"/>
      <c r="F262" s="344"/>
      <c r="G262" s="344"/>
      <c r="H262" s="344"/>
      <c r="I262" s="344"/>
      <c r="J262" s="344"/>
      <c r="K262" s="344"/>
      <c r="L262" s="344"/>
      <c r="M262" s="344"/>
      <c r="N262" s="344"/>
      <c r="O262" s="344"/>
      <c r="P262" s="344"/>
      <c r="Q262" s="344"/>
      <c r="R262" s="344"/>
      <c r="S262" s="345"/>
    </row>
    <row r="263" spans="1:26" ht="30" customHeight="1">
      <c r="A263" s="55"/>
      <c r="B263" s="346"/>
      <c r="C263" s="347"/>
      <c r="D263" s="348"/>
      <c r="E263" s="325"/>
      <c r="F263" s="325"/>
      <c r="G263" s="325"/>
      <c r="H263" s="325"/>
      <c r="I263" s="325"/>
      <c r="J263" s="325"/>
      <c r="K263" s="325"/>
      <c r="L263" s="325"/>
      <c r="M263" s="325"/>
      <c r="N263" s="325"/>
      <c r="O263" s="325"/>
      <c r="P263" s="325"/>
      <c r="Q263" s="325"/>
      <c r="R263" s="325"/>
      <c r="S263" s="326"/>
    </row>
    <row r="264" spans="1:26">
      <c r="A264" s="338" t="s">
        <v>414</v>
      </c>
      <c r="B264" s="339"/>
      <c r="C264" s="339"/>
      <c r="D264" s="340"/>
      <c r="E264" s="322"/>
      <c r="F264" s="322"/>
      <c r="G264" s="322"/>
      <c r="H264" s="322"/>
      <c r="I264" s="322"/>
      <c r="J264" s="322"/>
      <c r="K264" s="322"/>
      <c r="L264" s="322"/>
      <c r="M264" s="322"/>
      <c r="N264" s="322"/>
      <c r="O264" s="322"/>
      <c r="P264" s="322"/>
      <c r="Q264" s="322"/>
      <c r="R264" s="322"/>
      <c r="S264" s="323"/>
    </row>
    <row r="265" spans="1:26">
      <c r="A265" s="341"/>
      <c r="B265" s="342"/>
      <c r="C265" s="342"/>
      <c r="D265" s="343"/>
      <c r="E265" s="344"/>
      <c r="F265" s="344"/>
      <c r="G265" s="344"/>
      <c r="H265" s="344"/>
      <c r="I265" s="344"/>
      <c r="J265" s="344"/>
      <c r="K265" s="344"/>
      <c r="L265" s="344"/>
      <c r="M265" s="344"/>
      <c r="N265" s="344"/>
      <c r="O265" s="344"/>
      <c r="P265" s="344"/>
      <c r="Q265" s="344"/>
      <c r="R265" s="344"/>
      <c r="S265" s="345"/>
    </row>
    <row r="266" spans="1:26" ht="22.5" customHeight="1">
      <c r="A266" s="341"/>
      <c r="B266" s="342"/>
      <c r="C266" s="342"/>
      <c r="D266" s="343"/>
      <c r="E266" s="325"/>
      <c r="F266" s="325"/>
      <c r="G266" s="325"/>
      <c r="H266" s="325"/>
      <c r="I266" s="325"/>
      <c r="J266" s="325"/>
      <c r="K266" s="325"/>
      <c r="L266" s="325"/>
      <c r="M266" s="325"/>
      <c r="N266" s="325"/>
      <c r="O266" s="325"/>
      <c r="P266" s="325"/>
      <c r="Q266" s="325"/>
      <c r="R266" s="325"/>
      <c r="S266" s="326"/>
    </row>
    <row r="267" spans="1:26" ht="12" customHeight="1">
      <c r="A267" s="54"/>
      <c r="B267" s="338" t="s">
        <v>415</v>
      </c>
      <c r="C267" s="339"/>
      <c r="D267" s="340"/>
      <c r="E267" s="322"/>
      <c r="F267" s="322"/>
      <c r="G267" s="322"/>
      <c r="H267" s="322"/>
      <c r="I267" s="322"/>
      <c r="J267" s="322"/>
      <c r="K267" s="322"/>
      <c r="L267" s="322"/>
      <c r="M267" s="322"/>
      <c r="N267" s="322"/>
      <c r="O267" s="322"/>
      <c r="P267" s="322"/>
      <c r="Q267" s="322"/>
      <c r="R267" s="322"/>
      <c r="S267" s="323"/>
    </row>
    <row r="268" spans="1:26">
      <c r="A268" s="54"/>
      <c r="B268" s="341"/>
      <c r="C268" s="342"/>
      <c r="D268" s="343"/>
      <c r="E268" s="344"/>
      <c r="F268" s="344"/>
      <c r="G268" s="344"/>
      <c r="H268" s="344"/>
      <c r="I268" s="344"/>
      <c r="J268" s="344"/>
      <c r="K268" s="344"/>
      <c r="L268" s="344"/>
      <c r="M268" s="344"/>
      <c r="N268" s="344"/>
      <c r="O268" s="344"/>
      <c r="P268" s="344"/>
      <c r="Q268" s="344"/>
      <c r="R268" s="344"/>
      <c r="S268" s="345"/>
    </row>
    <row r="269" spans="1:26" ht="18.75" customHeight="1">
      <c r="A269" s="55"/>
      <c r="B269" s="346"/>
      <c r="C269" s="347"/>
      <c r="D269" s="348"/>
      <c r="E269" s="325"/>
      <c r="F269" s="325"/>
      <c r="G269" s="325"/>
      <c r="H269" s="325"/>
      <c r="I269" s="325"/>
      <c r="J269" s="325"/>
      <c r="K269" s="325"/>
      <c r="L269" s="325"/>
      <c r="M269" s="325"/>
      <c r="N269" s="325"/>
      <c r="O269" s="325"/>
      <c r="P269" s="325"/>
      <c r="Q269" s="325"/>
      <c r="R269" s="325"/>
      <c r="S269" s="326"/>
    </row>
    <row r="271" spans="1:26" ht="15.75" customHeight="1">
      <c r="A271" s="56" t="s">
        <v>416</v>
      </c>
    </row>
    <row r="272" spans="1:26">
      <c r="A272" s="36" t="s">
        <v>417</v>
      </c>
    </row>
  </sheetData>
  <sheetProtection algorithmName="SHA-512" hashValue="Dj1WRvuiHnx9XjQ6zAZS+U6xoReVBOXwlSsypfU89oqddX6HZYaKZmK5bY5325gPHLTv5IJHuQdCeDhvzsLPJA==" saltValue="OzejYPHVMw9oV94wSUZuVw==" spinCount="100000" sheet="1" formatCells="0" formatRows="0" insertRows="0" selectLockedCells="1"/>
  <mergeCells count="590">
    <mergeCell ref="A8:R8"/>
    <mergeCell ref="A9:D13"/>
    <mergeCell ref="E9:R10"/>
    <mergeCell ref="F11:R11"/>
    <mergeCell ref="E12:R12"/>
    <mergeCell ref="F13:R13"/>
    <mergeCell ref="A2:R2"/>
    <mergeCell ref="A4:B4"/>
    <mergeCell ref="C4:M4"/>
    <mergeCell ref="N4:O4"/>
    <mergeCell ref="P4:R4"/>
    <mergeCell ref="A6:C7"/>
    <mergeCell ref="D6:R7"/>
    <mergeCell ref="A20:D24"/>
    <mergeCell ref="E20:R20"/>
    <mergeCell ref="E21:G21"/>
    <mergeCell ref="H21:R21"/>
    <mergeCell ref="E22:R22"/>
    <mergeCell ref="E23:G23"/>
    <mergeCell ref="H23:R23"/>
    <mergeCell ref="E24:R24"/>
    <mergeCell ref="A16:D17"/>
    <mergeCell ref="E16:R16"/>
    <mergeCell ref="F17:R17"/>
    <mergeCell ref="A18:D19"/>
    <mergeCell ref="E18:R18"/>
    <mergeCell ref="E19:R19"/>
    <mergeCell ref="A27:Z27"/>
    <mergeCell ref="A28:A29"/>
    <mergeCell ref="B28:F29"/>
    <mergeCell ref="G28:K29"/>
    <mergeCell ref="L28:M29"/>
    <mergeCell ref="N28:N29"/>
    <mergeCell ref="O28:O29"/>
    <mergeCell ref="P28:P29"/>
    <mergeCell ref="Q28:U28"/>
    <mergeCell ref="V28:Z29"/>
    <mergeCell ref="AA28:AC29"/>
    <mergeCell ref="Q29:R29"/>
    <mergeCell ref="S29:T29"/>
    <mergeCell ref="A30:A35"/>
    <mergeCell ref="B30:F35"/>
    <mergeCell ref="G30:K35"/>
    <mergeCell ref="L30:M34"/>
    <mergeCell ref="N30:N35"/>
    <mergeCell ref="O30:O35"/>
    <mergeCell ref="P30:P35"/>
    <mergeCell ref="Q30:R30"/>
    <mergeCell ref="S30:T30"/>
    <mergeCell ref="V30:Z35"/>
    <mergeCell ref="AA30:AC35"/>
    <mergeCell ref="Q31:R31"/>
    <mergeCell ref="S31:T31"/>
    <mergeCell ref="Q32:R32"/>
    <mergeCell ref="S32:T32"/>
    <mergeCell ref="Q33:R33"/>
    <mergeCell ref="S33:T33"/>
    <mergeCell ref="Q34:R34"/>
    <mergeCell ref="S34:T34"/>
    <mergeCell ref="Q35:R35"/>
    <mergeCell ref="S35:T35"/>
    <mergeCell ref="A36:A41"/>
    <mergeCell ref="B36:F41"/>
    <mergeCell ref="G36:K41"/>
    <mergeCell ref="L36:M40"/>
    <mergeCell ref="N36:N41"/>
    <mergeCell ref="O36:O41"/>
    <mergeCell ref="A42:A47"/>
    <mergeCell ref="B42:F47"/>
    <mergeCell ref="G42:K47"/>
    <mergeCell ref="L42:M46"/>
    <mergeCell ref="N42:N47"/>
    <mergeCell ref="O42:O47"/>
    <mergeCell ref="P36:P41"/>
    <mergeCell ref="Q36:R36"/>
    <mergeCell ref="S36:T36"/>
    <mergeCell ref="V36:Z41"/>
    <mergeCell ref="Q37:R37"/>
    <mergeCell ref="S37:T37"/>
    <mergeCell ref="Q38:R38"/>
    <mergeCell ref="S38:T38"/>
    <mergeCell ref="Q39:R39"/>
    <mergeCell ref="V42:Z47"/>
    <mergeCell ref="AA42:AC47"/>
    <mergeCell ref="Q43:R43"/>
    <mergeCell ref="S43:T43"/>
    <mergeCell ref="Q44:R44"/>
    <mergeCell ref="S44:T44"/>
    <mergeCell ref="S39:T39"/>
    <mergeCell ref="Q40:R40"/>
    <mergeCell ref="S40:T40"/>
    <mergeCell ref="Q41:R41"/>
    <mergeCell ref="S41:T41"/>
    <mergeCell ref="AA36:AC41"/>
    <mergeCell ref="Q45:R45"/>
    <mergeCell ref="S45:T45"/>
    <mergeCell ref="Q46:R46"/>
    <mergeCell ref="S46:T46"/>
    <mergeCell ref="Q47:R47"/>
    <mergeCell ref="S47:T47"/>
    <mergeCell ref="A54:A59"/>
    <mergeCell ref="B54:F59"/>
    <mergeCell ref="G54:K59"/>
    <mergeCell ref="L54:M58"/>
    <mergeCell ref="N54:N59"/>
    <mergeCell ref="P48:P53"/>
    <mergeCell ref="Q48:R48"/>
    <mergeCell ref="S48:T48"/>
    <mergeCell ref="O54:O59"/>
    <mergeCell ref="P54:P59"/>
    <mergeCell ref="S50:T50"/>
    <mergeCell ref="Q51:R51"/>
    <mergeCell ref="A48:A53"/>
    <mergeCell ref="B48:F53"/>
    <mergeCell ref="G48:K53"/>
    <mergeCell ref="L48:M52"/>
    <mergeCell ref="N48:N53"/>
    <mergeCell ref="O48:O53"/>
    <mergeCell ref="Q49:R49"/>
    <mergeCell ref="S49:T49"/>
    <mergeCell ref="Q50:R50"/>
    <mergeCell ref="P42:P47"/>
    <mergeCell ref="Q42:R42"/>
    <mergeCell ref="S42:T42"/>
    <mergeCell ref="V54:Z59"/>
    <mergeCell ref="AA54:AC59"/>
    <mergeCell ref="Q55:R55"/>
    <mergeCell ref="S55:T55"/>
    <mergeCell ref="Q56:R56"/>
    <mergeCell ref="S56:T56"/>
    <mergeCell ref="S51:T51"/>
    <mergeCell ref="Q52:R52"/>
    <mergeCell ref="S52:T52"/>
    <mergeCell ref="Q53:R53"/>
    <mergeCell ref="S53:T53"/>
    <mergeCell ref="AA48:AC53"/>
    <mergeCell ref="Q57:R57"/>
    <mergeCell ref="S57:T57"/>
    <mergeCell ref="Q58:R58"/>
    <mergeCell ref="S58:T58"/>
    <mergeCell ref="Q59:R59"/>
    <mergeCell ref="S59:T59"/>
    <mergeCell ref="Q54:R54"/>
    <mergeCell ref="S54:T54"/>
    <mergeCell ref="V48:Z53"/>
    <mergeCell ref="A66:A71"/>
    <mergeCell ref="B66:F71"/>
    <mergeCell ref="G66:K71"/>
    <mergeCell ref="L66:M70"/>
    <mergeCell ref="N66:N71"/>
    <mergeCell ref="P60:P65"/>
    <mergeCell ref="Q60:R60"/>
    <mergeCell ref="S60:T60"/>
    <mergeCell ref="V60:Z65"/>
    <mergeCell ref="Q61:R61"/>
    <mergeCell ref="S61:T61"/>
    <mergeCell ref="Q62:R62"/>
    <mergeCell ref="S62:T62"/>
    <mergeCell ref="Q63:R63"/>
    <mergeCell ref="A60:A65"/>
    <mergeCell ref="B60:F65"/>
    <mergeCell ref="G60:K65"/>
    <mergeCell ref="L60:M64"/>
    <mergeCell ref="N60:N65"/>
    <mergeCell ref="O60:O65"/>
    <mergeCell ref="V66:Z71"/>
    <mergeCell ref="O66:O71"/>
    <mergeCell ref="P66:P71"/>
    <mergeCell ref="AA66:AC71"/>
    <mergeCell ref="Q67:R67"/>
    <mergeCell ref="S67:T67"/>
    <mergeCell ref="Q68:R68"/>
    <mergeCell ref="S68:T68"/>
    <mergeCell ref="S63:T63"/>
    <mergeCell ref="Q64:R64"/>
    <mergeCell ref="S64:T64"/>
    <mergeCell ref="Q65:R65"/>
    <mergeCell ref="S65:T65"/>
    <mergeCell ref="AA60:AC65"/>
    <mergeCell ref="Q69:R69"/>
    <mergeCell ref="S69:T69"/>
    <mergeCell ref="Q70:R70"/>
    <mergeCell ref="S70:T70"/>
    <mergeCell ref="Q71:R71"/>
    <mergeCell ref="S71:T71"/>
    <mergeCell ref="Q66:R66"/>
    <mergeCell ref="S66:T66"/>
    <mergeCell ref="A78:A83"/>
    <mergeCell ref="B78:F83"/>
    <mergeCell ref="G78:K83"/>
    <mergeCell ref="L78:M82"/>
    <mergeCell ref="N78:N83"/>
    <mergeCell ref="P72:P77"/>
    <mergeCell ref="Q72:R72"/>
    <mergeCell ref="S72:T72"/>
    <mergeCell ref="V72:Z77"/>
    <mergeCell ref="Q73:R73"/>
    <mergeCell ref="S73:T73"/>
    <mergeCell ref="Q74:R74"/>
    <mergeCell ref="S74:T74"/>
    <mergeCell ref="Q75:R75"/>
    <mergeCell ref="A72:A77"/>
    <mergeCell ref="B72:F77"/>
    <mergeCell ref="G72:K77"/>
    <mergeCell ref="L72:M76"/>
    <mergeCell ref="N72:N77"/>
    <mergeCell ref="O72:O77"/>
    <mergeCell ref="V78:Z83"/>
    <mergeCell ref="O78:O83"/>
    <mergeCell ref="P78:P83"/>
    <mergeCell ref="AA78:AC83"/>
    <mergeCell ref="Q79:R79"/>
    <mergeCell ref="S79:T79"/>
    <mergeCell ref="Q80:R80"/>
    <mergeCell ref="S80:T80"/>
    <mergeCell ref="S75:T75"/>
    <mergeCell ref="Q76:R76"/>
    <mergeCell ref="S76:T76"/>
    <mergeCell ref="Q77:R77"/>
    <mergeCell ref="S77:T77"/>
    <mergeCell ref="AA72:AC77"/>
    <mergeCell ref="Q81:R81"/>
    <mergeCell ref="S81:T81"/>
    <mergeCell ref="Q82:R82"/>
    <mergeCell ref="S82:T82"/>
    <mergeCell ref="Q83:R83"/>
    <mergeCell ref="S83:T83"/>
    <mergeCell ref="Q78:R78"/>
    <mergeCell ref="S78:T78"/>
    <mergeCell ref="A90:A95"/>
    <mergeCell ref="B90:F95"/>
    <mergeCell ref="G90:K95"/>
    <mergeCell ref="L90:M94"/>
    <mergeCell ref="N90:N95"/>
    <mergeCell ref="P84:P89"/>
    <mergeCell ref="Q84:R84"/>
    <mergeCell ref="S84:T84"/>
    <mergeCell ref="V84:Z89"/>
    <mergeCell ref="Q85:R85"/>
    <mergeCell ref="S85:T85"/>
    <mergeCell ref="Q86:R86"/>
    <mergeCell ref="S86:T86"/>
    <mergeCell ref="Q87:R87"/>
    <mergeCell ref="A84:A89"/>
    <mergeCell ref="B84:F89"/>
    <mergeCell ref="G84:K89"/>
    <mergeCell ref="L84:M88"/>
    <mergeCell ref="N84:N89"/>
    <mergeCell ref="O84:O89"/>
    <mergeCell ref="V90:Z95"/>
    <mergeCell ref="O90:O95"/>
    <mergeCell ref="P90:P95"/>
    <mergeCell ref="AA90:AC95"/>
    <mergeCell ref="Q91:R91"/>
    <mergeCell ref="S91:T91"/>
    <mergeCell ref="Q92:R92"/>
    <mergeCell ref="S92:T92"/>
    <mergeCell ref="S87:T87"/>
    <mergeCell ref="Q88:R88"/>
    <mergeCell ref="S88:T88"/>
    <mergeCell ref="Q89:R89"/>
    <mergeCell ref="S89:T89"/>
    <mergeCell ref="AA84:AC89"/>
    <mergeCell ref="Q93:R93"/>
    <mergeCell ref="S93:T93"/>
    <mergeCell ref="Q94:R94"/>
    <mergeCell ref="S94:T94"/>
    <mergeCell ref="Q95:R95"/>
    <mergeCell ref="S95:T95"/>
    <mergeCell ref="Q90:R90"/>
    <mergeCell ref="S90:T90"/>
    <mergeCell ref="A102:A107"/>
    <mergeCell ref="B102:F107"/>
    <mergeCell ref="G102:K107"/>
    <mergeCell ref="L102:M106"/>
    <mergeCell ref="N102:N107"/>
    <mergeCell ref="P96:P101"/>
    <mergeCell ref="Q96:R96"/>
    <mergeCell ref="S96:T96"/>
    <mergeCell ref="V96:Z101"/>
    <mergeCell ref="Q97:R97"/>
    <mergeCell ref="S97:T97"/>
    <mergeCell ref="Q98:R98"/>
    <mergeCell ref="S98:T98"/>
    <mergeCell ref="Q99:R99"/>
    <mergeCell ref="A96:A101"/>
    <mergeCell ref="B96:F101"/>
    <mergeCell ref="G96:K101"/>
    <mergeCell ref="L96:M100"/>
    <mergeCell ref="N96:N101"/>
    <mergeCell ref="O96:O101"/>
    <mergeCell ref="V102:Z107"/>
    <mergeCell ref="O102:O107"/>
    <mergeCell ref="P102:P107"/>
    <mergeCell ref="AA102:AC107"/>
    <mergeCell ref="Q103:R103"/>
    <mergeCell ref="S103:T103"/>
    <mergeCell ref="Q104:R104"/>
    <mergeCell ref="S104:T104"/>
    <mergeCell ref="S99:T99"/>
    <mergeCell ref="Q100:R100"/>
    <mergeCell ref="S100:T100"/>
    <mergeCell ref="Q101:R101"/>
    <mergeCell ref="S101:T101"/>
    <mergeCell ref="AA96:AC101"/>
    <mergeCell ref="Q105:R105"/>
    <mergeCell ref="S105:T105"/>
    <mergeCell ref="Q106:R106"/>
    <mergeCell ref="S106:T106"/>
    <mergeCell ref="Q107:R107"/>
    <mergeCell ref="S107:T107"/>
    <mergeCell ref="Q102:R102"/>
    <mergeCell ref="S102:T102"/>
    <mergeCell ref="A114:A119"/>
    <mergeCell ref="B114:F119"/>
    <mergeCell ref="G114:K119"/>
    <mergeCell ref="L114:M118"/>
    <mergeCell ref="N114:N119"/>
    <mergeCell ref="P108:P113"/>
    <mergeCell ref="Q108:R108"/>
    <mergeCell ref="S108:T108"/>
    <mergeCell ref="V108:Z113"/>
    <mergeCell ref="Q109:R109"/>
    <mergeCell ref="S109:T109"/>
    <mergeCell ref="Q110:R110"/>
    <mergeCell ref="S110:T110"/>
    <mergeCell ref="Q111:R111"/>
    <mergeCell ref="A108:A113"/>
    <mergeCell ref="B108:F113"/>
    <mergeCell ref="G108:K113"/>
    <mergeCell ref="L108:M112"/>
    <mergeCell ref="N108:N113"/>
    <mergeCell ref="O108:O113"/>
    <mergeCell ref="V114:Z119"/>
    <mergeCell ref="O114:O119"/>
    <mergeCell ref="P114:P119"/>
    <mergeCell ref="AA114:AC119"/>
    <mergeCell ref="Q115:R115"/>
    <mergeCell ref="S115:T115"/>
    <mergeCell ref="Q116:R116"/>
    <mergeCell ref="S116:T116"/>
    <mergeCell ref="S111:T111"/>
    <mergeCell ref="Q112:R112"/>
    <mergeCell ref="S112:T112"/>
    <mergeCell ref="Q113:R113"/>
    <mergeCell ref="S113:T113"/>
    <mergeCell ref="AA108:AC113"/>
    <mergeCell ref="Q117:R117"/>
    <mergeCell ref="S117:T117"/>
    <mergeCell ref="Q118:R118"/>
    <mergeCell ref="S118:T118"/>
    <mergeCell ref="Q119:R119"/>
    <mergeCell ref="S119:T119"/>
    <mergeCell ref="Q114:R114"/>
    <mergeCell ref="S114:T114"/>
    <mergeCell ref="A127:D128"/>
    <mergeCell ref="E127:E128"/>
    <mergeCell ref="F127:R127"/>
    <mergeCell ref="F128:R128"/>
    <mergeCell ref="A132:D132"/>
    <mergeCell ref="E132:R132"/>
    <mergeCell ref="A120:K121"/>
    <mergeCell ref="L120:M120"/>
    <mergeCell ref="N120:AC121"/>
    <mergeCell ref="L121:M121"/>
    <mergeCell ref="A122:Z125"/>
    <mergeCell ref="A133:D133"/>
    <mergeCell ref="E133:R133"/>
    <mergeCell ref="A135:R135"/>
    <mergeCell ref="A136:D138"/>
    <mergeCell ref="E136:F136"/>
    <mergeCell ref="G136:H136"/>
    <mergeCell ref="I136:J136"/>
    <mergeCell ref="K136:N136"/>
    <mergeCell ref="O136:P136"/>
    <mergeCell ref="Q136:R136"/>
    <mergeCell ref="E137:R137"/>
    <mergeCell ref="E138:R138"/>
    <mergeCell ref="A149:A150"/>
    <mergeCell ref="B149:D150"/>
    <mergeCell ref="E149:J150"/>
    <mergeCell ref="K149:R150"/>
    <mergeCell ref="S149:T150"/>
    <mergeCell ref="E141:R141"/>
    <mergeCell ref="A142:D142"/>
    <mergeCell ref="E142:R142"/>
    <mergeCell ref="A143:D143"/>
    <mergeCell ref="E143:R143"/>
    <mergeCell ref="A144:B145"/>
    <mergeCell ref="C144:D144"/>
    <mergeCell ref="E144:R144"/>
    <mergeCell ref="C145:D145"/>
    <mergeCell ref="E145:R145"/>
    <mergeCell ref="A139:D141"/>
    <mergeCell ref="E139:F139"/>
    <mergeCell ref="G139:H139"/>
    <mergeCell ref="I139:J139"/>
    <mergeCell ref="K139:N139"/>
    <mergeCell ref="O139:P139"/>
    <mergeCell ref="Q139:R139"/>
    <mergeCell ref="E140:R140"/>
    <mergeCell ref="B146:R146"/>
    <mergeCell ref="U153:U154"/>
    <mergeCell ref="B151:D151"/>
    <mergeCell ref="E151:J151"/>
    <mergeCell ref="K151:R151"/>
    <mergeCell ref="S151:T151"/>
    <mergeCell ref="B152:D152"/>
    <mergeCell ref="E152:J152"/>
    <mergeCell ref="K152:R152"/>
    <mergeCell ref="S152:T152"/>
    <mergeCell ref="B155:D155"/>
    <mergeCell ref="E155:J155"/>
    <mergeCell ref="K155:R155"/>
    <mergeCell ref="S155:T155"/>
    <mergeCell ref="B156:D156"/>
    <mergeCell ref="E156:J156"/>
    <mergeCell ref="K156:R156"/>
    <mergeCell ref="S156:T156"/>
    <mergeCell ref="A153:A154"/>
    <mergeCell ref="B153:D154"/>
    <mergeCell ref="E153:J154"/>
    <mergeCell ref="K153:R154"/>
    <mergeCell ref="S153:T154"/>
    <mergeCell ref="B159:D159"/>
    <mergeCell ref="E159:J159"/>
    <mergeCell ref="K159:R159"/>
    <mergeCell ref="S159:T159"/>
    <mergeCell ref="B160:D160"/>
    <mergeCell ref="E160:J160"/>
    <mergeCell ref="K160:R160"/>
    <mergeCell ref="S160:T160"/>
    <mergeCell ref="B157:D157"/>
    <mergeCell ref="E157:J157"/>
    <mergeCell ref="K157:R157"/>
    <mergeCell ref="S157:T157"/>
    <mergeCell ref="B158:D158"/>
    <mergeCell ref="E158:J158"/>
    <mergeCell ref="K158:R158"/>
    <mergeCell ref="S158:T158"/>
    <mergeCell ref="B163:D163"/>
    <mergeCell ref="E163:J163"/>
    <mergeCell ref="K163:R163"/>
    <mergeCell ref="S163:T163"/>
    <mergeCell ref="B164:D164"/>
    <mergeCell ref="E164:J164"/>
    <mergeCell ref="K164:R164"/>
    <mergeCell ref="S164:T164"/>
    <mergeCell ref="B161:D161"/>
    <mergeCell ref="E161:J161"/>
    <mergeCell ref="K161:R161"/>
    <mergeCell ref="S161:T161"/>
    <mergeCell ref="B162:D162"/>
    <mergeCell ref="E162:J162"/>
    <mergeCell ref="K162:R162"/>
    <mergeCell ref="S162:T162"/>
    <mergeCell ref="A171:K171"/>
    <mergeCell ref="L171:N171"/>
    <mergeCell ref="A172:K172"/>
    <mergeCell ref="L172:N172"/>
    <mergeCell ref="A173:K173"/>
    <mergeCell ref="L173:N173"/>
    <mergeCell ref="A165:A166"/>
    <mergeCell ref="B165:D166"/>
    <mergeCell ref="E165:R166"/>
    <mergeCell ref="B167:C167"/>
    <mergeCell ref="E167:R167"/>
    <mergeCell ref="A170:N170"/>
    <mergeCell ref="A183:C184"/>
    <mergeCell ref="A185:A186"/>
    <mergeCell ref="B185:D186"/>
    <mergeCell ref="E185:G186"/>
    <mergeCell ref="H185:J186"/>
    <mergeCell ref="K185:M186"/>
    <mergeCell ref="A174:K174"/>
    <mergeCell ref="L174:N174"/>
    <mergeCell ref="A175:K175"/>
    <mergeCell ref="L175:N175"/>
    <mergeCell ref="A176:E177"/>
    <mergeCell ref="A182:C182"/>
    <mergeCell ref="Q187:Z188"/>
    <mergeCell ref="A189:A190"/>
    <mergeCell ref="B189:D190"/>
    <mergeCell ref="E189:G190"/>
    <mergeCell ref="H189:J190"/>
    <mergeCell ref="K189:M190"/>
    <mergeCell ref="N189:P190"/>
    <mergeCell ref="Q189:Z190"/>
    <mergeCell ref="N185:P186"/>
    <mergeCell ref="A187:A188"/>
    <mergeCell ref="B187:D188"/>
    <mergeCell ref="E187:G188"/>
    <mergeCell ref="H187:J188"/>
    <mergeCell ref="K187:M188"/>
    <mergeCell ref="N187:P188"/>
    <mergeCell ref="A195:A196"/>
    <mergeCell ref="B195:D196"/>
    <mergeCell ref="E195:G196"/>
    <mergeCell ref="H195:J196"/>
    <mergeCell ref="K195:M196"/>
    <mergeCell ref="N195:P196"/>
    <mergeCell ref="Q191:Z192"/>
    <mergeCell ref="A193:A194"/>
    <mergeCell ref="B193:D194"/>
    <mergeCell ref="E193:G194"/>
    <mergeCell ref="H193:J194"/>
    <mergeCell ref="K193:M194"/>
    <mergeCell ref="N193:P194"/>
    <mergeCell ref="Q193:Z194"/>
    <mergeCell ref="A191:A192"/>
    <mergeCell ref="B191:D192"/>
    <mergeCell ref="E191:G192"/>
    <mergeCell ref="H191:J192"/>
    <mergeCell ref="K191:M192"/>
    <mergeCell ref="N191:P192"/>
    <mergeCell ref="A199:A200"/>
    <mergeCell ref="B199:D200"/>
    <mergeCell ref="E199:G200"/>
    <mergeCell ref="H199:J200"/>
    <mergeCell ref="K199:M200"/>
    <mergeCell ref="N199:P200"/>
    <mergeCell ref="A197:A198"/>
    <mergeCell ref="B197:D198"/>
    <mergeCell ref="E197:G198"/>
    <mergeCell ref="H197:J198"/>
    <mergeCell ref="K197:M198"/>
    <mergeCell ref="N197:P198"/>
    <mergeCell ref="A211:B212"/>
    <mergeCell ref="C211:P212"/>
    <mergeCell ref="A213:B214"/>
    <mergeCell ref="C213:P214"/>
    <mergeCell ref="A215:B216"/>
    <mergeCell ref="C215:P216"/>
    <mergeCell ref="A201:P204"/>
    <mergeCell ref="A206:L206"/>
    <mergeCell ref="A207:B208"/>
    <mergeCell ref="C207:P208"/>
    <mergeCell ref="A209:B210"/>
    <mergeCell ref="C209:P210"/>
    <mergeCell ref="A226:D227"/>
    <mergeCell ref="E226:S227"/>
    <mergeCell ref="A228:D229"/>
    <mergeCell ref="E228:S229"/>
    <mergeCell ref="A230:D231"/>
    <mergeCell ref="E230:S231"/>
    <mergeCell ref="A217:B218"/>
    <mergeCell ref="C217:P218"/>
    <mergeCell ref="A220:G221"/>
    <mergeCell ref="A222:D223"/>
    <mergeCell ref="A224:D225"/>
    <mergeCell ref="E224:S225"/>
    <mergeCell ref="A238:D239"/>
    <mergeCell ref="E238:S239"/>
    <mergeCell ref="A240:D241"/>
    <mergeCell ref="E240:S241"/>
    <mergeCell ref="A242:XFD242"/>
    <mergeCell ref="A243:S243"/>
    <mergeCell ref="A232:D233"/>
    <mergeCell ref="E232:S233"/>
    <mergeCell ref="A234:D235"/>
    <mergeCell ref="E234:S235"/>
    <mergeCell ref="A236:D237"/>
    <mergeCell ref="E236:S237"/>
    <mergeCell ref="G250:M250"/>
    <mergeCell ref="A251:D254"/>
    <mergeCell ref="E251:F252"/>
    <mergeCell ref="G251:S252"/>
    <mergeCell ref="E253:F254"/>
    <mergeCell ref="G253:M254"/>
    <mergeCell ref="N253:S254"/>
    <mergeCell ref="A244:S244"/>
    <mergeCell ref="A245:F246"/>
    <mergeCell ref="A247:D250"/>
    <mergeCell ref="E247:F247"/>
    <mergeCell ref="G247:M247"/>
    <mergeCell ref="N247:S248"/>
    <mergeCell ref="E248:F249"/>
    <mergeCell ref="G248:M249"/>
    <mergeCell ref="N249:S250"/>
    <mergeCell ref="E250:F250"/>
    <mergeCell ref="A264:D266"/>
    <mergeCell ref="E264:S266"/>
    <mergeCell ref="B267:D269"/>
    <mergeCell ref="E267:S269"/>
    <mergeCell ref="A256:G257"/>
    <mergeCell ref="A258:D260"/>
    <mergeCell ref="E258:S260"/>
    <mergeCell ref="T258:Z261"/>
    <mergeCell ref="B261:D263"/>
    <mergeCell ref="E261:S263"/>
  </mergeCells>
  <phoneticPr fontId="17"/>
  <conditionalFormatting sqref="F128">
    <cfRule type="expression" dxfId="237" priority="1">
      <formula>"P73=""なし"""</formula>
    </cfRule>
  </conditionalFormatting>
  <conditionalFormatting sqref="H21:R21">
    <cfRule type="cellIs" dxfId="236" priority="4" operator="equal">
      <formula>"自動で入力されます"</formula>
    </cfRule>
  </conditionalFormatting>
  <conditionalFormatting sqref="H23:R23">
    <cfRule type="cellIs" dxfId="235" priority="3" operator="equal">
      <formula>"自動で入力されます"</formula>
    </cfRule>
  </conditionalFormatting>
  <conditionalFormatting sqref="N120">
    <cfRule type="cellIs" dxfId="234" priority="2" operator="equal">
      <formula>"「ロール対応表」シートと一致していないスキル項目があります"</formula>
    </cfRule>
  </conditionalFormatting>
  <conditionalFormatting sqref="N4:O4">
    <cfRule type="cellIs" dxfId="233" priority="5" operator="equal">
      <formula>0</formula>
    </cfRule>
  </conditionalFormatting>
  <dataValidations count="19">
    <dataValidation type="list" allowBlank="1" showInputMessage="1" showErrorMessage="1" sqref="E144" xr:uid="{2AE8E307-A425-4067-B88C-449F6AF4C9E7}">
      <formula1>"あり（必須）,あり（任意）,なし"</formula1>
    </dataValidation>
    <dataValidation type="list" allowBlank="1" showInputMessage="1" showErrorMessage="1" sqref="G136:H136 G139:H139" xr:uid="{EC48B1E9-B1ED-4331-9683-3CCD81D0EBD6}">
      <formula1>"100％,90%以上,70%以上,66%(2/3)以上,60%以上,50%以上,50%未満でも可,その他"</formula1>
    </dataValidation>
    <dataValidation type="list" allowBlank="1" showInputMessage="1" showErrorMessage="1" sqref="K136 K139" xr:uid="{5C1B5113-DB85-4A27-85F0-6604DDCF936A}">
      <formula1>"優良可不可の4段階で評価,5段階評価（上から4段階以上合格）,5段階評価（上から3段階以上合格）,得点率80％以上で合格,得点率70％以上で合格,得点率66％(2/3)以上で合格,得点率60％以上で合格,その他"</formula1>
    </dataValidation>
    <dataValidation type="list" allowBlank="1" showInputMessage="1" showErrorMessage="1" sqref="Q136 Q139" xr:uid="{FDCD2176-0BEB-417C-B9FB-FC562EFFAB1D}">
      <formula1>"認める,認めない,その他"</formula1>
    </dataValidation>
    <dataValidation type="list" allowBlank="1" showInputMessage="1" showErrorMessage="1" sqref="U155:U164" xr:uid="{2EE73248-04D6-4D9E-AA23-2B536BAF21A4}">
      <formula1>"主担当講師,担当講師"</formula1>
    </dataValidation>
    <dataValidation type="list" allowBlank="1" showInputMessage="1" showErrorMessage="1" sqref="S151:T152 S155:T164" xr:uid="{0A445147-1042-4B0B-AE4B-7900BFF98B7F}">
      <formula1>"直接雇用（常勤）,直接雇用（非常勤）,委託・派遣等"</formula1>
    </dataValidation>
    <dataValidation type="list" allowBlank="1" showErrorMessage="1" sqref="N30:N89" xr:uid="{155D3B9C-493A-425D-98EF-7EB47B93763F}">
      <formula1>"全部,一部,実施なし"</formula1>
    </dataValidation>
    <dataValidation type="list" allowBlank="1" showInputMessage="1" showErrorMessage="1" sqref="E264:S266" xr:uid="{57CF7737-1E04-484A-B144-00FD852BF716}">
      <formula1>"定期的に見直している,見直していない"</formula1>
    </dataValidation>
    <dataValidation type="list" allowBlank="1" showInputMessage="1" showErrorMessage="1" sqref="E258:S260" xr:uid="{CE4A2A88-2D3E-46ED-B972-BDEF15B414F1}">
      <formula1>"講座実績の検証を行っている,検証を行っていない"</formula1>
    </dataValidation>
    <dataValidation type="list" allowBlank="1" showInputMessage="1" showErrorMessage="1" sqref="E224:S225" xr:uid="{559F8B2B-AC4A-4BAD-B52D-0CAA6352CB75}">
      <formula1>"自社のみで、当該講座の販売活動に当たる。（以下の②，③欄に具体的内容を記入）,販売代理店等(※3)を利用し、当該講座の販売活動等に当たる。（以下の②～⑨欄に具体的内容を記入）"</formula1>
    </dataValidation>
    <dataValidation type="list" allowBlank="1" showInputMessage="1" showErrorMessage="1" sqref="L171:L174" xr:uid="{8A300EC0-0F94-456C-AB1B-D7E60D8FF22E}">
      <formula1>"はい,いいえ"</formula1>
    </dataValidation>
    <dataValidation type="list" allowBlank="1" showInputMessage="1" showErrorMessage="1" prompt="演習等とは、「疑似環境を用いた実習、実技、演習等を含む実践的なもの」、「プレゼンテーション等の受講者側からの発表を含むもの」、「ディスカッション、グループワーク、ワークショップ等の手法を含むもの」となります。_x000a_総授業数の半分以上を演習等が占めていない場合は、対象外。" sqref="N114 N108 N96 N102 N90" xr:uid="{B4ED7AB0-B643-4B6D-B33F-F1F31857753D}">
      <formula1>"全部,一部,実施なし"</formula1>
    </dataValidation>
    <dataValidation allowBlank="1" showInputMessage="1" showErrorMessage="1" prompt="講義（演習）の内容と到達目標が分かるように具体的に記載。" sqref="G30 G36 G42 G48 G54 G60 G66 G72 G78 G84 G90 G96 G102 G108 G114" xr:uid="{929C5DDD-147D-4F1E-BFAD-42A52A467C3B}"/>
    <dataValidation allowBlank="1" showInputMessage="1" showErrorMessage="1" prompt="講義、演習、実習などから構成される、学習内容のひとまとまり（単元／章）を記載。_x000a_申請にあたり、既存講座をパッケージにして申請した場合や新規要素の追加、訓練内容の変更した場合は、追加・変更内容等が分かるように分けて記載。" sqref="B30 B36 B42 B48 B54 B60 B66 B72 B78 B84 B90 B96 B102 B108 B114" xr:uid="{E4797848-9B84-463D-924B-15B5B2F4381E}"/>
    <dataValidation allowBlank="1" showInputMessage="1" showErrorMessage="1" prompt="身に付けられるスキルの具体的な内容を記載。" sqref="E19:R19" xr:uid="{C3712CF0-C9F4-425A-BAAE-40B05D314D24}"/>
    <dataValidation type="list" allowBlank="1" showInputMessage="1" showErrorMessage="1" sqref="O30:P30 O36:P36 O42:P42 O48:P48 O54:P54 O60:P60 O66:P66 O72:P72 O78:P78 O84:P84 O90:P90 O96:P96 O102:P102 O108:P108 O114:P114 E127:E128" xr:uid="{5CE19029-4D73-422B-B6FC-A2F0CDA6880A}">
      <formula1>"有,無"</formula1>
    </dataValidation>
    <dataValidation type="list" allowBlank="1" showInputMessage="1" showErrorMessage="1" sqref="L175:N175" xr:uid="{6FE2131D-0A9E-4631-9B70-F21C6DB73435}">
      <formula1>"該当する,該当しない"</formula1>
    </dataValidation>
    <dataValidation type="list" allowBlank="1" showInputMessage="1" showErrorMessage="1" sqref="E17" xr:uid="{7E5396F5-DAFD-4F1E-B21F-CFC11F41BC6E}">
      <formula1>"○"</formula1>
    </dataValidation>
    <dataValidation allowBlank="1" showErrorMessage="1" prompt="受講前に経験しておくことが推奨される実務経験を記載。" sqref="E133:R133" xr:uid="{A16D8932-491A-4B9E-BF00-28D9E2C1992A}"/>
  </dataValidations>
  <printOptions horizontalCentered="1"/>
  <pageMargins left="0.7" right="0.7" top="0.75" bottom="0.75" header="0.3" footer="0.3"/>
  <pageSetup paperSize="9" scale="38" fitToHeight="0" orientation="portrait" cellComments="asDisplayed" r:id="rId1"/>
  <rowBreaks count="4" manualBreakCount="4">
    <brk id="5" max="28" man="1"/>
    <brk id="25" max="28" man="1"/>
    <brk id="175" max="28" man="1"/>
    <brk id="303" max="25" man="1"/>
  </rowBreaks>
  <extLst>
    <ext xmlns:x14="http://schemas.microsoft.com/office/spreadsheetml/2009/9/main" uri="{CCE6A557-97BC-4b89-ADB6-D9C93CAAB3DF}">
      <x14:dataValidations xmlns:xm="http://schemas.microsoft.com/office/excel/2006/main" count="3">
        <x14:dataValidation type="list" allowBlank="1" showInputMessage="1" showErrorMessage="1" xr:uid="{FA6A7658-A39E-4631-8346-CA12DA92EF0C}">
          <x14:formula1>
            <xm:f>ロール対応表ｰ1004!$D$59:$S$59</xm:f>
          </x14:formula1>
          <xm:sqref>F13:R13</xm:sqref>
        </x14:dataValidation>
        <x14:dataValidation type="list" allowBlank="1" showInputMessage="1" showErrorMessage="1" xr:uid="{9148F715-85B0-4CDD-A75F-0F9C24341676}">
          <x14:formula1>
            <xm:f>ロール対応表ｰ1004!$D$58:$S$58</xm:f>
          </x14:formula1>
          <xm:sqref>F11:R11</xm:sqref>
        </x14:dataValidation>
        <x14:dataValidation type="list" allowBlank="1" showInputMessage="1" showErrorMessage="1" errorTitle="選択可能なスキル項目" error="「ロール対応表」シートでの手順①で入力したスキル項目から選んでください。" xr:uid="{37808B1F-040B-432B-9581-B50775702357}">
          <x14:formula1>
            <xm:f>ロール対応表ｰ1004!$V$14:$V$56</xm:f>
          </x14:formula1>
          <xm:sqref>U30:U119</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846A6F-3657-4613-8593-6CC8ECD1AAA8}">
  <sheetPr>
    <pageSetUpPr fitToPage="1"/>
  </sheetPr>
  <dimension ref="A1:W62"/>
  <sheetViews>
    <sheetView showGridLines="0" view="pageBreakPreview" zoomScale="85" zoomScaleNormal="100" zoomScaleSheetLayoutView="85" workbookViewId="0">
      <selection sqref="A1:S1"/>
    </sheetView>
  </sheetViews>
  <sheetFormatPr defaultColWidth="9" defaultRowHeight="13.5"/>
  <cols>
    <col min="1" max="2" width="9" style="10"/>
    <col min="3" max="3" width="28.125" style="10" bestFit="1" customWidth="1"/>
    <col min="4" max="4" width="12.625" style="10" customWidth="1"/>
    <col min="5" max="19" width="9" style="10"/>
    <col min="20" max="20" width="25" style="25" customWidth="1"/>
    <col min="21" max="23" width="9" style="133" hidden="1" customWidth="1"/>
    <col min="24" max="24" width="0" style="10" hidden="1" customWidth="1"/>
    <col min="25" max="25" width="9" style="10" bestFit="1" customWidth="1"/>
    <col min="26" max="16384" width="9" style="10"/>
  </cols>
  <sheetData>
    <row r="1" spans="1:22" ht="28.5">
      <c r="A1" s="629" t="s">
        <v>418</v>
      </c>
      <c r="B1" s="629"/>
      <c r="C1" s="629"/>
      <c r="D1" s="629"/>
      <c r="E1" s="629"/>
      <c r="F1" s="629"/>
      <c r="G1" s="629"/>
      <c r="H1" s="629"/>
      <c r="I1" s="629"/>
      <c r="J1" s="629"/>
      <c r="K1" s="629"/>
      <c r="L1" s="629"/>
      <c r="M1" s="629"/>
      <c r="N1" s="629"/>
      <c r="O1" s="629"/>
      <c r="P1" s="629"/>
      <c r="Q1" s="629"/>
      <c r="R1" s="629"/>
      <c r="S1" s="629"/>
    </row>
    <row r="2" spans="1:22" ht="12" customHeight="1">
      <c r="A2" s="9"/>
      <c r="B2" s="9"/>
      <c r="C2" s="9"/>
      <c r="D2" s="9"/>
      <c r="E2" s="9"/>
      <c r="F2" s="9"/>
      <c r="G2" s="9"/>
      <c r="H2" s="9"/>
      <c r="I2" s="9"/>
      <c r="J2" s="9"/>
      <c r="K2" s="9"/>
      <c r="L2" s="9"/>
      <c r="M2" s="9"/>
      <c r="N2" s="9"/>
      <c r="O2" s="9"/>
      <c r="P2" s="9"/>
      <c r="Q2" s="9"/>
      <c r="R2" s="9"/>
      <c r="S2" s="9"/>
    </row>
    <row r="3" spans="1:22" ht="19.5">
      <c r="A3" s="643" t="s">
        <v>419</v>
      </c>
      <c r="B3" s="643"/>
      <c r="C3" s="643"/>
      <c r="D3" s="643"/>
      <c r="E3" s="643"/>
      <c r="F3" s="643"/>
      <c r="G3" s="643"/>
      <c r="H3" s="643"/>
      <c r="I3" s="643"/>
      <c r="J3" s="643"/>
      <c r="K3" s="643"/>
      <c r="L3" s="643"/>
      <c r="M3" s="643"/>
      <c r="N3" s="643"/>
      <c r="O3" s="643"/>
      <c r="P3" s="643"/>
      <c r="Q3" s="643"/>
      <c r="R3" s="643"/>
      <c r="S3" s="643"/>
      <c r="T3" s="132"/>
    </row>
    <row r="4" spans="1:22" ht="41.25" customHeight="1">
      <c r="A4" s="641" t="s">
        <v>420</v>
      </c>
      <c r="B4" s="641"/>
      <c r="C4" s="641"/>
      <c r="D4" s="641"/>
      <c r="E4" s="641"/>
      <c r="F4" s="641"/>
      <c r="G4" s="641"/>
      <c r="H4" s="641"/>
      <c r="I4" s="641"/>
      <c r="J4" s="641"/>
      <c r="K4" s="641"/>
      <c r="L4" s="641"/>
      <c r="M4" s="641"/>
      <c r="N4" s="641"/>
      <c r="O4" s="641"/>
      <c r="P4" s="641"/>
      <c r="Q4" s="641"/>
      <c r="R4" s="641"/>
      <c r="S4" s="641"/>
    </row>
    <row r="5" spans="1:22" ht="18.75" customHeight="1">
      <c r="A5" s="642" t="s">
        <v>421</v>
      </c>
      <c r="B5" s="642"/>
      <c r="C5" s="642"/>
      <c r="D5" s="642"/>
      <c r="E5" s="642"/>
      <c r="F5" s="642"/>
      <c r="G5" s="642"/>
      <c r="H5" s="642"/>
      <c r="I5" s="642"/>
      <c r="J5" s="642"/>
      <c r="K5" s="642"/>
      <c r="L5" s="642"/>
      <c r="M5" s="642"/>
      <c r="N5" s="642"/>
      <c r="O5" s="642"/>
      <c r="P5" s="642"/>
      <c r="Q5" s="642"/>
      <c r="R5" s="642"/>
      <c r="S5" s="642"/>
    </row>
    <row r="6" spans="1:22" ht="40.5" customHeight="1">
      <c r="A6" s="640" t="s">
        <v>422</v>
      </c>
      <c r="B6" s="640"/>
      <c r="C6" s="640"/>
      <c r="D6" s="640"/>
      <c r="E6" s="640"/>
      <c r="F6" s="640"/>
      <c r="G6" s="640"/>
      <c r="H6" s="640"/>
      <c r="I6" s="640"/>
      <c r="J6" s="640"/>
      <c r="K6" s="640"/>
      <c r="L6" s="640"/>
      <c r="M6" s="640"/>
      <c r="N6" s="640"/>
      <c r="O6" s="640"/>
      <c r="P6" s="640"/>
      <c r="Q6" s="640"/>
      <c r="R6" s="640"/>
      <c r="S6" s="640"/>
    </row>
    <row r="7" spans="1:22" ht="65.25" customHeight="1">
      <c r="A7" s="640" t="s">
        <v>423</v>
      </c>
      <c r="B7" s="640"/>
      <c r="C7" s="640"/>
      <c r="D7" s="640"/>
      <c r="E7" s="640"/>
      <c r="F7" s="640"/>
      <c r="G7" s="640"/>
      <c r="H7" s="640"/>
      <c r="I7" s="640"/>
      <c r="J7" s="640"/>
      <c r="K7" s="640"/>
      <c r="L7" s="640"/>
      <c r="M7" s="640"/>
      <c r="N7" s="640"/>
      <c r="O7" s="640"/>
      <c r="P7" s="640"/>
      <c r="Q7" s="640"/>
      <c r="R7" s="640"/>
      <c r="S7" s="640"/>
    </row>
    <row r="8" spans="1:22" ht="17.25" customHeight="1">
      <c r="A8" s="644" t="s">
        <v>424</v>
      </c>
      <c r="B8" s="644"/>
      <c r="C8" s="644"/>
      <c r="D8" s="644"/>
      <c r="E8" s="644"/>
      <c r="F8" s="644"/>
      <c r="G8" s="644"/>
      <c r="H8" s="644"/>
      <c r="I8" s="644"/>
      <c r="J8" s="644"/>
      <c r="K8" s="644"/>
      <c r="L8" s="644"/>
      <c r="M8" s="644"/>
      <c r="N8" s="644"/>
      <c r="O8" s="644"/>
      <c r="P8" s="644"/>
      <c r="Q8" s="644"/>
      <c r="R8" s="644"/>
      <c r="S8" s="644"/>
    </row>
    <row r="9" spans="1:22" ht="27" customHeight="1">
      <c r="A9" s="640" t="s">
        <v>425</v>
      </c>
      <c r="B9" s="640"/>
      <c r="C9" s="640"/>
      <c r="D9" s="640"/>
      <c r="E9" s="640"/>
      <c r="F9" s="640"/>
      <c r="G9" s="640"/>
      <c r="H9" s="640"/>
      <c r="I9" s="640"/>
      <c r="J9" s="640"/>
      <c r="K9" s="640"/>
      <c r="L9" s="640"/>
      <c r="M9" s="640"/>
      <c r="N9" s="640"/>
      <c r="O9" s="640"/>
      <c r="P9" s="640"/>
      <c r="Q9" s="640"/>
      <c r="R9" s="640"/>
      <c r="S9" s="640"/>
    </row>
    <row r="10" spans="1:22" ht="18.600000000000001" customHeight="1" thickBot="1">
      <c r="A10" s="180" t="s">
        <v>426</v>
      </c>
      <c r="B10" s="181"/>
      <c r="C10" s="181"/>
      <c r="D10" s="181"/>
      <c r="E10" s="181"/>
      <c r="F10" s="181"/>
      <c r="G10" s="181"/>
      <c r="H10" s="181"/>
      <c r="I10" s="181"/>
      <c r="J10" s="181"/>
      <c r="K10" s="181"/>
      <c r="L10" s="181"/>
      <c r="M10" s="181"/>
      <c r="N10" s="181"/>
      <c r="O10" s="181"/>
      <c r="P10" s="181"/>
      <c r="Q10" s="181"/>
      <c r="R10" s="181"/>
      <c r="S10" s="181"/>
    </row>
    <row r="11" spans="1:22" ht="21.75" customHeight="1" thickBot="1">
      <c r="A11" s="630" t="s">
        <v>427</v>
      </c>
      <c r="B11" s="631"/>
      <c r="C11" s="631"/>
      <c r="D11" s="632"/>
      <c r="E11" s="636" t="s">
        <v>428</v>
      </c>
      <c r="F11" s="637"/>
      <c r="G11" s="638"/>
      <c r="H11" s="636" t="s">
        <v>429</v>
      </c>
      <c r="I11" s="637"/>
      <c r="J11" s="638"/>
      <c r="K11" s="636" t="s">
        <v>430</v>
      </c>
      <c r="L11" s="637"/>
      <c r="M11" s="638"/>
      <c r="N11" s="636" t="s">
        <v>272</v>
      </c>
      <c r="O11" s="637"/>
      <c r="P11" s="637"/>
      <c r="Q11" s="638"/>
      <c r="R11" s="639" t="s">
        <v>273</v>
      </c>
      <c r="S11" s="638"/>
    </row>
    <row r="12" spans="1:22" ht="131.25" customHeight="1">
      <c r="A12" s="633"/>
      <c r="B12" s="634"/>
      <c r="C12" s="634"/>
      <c r="D12" s="635"/>
      <c r="E12" s="189" t="s">
        <v>431</v>
      </c>
      <c r="F12" s="190" t="s">
        <v>432</v>
      </c>
      <c r="G12" s="191" t="s">
        <v>433</v>
      </c>
      <c r="H12" s="189" t="s">
        <v>434</v>
      </c>
      <c r="I12" s="190" t="s">
        <v>435</v>
      </c>
      <c r="J12" s="191" t="s">
        <v>436</v>
      </c>
      <c r="K12" s="189" t="s">
        <v>437</v>
      </c>
      <c r="L12" s="190" t="s">
        <v>438</v>
      </c>
      <c r="M12" s="192" t="s">
        <v>439</v>
      </c>
      <c r="N12" s="189" t="s">
        <v>440</v>
      </c>
      <c r="O12" s="190" t="s">
        <v>441</v>
      </c>
      <c r="P12" s="190" t="s">
        <v>442</v>
      </c>
      <c r="Q12" s="191" t="s">
        <v>443</v>
      </c>
      <c r="R12" s="189" t="s">
        <v>444</v>
      </c>
      <c r="S12" s="191" t="s">
        <v>445</v>
      </c>
    </row>
    <row r="13" spans="1:22">
      <c r="A13" s="11" t="s">
        <v>29</v>
      </c>
      <c r="B13" s="12" t="s">
        <v>30</v>
      </c>
      <c r="C13" s="12" t="s">
        <v>28</v>
      </c>
      <c r="D13" s="13" t="s">
        <v>446</v>
      </c>
      <c r="E13" s="14" t="s">
        <v>447</v>
      </c>
      <c r="F13" s="14"/>
      <c r="G13" s="14"/>
      <c r="H13" s="14"/>
      <c r="I13" s="14"/>
      <c r="J13" s="14"/>
      <c r="K13" s="14"/>
      <c r="L13" s="14"/>
      <c r="M13" s="14"/>
      <c r="N13" s="14"/>
      <c r="O13" s="14"/>
      <c r="P13" s="14"/>
      <c r="Q13" s="14"/>
      <c r="R13" s="14"/>
      <c r="S13" s="15"/>
    </row>
    <row r="14" spans="1:22" ht="14.25">
      <c r="A14" s="627" t="s">
        <v>60</v>
      </c>
      <c r="B14" s="624" t="s">
        <v>61</v>
      </c>
      <c r="C14" s="186" t="s">
        <v>59</v>
      </c>
      <c r="D14" s="129"/>
      <c r="E14" s="16" t="s">
        <v>448</v>
      </c>
      <c r="F14" s="16" t="s">
        <v>448</v>
      </c>
      <c r="G14" s="17" t="s">
        <v>449</v>
      </c>
      <c r="H14" s="17" t="s">
        <v>450</v>
      </c>
      <c r="I14" s="17" t="s">
        <v>449</v>
      </c>
      <c r="J14" s="17" t="s">
        <v>449</v>
      </c>
      <c r="K14" s="17" t="s">
        <v>450</v>
      </c>
      <c r="L14" s="17" t="s">
        <v>449</v>
      </c>
      <c r="M14" s="17" t="s">
        <v>449</v>
      </c>
      <c r="N14" s="17" t="s">
        <v>449</v>
      </c>
      <c r="O14" s="17" t="s">
        <v>449</v>
      </c>
      <c r="P14" s="17" t="s">
        <v>449</v>
      </c>
      <c r="Q14" s="17" t="s">
        <v>449</v>
      </c>
      <c r="R14" s="17" t="s">
        <v>450</v>
      </c>
      <c r="S14" s="18" t="s">
        <v>451</v>
      </c>
      <c r="T14" s="25" t="str">
        <f>IF(D14=U14,"",$D$61)</f>
        <v/>
      </c>
      <c r="U14" s="133" t="str">
        <f>IF(COUNTIF(個票ｰ1004!$U$30:$U$119,$C14),"○","")</f>
        <v/>
      </c>
      <c r="V14" s="133" t="str">
        <f>IF(D14="○",C14,"")</f>
        <v/>
      </c>
    </row>
    <row r="15" spans="1:22" ht="14.25">
      <c r="A15" s="627"/>
      <c r="B15" s="624"/>
      <c r="C15" s="187" t="s">
        <v>84</v>
      </c>
      <c r="D15" s="129"/>
      <c r="E15" s="16" t="s">
        <v>448</v>
      </c>
      <c r="F15" s="16" t="s">
        <v>448</v>
      </c>
      <c r="G15" s="17" t="s">
        <v>449</v>
      </c>
      <c r="H15" s="17" t="s">
        <v>450</v>
      </c>
      <c r="I15" s="17" t="s">
        <v>451</v>
      </c>
      <c r="J15" s="17" t="s">
        <v>449</v>
      </c>
      <c r="K15" s="17" t="s">
        <v>451</v>
      </c>
      <c r="L15" s="17" t="s">
        <v>451</v>
      </c>
      <c r="M15" s="17" t="s">
        <v>451</v>
      </c>
      <c r="N15" s="17" t="s">
        <v>450</v>
      </c>
      <c r="O15" s="17" t="s">
        <v>451</v>
      </c>
      <c r="P15" s="17" t="s">
        <v>451</v>
      </c>
      <c r="Q15" s="17" t="s">
        <v>451</v>
      </c>
      <c r="R15" s="17" t="s">
        <v>451</v>
      </c>
      <c r="S15" s="18" t="s">
        <v>451</v>
      </c>
      <c r="T15" s="25" t="str">
        <f t="shared" ref="T15:T56" si="0">IF(D15=U15,"",$D$61)</f>
        <v/>
      </c>
      <c r="U15" s="133" t="str">
        <f>IF(COUNTIF(個票ｰ1004!$U$30:$U$119,$C15),"○","")</f>
        <v/>
      </c>
      <c r="V15" s="133" t="str">
        <f t="shared" ref="V15:V56" si="1">IF(D15="○",C15,"")</f>
        <v/>
      </c>
    </row>
    <row r="16" spans="1:22" ht="14.25">
      <c r="A16" s="627"/>
      <c r="B16" s="624"/>
      <c r="C16" s="187" t="s">
        <v>97</v>
      </c>
      <c r="D16" s="129"/>
      <c r="E16" s="16" t="s">
        <v>448</v>
      </c>
      <c r="F16" s="16" t="s">
        <v>448</v>
      </c>
      <c r="G16" s="16" t="s">
        <v>448</v>
      </c>
      <c r="H16" s="17" t="s">
        <v>450</v>
      </c>
      <c r="I16" s="17" t="s">
        <v>449</v>
      </c>
      <c r="J16" s="17" t="s">
        <v>449</v>
      </c>
      <c r="K16" s="17" t="s">
        <v>451</v>
      </c>
      <c r="L16" s="17" t="s">
        <v>451</v>
      </c>
      <c r="M16" s="17" t="s">
        <v>451</v>
      </c>
      <c r="N16" s="17" t="s">
        <v>449</v>
      </c>
      <c r="O16" s="17" t="s">
        <v>449</v>
      </c>
      <c r="P16" s="17" t="s">
        <v>449</v>
      </c>
      <c r="Q16" s="17" t="s">
        <v>449</v>
      </c>
      <c r="R16" s="17" t="s">
        <v>450</v>
      </c>
      <c r="S16" s="18" t="s">
        <v>451</v>
      </c>
      <c r="T16" s="25" t="str">
        <f t="shared" si="0"/>
        <v/>
      </c>
      <c r="U16" s="133" t="str">
        <f>IF(COUNTIF(個票ｰ1004!$U$30:$U$119,$C16),"○","")</f>
        <v/>
      </c>
      <c r="V16" s="133" t="str">
        <f t="shared" si="1"/>
        <v/>
      </c>
    </row>
    <row r="17" spans="1:22" ht="14.25">
      <c r="A17" s="627"/>
      <c r="B17" s="624"/>
      <c r="C17" s="187" t="s">
        <v>107</v>
      </c>
      <c r="D17" s="129"/>
      <c r="E17" s="16" t="s">
        <v>448</v>
      </c>
      <c r="F17" s="16" t="s">
        <v>448</v>
      </c>
      <c r="G17" s="17" t="s">
        <v>451</v>
      </c>
      <c r="H17" s="17" t="s">
        <v>451</v>
      </c>
      <c r="I17" s="17" t="s">
        <v>449</v>
      </c>
      <c r="J17" s="17" t="s">
        <v>449</v>
      </c>
      <c r="K17" s="17" t="s">
        <v>451</v>
      </c>
      <c r="L17" s="17" t="s">
        <v>451</v>
      </c>
      <c r="M17" s="17" t="s">
        <v>450</v>
      </c>
      <c r="N17" s="17" t="s">
        <v>451</v>
      </c>
      <c r="O17" s="17" t="s">
        <v>451</v>
      </c>
      <c r="P17" s="17" t="s">
        <v>451</v>
      </c>
      <c r="Q17" s="17" t="s">
        <v>450</v>
      </c>
      <c r="R17" s="17" t="s">
        <v>451</v>
      </c>
      <c r="S17" s="18" t="s">
        <v>451</v>
      </c>
      <c r="T17" s="25" t="str">
        <f t="shared" si="0"/>
        <v/>
      </c>
      <c r="U17" s="133" t="str">
        <f>IF(COUNTIF(個票ｰ1004!$U$30:$U$119,$C17),"○","")</f>
        <v/>
      </c>
      <c r="V17" s="133" t="str">
        <f t="shared" si="1"/>
        <v/>
      </c>
    </row>
    <row r="18" spans="1:22" ht="14.25">
      <c r="A18" s="627"/>
      <c r="B18" s="624"/>
      <c r="C18" s="187" t="s">
        <v>452</v>
      </c>
      <c r="D18" s="129"/>
      <c r="E18" s="16" t="s">
        <v>448</v>
      </c>
      <c r="F18" s="16" t="s">
        <v>448</v>
      </c>
      <c r="G18" s="17" t="s">
        <v>451</v>
      </c>
      <c r="H18" s="17" t="s">
        <v>451</v>
      </c>
      <c r="I18" s="17" t="s">
        <v>449</v>
      </c>
      <c r="J18" s="17" t="s">
        <v>449</v>
      </c>
      <c r="K18" s="17" t="s">
        <v>451</v>
      </c>
      <c r="L18" s="17" t="s">
        <v>449</v>
      </c>
      <c r="M18" s="17" t="s">
        <v>450</v>
      </c>
      <c r="N18" s="17" t="s">
        <v>449</v>
      </c>
      <c r="O18" s="17" t="s">
        <v>451</v>
      </c>
      <c r="P18" s="17" t="s">
        <v>449</v>
      </c>
      <c r="Q18" s="17" t="s">
        <v>449</v>
      </c>
      <c r="R18" s="17" t="s">
        <v>451</v>
      </c>
      <c r="S18" s="18" t="s">
        <v>451</v>
      </c>
      <c r="T18" s="25" t="str">
        <f t="shared" si="0"/>
        <v/>
      </c>
      <c r="U18" s="133" t="str">
        <f>IF(COUNTIF(個票ｰ1004!$U$30:$U$119,$C18),"○","")</f>
        <v/>
      </c>
      <c r="V18" s="133" t="str">
        <f t="shared" si="1"/>
        <v/>
      </c>
    </row>
    <row r="19" spans="1:22" ht="14.25">
      <c r="A19" s="627"/>
      <c r="B19" s="624"/>
      <c r="C19" s="187" t="s">
        <v>124</v>
      </c>
      <c r="D19" s="129"/>
      <c r="E19" s="17" t="s">
        <v>450</v>
      </c>
      <c r="F19" s="17" t="s">
        <v>450</v>
      </c>
      <c r="G19" s="17" t="s">
        <v>450</v>
      </c>
      <c r="H19" s="17" t="s">
        <v>451</v>
      </c>
      <c r="I19" s="17" t="s">
        <v>451</v>
      </c>
      <c r="J19" s="17" t="s">
        <v>451</v>
      </c>
      <c r="K19" s="17" t="s">
        <v>450</v>
      </c>
      <c r="L19" s="17" t="s">
        <v>451</v>
      </c>
      <c r="M19" s="17" t="s">
        <v>451</v>
      </c>
      <c r="N19" s="17" t="s">
        <v>450</v>
      </c>
      <c r="O19" s="17" t="s">
        <v>450</v>
      </c>
      <c r="P19" s="17" t="s">
        <v>450</v>
      </c>
      <c r="Q19" s="17" t="s">
        <v>451</v>
      </c>
      <c r="R19" s="17" t="s">
        <v>450</v>
      </c>
      <c r="S19" s="18" t="s">
        <v>451</v>
      </c>
      <c r="T19" s="25" t="str">
        <f t="shared" si="0"/>
        <v/>
      </c>
      <c r="U19" s="133" t="str">
        <f>IF(COUNTIF(個票ｰ1004!$U$30:$U$119,$C19),"○","")</f>
        <v/>
      </c>
      <c r="V19" s="133" t="str">
        <f t="shared" si="1"/>
        <v/>
      </c>
    </row>
    <row r="20" spans="1:22" ht="14.25">
      <c r="A20" s="627"/>
      <c r="B20" s="624" t="s">
        <v>453</v>
      </c>
      <c r="C20" s="187" t="s">
        <v>130</v>
      </c>
      <c r="D20" s="129"/>
      <c r="E20" s="16" t="s">
        <v>448</v>
      </c>
      <c r="F20" s="16" t="s">
        <v>448</v>
      </c>
      <c r="G20" s="17" t="s">
        <v>451</v>
      </c>
      <c r="H20" s="17" t="s">
        <v>450</v>
      </c>
      <c r="I20" s="17" t="s">
        <v>449</v>
      </c>
      <c r="J20" s="17" t="s">
        <v>449</v>
      </c>
      <c r="K20" s="17" t="s">
        <v>450</v>
      </c>
      <c r="L20" s="17" t="s">
        <v>449</v>
      </c>
      <c r="M20" s="17" t="s">
        <v>449</v>
      </c>
      <c r="N20" s="17" t="s">
        <v>449</v>
      </c>
      <c r="O20" s="17" t="s">
        <v>449</v>
      </c>
      <c r="P20" s="17" t="s">
        <v>449</v>
      </c>
      <c r="Q20" s="17" t="s">
        <v>449</v>
      </c>
      <c r="R20" s="17" t="s">
        <v>451</v>
      </c>
      <c r="S20" s="18" t="s">
        <v>449</v>
      </c>
      <c r="T20" s="25" t="str">
        <f t="shared" si="0"/>
        <v/>
      </c>
      <c r="U20" s="133" t="str">
        <f>IF(COUNTIF(個票ｰ1004!$U$30:$U$119,$C20),"○","")</f>
        <v/>
      </c>
      <c r="V20" s="133" t="str">
        <f t="shared" si="1"/>
        <v/>
      </c>
    </row>
    <row r="21" spans="1:22" ht="14.25">
      <c r="A21" s="627"/>
      <c r="B21" s="624"/>
      <c r="C21" s="187" t="s">
        <v>137</v>
      </c>
      <c r="D21" s="129"/>
      <c r="E21" s="16" t="s">
        <v>448</v>
      </c>
      <c r="F21" s="16" t="s">
        <v>448</v>
      </c>
      <c r="G21" s="17" t="s">
        <v>449</v>
      </c>
      <c r="H21" s="17" t="s">
        <v>450</v>
      </c>
      <c r="I21" s="17" t="s">
        <v>449</v>
      </c>
      <c r="J21" s="17" t="s">
        <v>449</v>
      </c>
      <c r="K21" s="17" t="s">
        <v>450</v>
      </c>
      <c r="L21" s="17" t="s">
        <v>451</v>
      </c>
      <c r="M21" s="17" t="s">
        <v>449</v>
      </c>
      <c r="N21" s="17" t="s">
        <v>449</v>
      </c>
      <c r="O21" s="17" t="s">
        <v>449</v>
      </c>
      <c r="P21" s="17" t="s">
        <v>449</v>
      </c>
      <c r="Q21" s="17" t="s">
        <v>449</v>
      </c>
      <c r="R21" s="17" t="s">
        <v>451</v>
      </c>
      <c r="S21" s="18" t="s">
        <v>449</v>
      </c>
      <c r="T21" s="25" t="str">
        <f t="shared" si="0"/>
        <v/>
      </c>
      <c r="U21" s="133" t="str">
        <f>IF(COUNTIF(個票ｰ1004!$U$30:$U$119,$C21),"○","")</f>
        <v/>
      </c>
      <c r="V21" s="133" t="str">
        <f t="shared" si="1"/>
        <v/>
      </c>
    </row>
    <row r="22" spans="1:22" ht="14.25">
      <c r="A22" s="627"/>
      <c r="B22" s="624"/>
      <c r="C22" s="187" t="s">
        <v>143</v>
      </c>
      <c r="D22" s="129"/>
      <c r="E22" s="16" t="s">
        <v>448</v>
      </c>
      <c r="F22" s="16" t="s">
        <v>448</v>
      </c>
      <c r="G22" s="17" t="s">
        <v>451</v>
      </c>
      <c r="H22" s="17" t="s">
        <v>450</v>
      </c>
      <c r="I22" s="17" t="s">
        <v>449</v>
      </c>
      <c r="J22" s="17" t="s">
        <v>449</v>
      </c>
      <c r="K22" s="17" t="s">
        <v>450</v>
      </c>
      <c r="L22" s="17" t="s">
        <v>451</v>
      </c>
      <c r="M22" s="17" t="s">
        <v>451</v>
      </c>
      <c r="N22" s="17" t="s">
        <v>451</v>
      </c>
      <c r="O22" s="17" t="s">
        <v>451</v>
      </c>
      <c r="P22" s="17" t="s">
        <v>449</v>
      </c>
      <c r="Q22" s="17" t="s">
        <v>449</v>
      </c>
      <c r="R22" s="17" t="s">
        <v>451</v>
      </c>
      <c r="S22" s="18" t="s">
        <v>449</v>
      </c>
      <c r="T22" s="25" t="str">
        <f t="shared" si="0"/>
        <v/>
      </c>
      <c r="U22" s="133" t="str">
        <f>IF(COUNTIF(個票ｰ1004!$U$30:$U$119,$C22),"○","")</f>
        <v/>
      </c>
      <c r="V22" s="133" t="str">
        <f t="shared" si="1"/>
        <v/>
      </c>
    </row>
    <row r="23" spans="1:22" ht="14.25">
      <c r="A23" s="627"/>
      <c r="B23" s="624"/>
      <c r="C23" s="187" t="s">
        <v>454</v>
      </c>
      <c r="D23" s="129"/>
      <c r="E23" s="16" t="s">
        <v>448</v>
      </c>
      <c r="F23" s="16" t="s">
        <v>448</v>
      </c>
      <c r="G23" s="17" t="s">
        <v>451</v>
      </c>
      <c r="H23" s="17" t="s">
        <v>450</v>
      </c>
      <c r="I23" s="17" t="s">
        <v>449</v>
      </c>
      <c r="J23" s="17" t="s">
        <v>449</v>
      </c>
      <c r="K23" s="17" t="s">
        <v>450</v>
      </c>
      <c r="L23" s="17" t="s">
        <v>451</v>
      </c>
      <c r="M23" s="17" t="s">
        <v>449</v>
      </c>
      <c r="N23" s="17" t="s">
        <v>449</v>
      </c>
      <c r="O23" s="17" t="s">
        <v>449</v>
      </c>
      <c r="P23" s="17" t="s">
        <v>449</v>
      </c>
      <c r="Q23" s="17" t="s">
        <v>449</v>
      </c>
      <c r="R23" s="17" t="s">
        <v>451</v>
      </c>
      <c r="S23" s="18" t="s">
        <v>449</v>
      </c>
      <c r="T23" s="25" t="str">
        <f t="shared" si="0"/>
        <v/>
      </c>
      <c r="U23" s="133" t="str">
        <f>IF(COUNTIF(個票ｰ1004!$U$30:$U$119,$C23),"○","")</f>
        <v/>
      </c>
      <c r="V23" s="133" t="str">
        <f t="shared" si="1"/>
        <v/>
      </c>
    </row>
    <row r="24" spans="1:22" ht="14.25">
      <c r="A24" s="627"/>
      <c r="B24" s="624"/>
      <c r="C24" s="187" t="s">
        <v>153</v>
      </c>
      <c r="D24" s="129"/>
      <c r="E24" s="17" t="s">
        <v>450</v>
      </c>
      <c r="F24" s="17" t="s">
        <v>450</v>
      </c>
      <c r="G24" s="17" t="s">
        <v>449</v>
      </c>
      <c r="H24" s="17" t="s">
        <v>450</v>
      </c>
      <c r="I24" s="17" t="s">
        <v>450</v>
      </c>
      <c r="J24" s="17" t="s">
        <v>450</v>
      </c>
      <c r="K24" s="17" t="s">
        <v>451</v>
      </c>
      <c r="L24" s="17" t="s">
        <v>449</v>
      </c>
      <c r="M24" s="17" t="s">
        <v>449</v>
      </c>
      <c r="N24" s="17" t="s">
        <v>449</v>
      </c>
      <c r="O24" s="17" t="s">
        <v>449</v>
      </c>
      <c r="P24" s="17" t="s">
        <v>449</v>
      </c>
      <c r="Q24" s="17" t="s">
        <v>449</v>
      </c>
      <c r="R24" s="17" t="s">
        <v>451</v>
      </c>
      <c r="S24" s="18" t="s">
        <v>449</v>
      </c>
      <c r="T24" s="25" t="str">
        <f t="shared" si="0"/>
        <v/>
      </c>
      <c r="U24" s="133" t="str">
        <f>IF(COUNTIF(個票ｰ1004!$U$30:$U$119,$C24),"○","")</f>
        <v/>
      </c>
      <c r="V24" s="133" t="str">
        <f t="shared" si="1"/>
        <v/>
      </c>
    </row>
    <row r="25" spans="1:22" ht="14.25">
      <c r="A25" s="627"/>
      <c r="B25" s="624"/>
      <c r="C25" s="187" t="s">
        <v>156</v>
      </c>
      <c r="D25" s="129"/>
      <c r="E25" s="17" t="s">
        <v>450</v>
      </c>
      <c r="F25" s="17" t="s">
        <v>450</v>
      </c>
      <c r="G25" s="17" t="s">
        <v>449</v>
      </c>
      <c r="H25" s="17" t="s">
        <v>451</v>
      </c>
      <c r="I25" s="17" t="s">
        <v>451</v>
      </c>
      <c r="J25" s="17" t="s">
        <v>450</v>
      </c>
      <c r="K25" s="17" t="s">
        <v>451</v>
      </c>
      <c r="L25" s="17" t="s">
        <v>449</v>
      </c>
      <c r="M25" s="17" t="s">
        <v>449</v>
      </c>
      <c r="N25" s="17" t="s">
        <v>449</v>
      </c>
      <c r="O25" s="17" t="s">
        <v>449</v>
      </c>
      <c r="P25" s="17" t="s">
        <v>449</v>
      </c>
      <c r="Q25" s="17" t="s">
        <v>449</v>
      </c>
      <c r="R25" s="17" t="s">
        <v>451</v>
      </c>
      <c r="S25" s="18" t="s">
        <v>449</v>
      </c>
      <c r="T25" s="25" t="str">
        <f t="shared" si="0"/>
        <v/>
      </c>
      <c r="U25" s="133" t="str">
        <f>IF(COUNTIF(個票ｰ1004!$U$30:$U$119,$C25),"○","")</f>
        <v/>
      </c>
      <c r="V25" s="133" t="str">
        <f t="shared" si="1"/>
        <v/>
      </c>
    </row>
    <row r="26" spans="1:22" ht="14.25">
      <c r="A26" s="627"/>
      <c r="B26" s="624" t="s">
        <v>159</v>
      </c>
      <c r="C26" s="187" t="s">
        <v>158</v>
      </c>
      <c r="D26" s="129"/>
      <c r="E26" s="17" t="s">
        <v>450</v>
      </c>
      <c r="F26" s="17" t="s">
        <v>450</v>
      </c>
      <c r="G26" s="17" t="s">
        <v>451</v>
      </c>
      <c r="H26" s="16" t="s">
        <v>448</v>
      </c>
      <c r="I26" s="16" t="s">
        <v>448</v>
      </c>
      <c r="J26" s="17" t="s">
        <v>451</v>
      </c>
      <c r="K26" s="17" t="s">
        <v>450</v>
      </c>
      <c r="L26" s="17" t="s">
        <v>451</v>
      </c>
      <c r="M26" s="17" t="s">
        <v>451</v>
      </c>
      <c r="N26" s="17" t="s">
        <v>451</v>
      </c>
      <c r="O26" s="17" t="s">
        <v>451</v>
      </c>
      <c r="P26" s="17" t="s">
        <v>449</v>
      </c>
      <c r="Q26" s="17" t="s">
        <v>451</v>
      </c>
      <c r="R26" s="17" t="s">
        <v>451</v>
      </c>
      <c r="S26" s="18" t="s">
        <v>449</v>
      </c>
      <c r="T26" s="25" t="str">
        <f t="shared" si="0"/>
        <v/>
      </c>
      <c r="U26" s="133" t="str">
        <f>IF(COUNTIF(個票ｰ1004!$U$30:$U$119,$C26),"○","")</f>
        <v/>
      </c>
      <c r="V26" s="133" t="str">
        <f t="shared" si="1"/>
        <v/>
      </c>
    </row>
    <row r="27" spans="1:22" ht="14.25">
      <c r="A27" s="627"/>
      <c r="B27" s="624"/>
      <c r="C27" s="187" t="s">
        <v>161</v>
      </c>
      <c r="D27" s="129"/>
      <c r="E27" s="17" t="s">
        <v>450</v>
      </c>
      <c r="F27" s="17" t="s">
        <v>450</v>
      </c>
      <c r="G27" s="17" t="s">
        <v>451</v>
      </c>
      <c r="H27" s="16" t="s">
        <v>448</v>
      </c>
      <c r="I27" s="16" t="s">
        <v>448</v>
      </c>
      <c r="J27" s="17" t="s">
        <v>451</v>
      </c>
      <c r="K27" s="17" t="s">
        <v>450</v>
      </c>
      <c r="L27" s="17" t="s">
        <v>451</v>
      </c>
      <c r="M27" s="17" t="s">
        <v>451</v>
      </c>
      <c r="N27" s="17" t="s">
        <v>451</v>
      </c>
      <c r="O27" s="17" t="s">
        <v>451</v>
      </c>
      <c r="P27" s="17" t="s">
        <v>449</v>
      </c>
      <c r="Q27" s="17" t="s">
        <v>451</v>
      </c>
      <c r="R27" s="17" t="s">
        <v>451</v>
      </c>
      <c r="S27" s="18" t="s">
        <v>449</v>
      </c>
      <c r="T27" s="25" t="str">
        <f t="shared" si="0"/>
        <v/>
      </c>
      <c r="U27" s="133" t="str">
        <f>IF(COUNTIF(個票ｰ1004!$U$30:$U$119,$C27),"○","")</f>
        <v/>
      </c>
      <c r="V27" s="133" t="str">
        <f t="shared" si="1"/>
        <v/>
      </c>
    </row>
    <row r="28" spans="1:22" ht="14.25">
      <c r="A28" s="627"/>
      <c r="B28" s="624"/>
      <c r="C28" s="187" t="s">
        <v>163</v>
      </c>
      <c r="D28" s="129"/>
      <c r="E28" s="17" t="s">
        <v>449</v>
      </c>
      <c r="F28" s="17" t="s">
        <v>449</v>
      </c>
      <c r="G28" s="17" t="s">
        <v>449</v>
      </c>
      <c r="H28" s="17" t="s">
        <v>450</v>
      </c>
      <c r="I28" s="16" t="s">
        <v>448</v>
      </c>
      <c r="J28" s="17" t="s">
        <v>451</v>
      </c>
      <c r="K28" s="17" t="s">
        <v>451</v>
      </c>
      <c r="L28" s="17" t="s">
        <v>449</v>
      </c>
      <c r="M28" s="17" t="s">
        <v>451</v>
      </c>
      <c r="N28" s="17" t="s">
        <v>450</v>
      </c>
      <c r="O28" s="17" t="s">
        <v>449</v>
      </c>
      <c r="P28" s="17" t="s">
        <v>449</v>
      </c>
      <c r="Q28" s="17" t="s">
        <v>449</v>
      </c>
      <c r="R28" s="17" t="s">
        <v>451</v>
      </c>
      <c r="S28" s="18" t="s">
        <v>449</v>
      </c>
      <c r="T28" s="25" t="str">
        <f t="shared" si="0"/>
        <v/>
      </c>
      <c r="U28" s="133" t="str">
        <f>IF(COUNTIF(個票ｰ1004!$U$30:$U$119,$C28),"○","")</f>
        <v/>
      </c>
      <c r="V28" s="133" t="str">
        <f t="shared" si="1"/>
        <v/>
      </c>
    </row>
    <row r="29" spans="1:22" ht="14.25">
      <c r="A29" s="627"/>
      <c r="B29" s="624"/>
      <c r="C29" s="187" t="s">
        <v>165</v>
      </c>
      <c r="D29" s="129"/>
      <c r="E29" s="17" t="s">
        <v>451</v>
      </c>
      <c r="F29" s="17" t="s">
        <v>451</v>
      </c>
      <c r="G29" s="17" t="s">
        <v>451</v>
      </c>
      <c r="H29" s="16" t="s">
        <v>448</v>
      </c>
      <c r="I29" s="16" t="s">
        <v>448</v>
      </c>
      <c r="J29" s="17" t="s">
        <v>451</v>
      </c>
      <c r="K29" s="17" t="s">
        <v>450</v>
      </c>
      <c r="L29" s="17" t="s">
        <v>450</v>
      </c>
      <c r="M29" s="17" t="s">
        <v>451</v>
      </c>
      <c r="N29" s="17" t="s">
        <v>450</v>
      </c>
      <c r="O29" s="17" t="s">
        <v>449</v>
      </c>
      <c r="P29" s="17" t="s">
        <v>451</v>
      </c>
      <c r="Q29" s="17" t="s">
        <v>449</v>
      </c>
      <c r="R29" s="17" t="s">
        <v>451</v>
      </c>
      <c r="S29" s="18" t="s">
        <v>449</v>
      </c>
      <c r="T29" s="25" t="str">
        <f t="shared" si="0"/>
        <v/>
      </c>
      <c r="U29" s="133" t="str">
        <f>IF(COUNTIF(個票ｰ1004!$U$30:$U$119,$C29),"○","")</f>
        <v/>
      </c>
      <c r="V29" s="133" t="str">
        <f t="shared" si="1"/>
        <v/>
      </c>
    </row>
    <row r="30" spans="1:22" ht="14.25">
      <c r="A30" s="627"/>
      <c r="B30" s="624"/>
      <c r="C30" s="187" t="s">
        <v>167</v>
      </c>
      <c r="D30" s="129"/>
      <c r="E30" s="17" t="s">
        <v>449</v>
      </c>
      <c r="F30" s="17" t="s">
        <v>449</v>
      </c>
      <c r="G30" s="17" t="s">
        <v>449</v>
      </c>
      <c r="H30" s="17" t="s">
        <v>451</v>
      </c>
      <c r="I30" s="17" t="s">
        <v>451</v>
      </c>
      <c r="J30" s="16" t="s">
        <v>448</v>
      </c>
      <c r="K30" s="17" t="s">
        <v>449</v>
      </c>
      <c r="L30" s="17" t="s">
        <v>449</v>
      </c>
      <c r="M30" s="17" t="s">
        <v>449</v>
      </c>
      <c r="N30" s="17" t="s">
        <v>451</v>
      </c>
      <c r="O30" s="17" t="s">
        <v>449</v>
      </c>
      <c r="P30" s="17" t="s">
        <v>449</v>
      </c>
      <c r="Q30" s="17" t="s">
        <v>449</v>
      </c>
      <c r="R30" s="17" t="s">
        <v>451</v>
      </c>
      <c r="S30" s="18" t="s">
        <v>449</v>
      </c>
      <c r="T30" s="25" t="str">
        <f t="shared" si="0"/>
        <v/>
      </c>
      <c r="U30" s="133" t="str">
        <f>IF(COUNTIF(個票ｰ1004!$U$30:$U$119,$C30),"○","")</f>
        <v/>
      </c>
      <c r="V30" s="133" t="str">
        <f t="shared" si="1"/>
        <v/>
      </c>
    </row>
    <row r="31" spans="1:22" ht="14.25">
      <c r="A31" s="623" t="s">
        <v>170</v>
      </c>
      <c r="B31" s="624" t="s">
        <v>455</v>
      </c>
      <c r="C31" s="187" t="s">
        <v>169</v>
      </c>
      <c r="D31" s="129"/>
      <c r="E31" s="17" t="s">
        <v>450</v>
      </c>
      <c r="F31" s="17" t="s">
        <v>450</v>
      </c>
      <c r="G31" s="17" t="s">
        <v>450</v>
      </c>
      <c r="H31" s="17" t="s">
        <v>451</v>
      </c>
      <c r="I31" s="17" t="s">
        <v>449</v>
      </c>
      <c r="J31" s="17" t="s">
        <v>449</v>
      </c>
      <c r="K31" s="16" t="s">
        <v>448</v>
      </c>
      <c r="L31" s="17" t="s">
        <v>450</v>
      </c>
      <c r="M31" s="17" t="s">
        <v>450</v>
      </c>
      <c r="N31" s="17" t="s">
        <v>450</v>
      </c>
      <c r="O31" s="17" t="s">
        <v>450</v>
      </c>
      <c r="P31" s="17" t="s">
        <v>450</v>
      </c>
      <c r="Q31" s="17" t="s">
        <v>450</v>
      </c>
      <c r="R31" s="17" t="s">
        <v>450</v>
      </c>
      <c r="S31" s="18" t="s">
        <v>451</v>
      </c>
      <c r="T31" s="25" t="str">
        <f t="shared" si="0"/>
        <v/>
      </c>
      <c r="U31" s="133" t="str">
        <f>IF(COUNTIF(個票ｰ1004!$U$30:$U$119,$C31),"○","")</f>
        <v/>
      </c>
      <c r="V31" s="133" t="str">
        <f t="shared" si="1"/>
        <v/>
      </c>
    </row>
    <row r="32" spans="1:22" ht="14.25">
      <c r="A32" s="623"/>
      <c r="B32" s="624"/>
      <c r="C32" s="187" t="s">
        <v>172</v>
      </c>
      <c r="D32" s="129"/>
      <c r="E32" s="17" t="s">
        <v>450</v>
      </c>
      <c r="F32" s="17" t="s">
        <v>450</v>
      </c>
      <c r="G32" s="17" t="s">
        <v>451</v>
      </c>
      <c r="H32" s="17" t="s">
        <v>451</v>
      </c>
      <c r="I32" s="17" t="s">
        <v>449</v>
      </c>
      <c r="J32" s="17" t="s">
        <v>449</v>
      </c>
      <c r="K32" s="16" t="s">
        <v>448</v>
      </c>
      <c r="L32" s="17" t="s">
        <v>451</v>
      </c>
      <c r="M32" s="17" t="s">
        <v>451</v>
      </c>
      <c r="N32" s="17" t="s">
        <v>451</v>
      </c>
      <c r="O32" s="17" t="s">
        <v>451</v>
      </c>
      <c r="P32" s="17" t="s">
        <v>451</v>
      </c>
      <c r="Q32" s="17" t="s">
        <v>451</v>
      </c>
      <c r="R32" s="17" t="s">
        <v>450</v>
      </c>
      <c r="S32" s="18" t="s">
        <v>451</v>
      </c>
      <c r="T32" s="25" t="str">
        <f t="shared" si="0"/>
        <v/>
      </c>
      <c r="U32" s="133" t="str">
        <f>IF(COUNTIF(個票ｰ1004!$U$30:$U$119,$C32),"○","")</f>
        <v/>
      </c>
      <c r="V32" s="133" t="str">
        <f t="shared" si="1"/>
        <v/>
      </c>
    </row>
    <row r="33" spans="1:22" ht="14.25">
      <c r="A33" s="623"/>
      <c r="B33" s="624"/>
      <c r="C33" s="187" t="s">
        <v>173</v>
      </c>
      <c r="D33" s="129"/>
      <c r="E33" s="17" t="s">
        <v>451</v>
      </c>
      <c r="F33" s="17" t="s">
        <v>451</v>
      </c>
      <c r="G33" s="17" t="s">
        <v>451</v>
      </c>
      <c r="H33" s="17" t="s">
        <v>451</v>
      </c>
      <c r="I33" s="17" t="s">
        <v>449</v>
      </c>
      <c r="J33" s="17" t="s">
        <v>449</v>
      </c>
      <c r="K33" s="16" t="s">
        <v>448</v>
      </c>
      <c r="L33" s="17" t="s">
        <v>450</v>
      </c>
      <c r="M33" s="17" t="s">
        <v>451</v>
      </c>
      <c r="N33" s="17" t="s">
        <v>451</v>
      </c>
      <c r="O33" s="17" t="s">
        <v>451</v>
      </c>
      <c r="P33" s="17" t="s">
        <v>451</v>
      </c>
      <c r="Q33" s="17" t="s">
        <v>451</v>
      </c>
      <c r="R33" s="17" t="s">
        <v>450</v>
      </c>
      <c r="S33" s="18" t="s">
        <v>451</v>
      </c>
      <c r="T33" s="25" t="str">
        <f t="shared" si="0"/>
        <v/>
      </c>
      <c r="U33" s="133" t="str">
        <f>IF(COUNTIF(個票ｰ1004!$U$30:$U$119,$C33),"○","")</f>
        <v/>
      </c>
      <c r="V33" s="133" t="str">
        <f t="shared" si="1"/>
        <v/>
      </c>
    </row>
    <row r="34" spans="1:22" ht="14.25">
      <c r="A34" s="623"/>
      <c r="B34" s="628" t="s">
        <v>456</v>
      </c>
      <c r="C34" s="187" t="s">
        <v>174</v>
      </c>
      <c r="D34" s="129"/>
      <c r="E34" s="17" t="s">
        <v>449</v>
      </c>
      <c r="F34" s="17" t="s">
        <v>449</v>
      </c>
      <c r="G34" s="17" t="s">
        <v>449</v>
      </c>
      <c r="H34" s="17" t="s">
        <v>449</v>
      </c>
      <c r="I34" s="17" t="s">
        <v>449</v>
      </c>
      <c r="J34" s="17" t="s">
        <v>449</v>
      </c>
      <c r="K34" s="17" t="s">
        <v>451</v>
      </c>
      <c r="L34" s="16" t="s">
        <v>448</v>
      </c>
      <c r="M34" s="17" t="s">
        <v>451</v>
      </c>
      <c r="N34" s="17" t="s">
        <v>451</v>
      </c>
      <c r="O34" s="17" t="s">
        <v>451</v>
      </c>
      <c r="P34" s="17" t="s">
        <v>451</v>
      </c>
      <c r="Q34" s="17" t="s">
        <v>451</v>
      </c>
      <c r="R34" s="17" t="s">
        <v>451</v>
      </c>
      <c r="S34" s="18" t="s">
        <v>451</v>
      </c>
      <c r="T34" s="25" t="str">
        <f t="shared" si="0"/>
        <v/>
      </c>
      <c r="U34" s="133" t="str">
        <f>IF(COUNTIF(個票ｰ1004!$U$30:$U$119,$C34),"○","")</f>
        <v/>
      </c>
      <c r="V34" s="133" t="str">
        <f t="shared" si="1"/>
        <v/>
      </c>
    </row>
    <row r="35" spans="1:22" ht="14.25">
      <c r="A35" s="623"/>
      <c r="B35" s="628"/>
      <c r="C35" s="187" t="s">
        <v>176</v>
      </c>
      <c r="D35" s="129"/>
      <c r="E35" s="17" t="s">
        <v>449</v>
      </c>
      <c r="F35" s="17" t="s">
        <v>449</v>
      </c>
      <c r="G35" s="17" t="s">
        <v>449</v>
      </c>
      <c r="H35" s="17" t="s">
        <v>449</v>
      </c>
      <c r="I35" s="17" t="s">
        <v>449</v>
      </c>
      <c r="J35" s="17" t="s">
        <v>449</v>
      </c>
      <c r="K35" s="17" t="s">
        <v>451</v>
      </c>
      <c r="L35" s="16" t="s">
        <v>448</v>
      </c>
      <c r="M35" s="17" t="s">
        <v>451</v>
      </c>
      <c r="N35" s="17" t="s">
        <v>451</v>
      </c>
      <c r="O35" s="17" t="s">
        <v>451</v>
      </c>
      <c r="P35" s="17" t="s">
        <v>451</v>
      </c>
      <c r="Q35" s="17" t="s">
        <v>451</v>
      </c>
      <c r="R35" s="17" t="s">
        <v>451</v>
      </c>
      <c r="S35" s="18" t="s">
        <v>451</v>
      </c>
      <c r="T35" s="25" t="str">
        <f t="shared" si="0"/>
        <v/>
      </c>
      <c r="U35" s="133" t="str">
        <f>IF(COUNTIF(個票ｰ1004!$U$30:$U$119,$C35),"○","")</f>
        <v/>
      </c>
      <c r="V35" s="133" t="str">
        <f t="shared" si="1"/>
        <v/>
      </c>
    </row>
    <row r="36" spans="1:22" ht="14.25">
      <c r="A36" s="623"/>
      <c r="B36" s="628" t="s">
        <v>457</v>
      </c>
      <c r="C36" s="187" t="s">
        <v>177</v>
      </c>
      <c r="D36" s="129"/>
      <c r="E36" s="17" t="s">
        <v>449</v>
      </c>
      <c r="F36" s="17" t="s">
        <v>449</v>
      </c>
      <c r="G36" s="17" t="s">
        <v>449</v>
      </c>
      <c r="H36" s="17" t="s">
        <v>449</v>
      </c>
      <c r="I36" s="17" t="s">
        <v>449</v>
      </c>
      <c r="J36" s="17" t="s">
        <v>449</v>
      </c>
      <c r="K36" s="17" t="s">
        <v>451</v>
      </c>
      <c r="L36" s="17" t="s">
        <v>451</v>
      </c>
      <c r="M36" s="16" t="s">
        <v>448</v>
      </c>
      <c r="N36" s="17" t="s">
        <v>451</v>
      </c>
      <c r="O36" s="17" t="s">
        <v>450</v>
      </c>
      <c r="P36" s="17" t="s">
        <v>450</v>
      </c>
      <c r="Q36" s="17" t="s">
        <v>451</v>
      </c>
      <c r="R36" s="17" t="s">
        <v>451</v>
      </c>
      <c r="S36" s="18" t="s">
        <v>451</v>
      </c>
      <c r="T36" s="25" t="str">
        <f t="shared" si="0"/>
        <v/>
      </c>
      <c r="U36" s="133" t="str">
        <f>IF(COUNTIF(個票ｰ1004!$U$30:$U$119,$C36),"○","")</f>
        <v/>
      </c>
      <c r="V36" s="133" t="str">
        <f t="shared" si="1"/>
        <v/>
      </c>
    </row>
    <row r="37" spans="1:22" ht="14.25">
      <c r="A37" s="623"/>
      <c r="B37" s="628"/>
      <c r="C37" s="187" t="s">
        <v>179</v>
      </c>
      <c r="D37" s="129"/>
      <c r="E37" s="17" t="s">
        <v>449</v>
      </c>
      <c r="F37" s="17" t="s">
        <v>449</v>
      </c>
      <c r="G37" s="17" t="s">
        <v>449</v>
      </c>
      <c r="H37" s="17" t="s">
        <v>449</v>
      </c>
      <c r="I37" s="17" t="s">
        <v>449</v>
      </c>
      <c r="J37" s="17" t="s">
        <v>449</v>
      </c>
      <c r="K37" s="17" t="s">
        <v>451</v>
      </c>
      <c r="L37" s="17" t="s">
        <v>451</v>
      </c>
      <c r="M37" s="16" t="s">
        <v>448</v>
      </c>
      <c r="N37" s="17" t="s">
        <v>451</v>
      </c>
      <c r="O37" s="17" t="s">
        <v>450</v>
      </c>
      <c r="P37" s="17" t="s">
        <v>450</v>
      </c>
      <c r="Q37" s="17" t="s">
        <v>451</v>
      </c>
      <c r="R37" s="17" t="s">
        <v>451</v>
      </c>
      <c r="S37" s="18" t="s">
        <v>451</v>
      </c>
      <c r="T37" s="25" t="str">
        <f t="shared" si="0"/>
        <v/>
      </c>
      <c r="U37" s="133" t="str">
        <f>IF(COUNTIF(個票ｰ1004!$U$30:$U$119,$C37),"○","")</f>
        <v/>
      </c>
      <c r="V37" s="133" t="str">
        <f t="shared" si="1"/>
        <v/>
      </c>
    </row>
    <row r="38" spans="1:22" ht="14.25">
      <c r="A38" s="623" t="s">
        <v>181</v>
      </c>
      <c r="B38" s="624" t="s">
        <v>182</v>
      </c>
      <c r="C38" s="187" t="s">
        <v>180</v>
      </c>
      <c r="D38" s="129"/>
      <c r="E38" s="17" t="s">
        <v>449</v>
      </c>
      <c r="F38" s="17" t="s">
        <v>449</v>
      </c>
      <c r="G38" s="17" t="s">
        <v>449</v>
      </c>
      <c r="H38" s="17" t="s">
        <v>449</v>
      </c>
      <c r="I38" s="17" t="s">
        <v>451</v>
      </c>
      <c r="J38" s="17" t="s">
        <v>449</v>
      </c>
      <c r="K38" s="17" t="s">
        <v>449</v>
      </c>
      <c r="L38" s="17" t="s">
        <v>450</v>
      </c>
      <c r="M38" s="17" t="s">
        <v>450</v>
      </c>
      <c r="N38" s="16" t="s">
        <v>448</v>
      </c>
      <c r="O38" s="16" t="s">
        <v>448</v>
      </c>
      <c r="P38" s="16" t="s">
        <v>448</v>
      </c>
      <c r="Q38" s="17" t="s">
        <v>450</v>
      </c>
      <c r="R38" s="17" t="s">
        <v>451</v>
      </c>
      <c r="S38" s="18" t="s">
        <v>450</v>
      </c>
      <c r="T38" s="25" t="str">
        <f t="shared" si="0"/>
        <v/>
      </c>
      <c r="U38" s="133" t="str">
        <f>IF(COUNTIF(個票ｰ1004!$U$30:$U$119,$C38),"○","")</f>
        <v/>
      </c>
      <c r="V38" s="133" t="str">
        <f t="shared" si="1"/>
        <v/>
      </c>
    </row>
    <row r="39" spans="1:22" ht="14.25">
      <c r="A39" s="623"/>
      <c r="B39" s="624"/>
      <c r="C39" s="187" t="s">
        <v>183</v>
      </c>
      <c r="D39" s="129"/>
      <c r="E39" s="17" t="s">
        <v>449</v>
      </c>
      <c r="F39" s="17" t="s">
        <v>449</v>
      </c>
      <c r="G39" s="17" t="s">
        <v>449</v>
      </c>
      <c r="H39" s="17" t="s">
        <v>449</v>
      </c>
      <c r="I39" s="17" t="s">
        <v>450</v>
      </c>
      <c r="J39" s="17" t="s">
        <v>449</v>
      </c>
      <c r="K39" s="17" t="s">
        <v>450</v>
      </c>
      <c r="L39" s="17" t="s">
        <v>450</v>
      </c>
      <c r="M39" s="17" t="s">
        <v>450</v>
      </c>
      <c r="N39" s="16" t="s">
        <v>448</v>
      </c>
      <c r="O39" s="16" t="s">
        <v>448</v>
      </c>
      <c r="P39" s="17" t="s">
        <v>450</v>
      </c>
      <c r="Q39" s="17" t="s">
        <v>450</v>
      </c>
      <c r="R39" s="17" t="s">
        <v>449</v>
      </c>
      <c r="S39" s="18" t="s">
        <v>450</v>
      </c>
      <c r="T39" s="25" t="str">
        <f t="shared" si="0"/>
        <v/>
      </c>
      <c r="U39" s="133" t="str">
        <f>IF(COUNTIF(個票ｰ1004!$U$30:$U$119,$C39),"○","")</f>
        <v/>
      </c>
      <c r="V39" s="133" t="str">
        <f t="shared" si="1"/>
        <v/>
      </c>
    </row>
    <row r="40" spans="1:22" ht="14.25">
      <c r="A40" s="623"/>
      <c r="B40" s="624"/>
      <c r="C40" s="187" t="s">
        <v>458</v>
      </c>
      <c r="D40" s="129"/>
      <c r="E40" s="17" t="s">
        <v>449</v>
      </c>
      <c r="F40" s="17" t="s">
        <v>449</v>
      </c>
      <c r="G40" s="17" t="s">
        <v>449</v>
      </c>
      <c r="H40" s="17" t="s">
        <v>449</v>
      </c>
      <c r="I40" s="17" t="s">
        <v>451</v>
      </c>
      <c r="J40" s="17" t="s">
        <v>449</v>
      </c>
      <c r="K40" s="17" t="s">
        <v>451</v>
      </c>
      <c r="L40" s="17" t="s">
        <v>451</v>
      </c>
      <c r="M40" s="17" t="s">
        <v>450</v>
      </c>
      <c r="N40" s="16" t="s">
        <v>448</v>
      </c>
      <c r="O40" s="16" t="s">
        <v>448</v>
      </c>
      <c r="P40" s="17" t="s">
        <v>450</v>
      </c>
      <c r="Q40" s="17" t="s">
        <v>450</v>
      </c>
      <c r="R40" s="17" t="s">
        <v>451</v>
      </c>
      <c r="S40" s="18" t="s">
        <v>450</v>
      </c>
      <c r="T40" s="25" t="str">
        <f t="shared" si="0"/>
        <v/>
      </c>
      <c r="U40" s="133" t="str">
        <f>IF(COUNTIF(個票ｰ1004!$U$30:$U$119,$C40),"○","")</f>
        <v/>
      </c>
      <c r="V40" s="133" t="str">
        <f t="shared" si="1"/>
        <v/>
      </c>
    </row>
    <row r="41" spans="1:22" ht="14.25">
      <c r="A41" s="623"/>
      <c r="B41" s="624"/>
      <c r="C41" s="187" t="s">
        <v>185</v>
      </c>
      <c r="D41" s="129"/>
      <c r="E41" s="17" t="s">
        <v>451</v>
      </c>
      <c r="F41" s="17" t="s">
        <v>451</v>
      </c>
      <c r="G41" s="17" t="s">
        <v>451</v>
      </c>
      <c r="H41" s="17" t="s">
        <v>449</v>
      </c>
      <c r="I41" s="17" t="s">
        <v>451</v>
      </c>
      <c r="J41" s="17" t="s">
        <v>449</v>
      </c>
      <c r="K41" s="17" t="s">
        <v>451</v>
      </c>
      <c r="L41" s="17" t="s">
        <v>451</v>
      </c>
      <c r="M41" s="17" t="s">
        <v>450</v>
      </c>
      <c r="N41" s="16" t="s">
        <v>448</v>
      </c>
      <c r="O41" s="16" t="s">
        <v>448</v>
      </c>
      <c r="P41" s="17" t="s">
        <v>450</v>
      </c>
      <c r="Q41" s="17" t="s">
        <v>450</v>
      </c>
      <c r="R41" s="17" t="s">
        <v>449</v>
      </c>
      <c r="S41" s="18" t="s">
        <v>450</v>
      </c>
      <c r="T41" s="25" t="str">
        <f t="shared" si="0"/>
        <v/>
      </c>
      <c r="U41" s="133" t="str">
        <f>IF(COUNTIF(個票ｰ1004!$U$30:$U$119,$C41),"○","")</f>
        <v/>
      </c>
      <c r="V41" s="133" t="str">
        <f t="shared" si="1"/>
        <v/>
      </c>
    </row>
    <row r="42" spans="1:22" ht="14.25">
      <c r="A42" s="623"/>
      <c r="B42" s="624"/>
      <c r="C42" s="187" t="s">
        <v>186</v>
      </c>
      <c r="D42" s="129"/>
      <c r="E42" s="17" t="s">
        <v>449</v>
      </c>
      <c r="F42" s="17" t="s">
        <v>449</v>
      </c>
      <c r="G42" s="17" t="s">
        <v>449</v>
      </c>
      <c r="H42" s="17" t="s">
        <v>449</v>
      </c>
      <c r="I42" s="17" t="s">
        <v>451</v>
      </c>
      <c r="J42" s="17" t="s">
        <v>449</v>
      </c>
      <c r="K42" s="17" t="s">
        <v>449</v>
      </c>
      <c r="L42" s="17" t="s">
        <v>449</v>
      </c>
      <c r="M42" s="17" t="s">
        <v>451</v>
      </c>
      <c r="N42" s="16" t="s">
        <v>448</v>
      </c>
      <c r="O42" s="16" t="s">
        <v>448</v>
      </c>
      <c r="P42" s="17" t="s">
        <v>450</v>
      </c>
      <c r="Q42" s="17" t="s">
        <v>450</v>
      </c>
      <c r="R42" s="17" t="s">
        <v>449</v>
      </c>
      <c r="S42" s="18" t="s">
        <v>450</v>
      </c>
      <c r="T42" s="25" t="str">
        <f t="shared" si="0"/>
        <v/>
      </c>
      <c r="U42" s="133" t="str">
        <f>IF(COUNTIF(個票ｰ1004!$U$30:$U$119,$C42),"○","")</f>
        <v/>
      </c>
      <c r="V42" s="133" t="str">
        <f t="shared" si="1"/>
        <v/>
      </c>
    </row>
    <row r="43" spans="1:22" ht="14.25">
      <c r="A43" s="623"/>
      <c r="B43" s="624"/>
      <c r="C43" s="187" t="s">
        <v>187</v>
      </c>
      <c r="D43" s="129"/>
      <c r="E43" s="17" t="s">
        <v>449</v>
      </c>
      <c r="F43" s="17" t="s">
        <v>449</v>
      </c>
      <c r="G43" s="17" t="s">
        <v>449</v>
      </c>
      <c r="H43" s="17" t="s">
        <v>449</v>
      </c>
      <c r="I43" s="17" t="s">
        <v>451</v>
      </c>
      <c r="J43" s="17" t="s">
        <v>449</v>
      </c>
      <c r="K43" s="17" t="s">
        <v>449</v>
      </c>
      <c r="L43" s="17" t="s">
        <v>449</v>
      </c>
      <c r="M43" s="17" t="s">
        <v>451</v>
      </c>
      <c r="N43" s="16" t="s">
        <v>448</v>
      </c>
      <c r="O43" s="17" t="s">
        <v>450</v>
      </c>
      <c r="P43" s="17" t="s">
        <v>450</v>
      </c>
      <c r="Q43" s="17" t="s">
        <v>450</v>
      </c>
      <c r="R43" s="17" t="s">
        <v>449</v>
      </c>
      <c r="S43" s="18" t="s">
        <v>450</v>
      </c>
      <c r="T43" s="25" t="str">
        <f t="shared" si="0"/>
        <v/>
      </c>
      <c r="U43" s="133" t="str">
        <f>IF(COUNTIF(個票ｰ1004!$U$30:$U$119,$C43),"○","")</f>
        <v/>
      </c>
      <c r="V43" s="133" t="str">
        <f t="shared" si="1"/>
        <v/>
      </c>
    </row>
    <row r="44" spans="1:22" ht="14.25">
      <c r="A44" s="623"/>
      <c r="B44" s="624"/>
      <c r="C44" s="187" t="s">
        <v>188</v>
      </c>
      <c r="D44" s="129"/>
      <c r="E44" s="17" t="s">
        <v>449</v>
      </c>
      <c r="F44" s="17" t="s">
        <v>449</v>
      </c>
      <c r="G44" s="17" t="s">
        <v>449</v>
      </c>
      <c r="H44" s="17" t="s">
        <v>449</v>
      </c>
      <c r="I44" s="17" t="s">
        <v>451</v>
      </c>
      <c r="J44" s="17" t="s">
        <v>449</v>
      </c>
      <c r="K44" s="17" t="s">
        <v>449</v>
      </c>
      <c r="L44" s="17" t="s">
        <v>449</v>
      </c>
      <c r="M44" s="17" t="s">
        <v>450</v>
      </c>
      <c r="N44" s="17" t="s">
        <v>450</v>
      </c>
      <c r="O44" s="16" t="s">
        <v>448</v>
      </c>
      <c r="P44" s="17" t="s">
        <v>450</v>
      </c>
      <c r="Q44" s="17" t="s">
        <v>450</v>
      </c>
      <c r="R44" s="17" t="s">
        <v>449</v>
      </c>
      <c r="S44" s="18" t="s">
        <v>450</v>
      </c>
      <c r="T44" s="25" t="str">
        <f t="shared" si="0"/>
        <v/>
      </c>
      <c r="U44" s="133" t="str">
        <f>IF(COUNTIF(個票ｰ1004!$U$30:$U$119,$C44),"○","")</f>
        <v/>
      </c>
      <c r="V44" s="133" t="str">
        <f t="shared" si="1"/>
        <v/>
      </c>
    </row>
    <row r="45" spans="1:22" ht="14.25">
      <c r="A45" s="623"/>
      <c r="B45" s="624"/>
      <c r="C45" s="187" t="s">
        <v>189</v>
      </c>
      <c r="D45" s="129"/>
      <c r="E45" s="17" t="s">
        <v>449</v>
      </c>
      <c r="F45" s="17" t="s">
        <v>449</v>
      </c>
      <c r="G45" s="17" t="s">
        <v>449</v>
      </c>
      <c r="H45" s="17" t="s">
        <v>449</v>
      </c>
      <c r="I45" s="17" t="s">
        <v>451</v>
      </c>
      <c r="J45" s="17" t="s">
        <v>449</v>
      </c>
      <c r="K45" s="17" t="s">
        <v>449</v>
      </c>
      <c r="L45" s="17" t="s">
        <v>449</v>
      </c>
      <c r="M45" s="17" t="s">
        <v>450</v>
      </c>
      <c r="N45" s="17" t="s">
        <v>450</v>
      </c>
      <c r="O45" s="16" t="s">
        <v>448</v>
      </c>
      <c r="P45" s="16" t="s">
        <v>448</v>
      </c>
      <c r="Q45" s="17" t="s">
        <v>450</v>
      </c>
      <c r="R45" s="17" t="s">
        <v>450</v>
      </c>
      <c r="S45" s="20" t="s">
        <v>448</v>
      </c>
      <c r="T45" s="25" t="str">
        <f t="shared" si="0"/>
        <v/>
      </c>
      <c r="U45" s="133" t="str">
        <f>IF(COUNTIF(個票ｰ1004!$U$30:$U$119,$C45),"○","")</f>
        <v/>
      </c>
      <c r="V45" s="133" t="str">
        <f t="shared" si="1"/>
        <v/>
      </c>
    </row>
    <row r="46" spans="1:22" ht="14.25">
      <c r="A46" s="623"/>
      <c r="B46" s="624"/>
      <c r="C46" s="187" t="s">
        <v>190</v>
      </c>
      <c r="D46" s="129"/>
      <c r="E46" s="17" t="s">
        <v>449</v>
      </c>
      <c r="F46" s="17" t="s">
        <v>449</v>
      </c>
      <c r="G46" s="17" t="s">
        <v>449</v>
      </c>
      <c r="H46" s="17" t="s">
        <v>449</v>
      </c>
      <c r="I46" s="17" t="s">
        <v>451</v>
      </c>
      <c r="J46" s="17" t="s">
        <v>449</v>
      </c>
      <c r="K46" s="17" t="s">
        <v>451</v>
      </c>
      <c r="L46" s="17" t="s">
        <v>451</v>
      </c>
      <c r="M46" s="17" t="s">
        <v>451</v>
      </c>
      <c r="N46" s="17" t="s">
        <v>450</v>
      </c>
      <c r="O46" s="17" t="s">
        <v>450</v>
      </c>
      <c r="P46" s="16" t="s">
        <v>448</v>
      </c>
      <c r="Q46" s="17" t="s">
        <v>450</v>
      </c>
      <c r="R46" s="17" t="s">
        <v>451</v>
      </c>
      <c r="S46" s="20" t="s">
        <v>448</v>
      </c>
      <c r="T46" s="25" t="str">
        <f t="shared" si="0"/>
        <v/>
      </c>
      <c r="U46" s="133" t="str">
        <f>IF(COUNTIF(個票ｰ1004!$U$30:$U$119,$C46),"○","")</f>
        <v/>
      </c>
      <c r="V46" s="133" t="str">
        <f t="shared" si="1"/>
        <v/>
      </c>
    </row>
    <row r="47" spans="1:22" ht="14.25">
      <c r="A47" s="623"/>
      <c r="B47" s="624"/>
      <c r="C47" s="187" t="s">
        <v>191</v>
      </c>
      <c r="D47" s="129"/>
      <c r="E47" s="17" t="s">
        <v>449</v>
      </c>
      <c r="F47" s="17" t="s">
        <v>449</v>
      </c>
      <c r="G47" s="17" t="s">
        <v>451</v>
      </c>
      <c r="H47" s="17" t="s">
        <v>449</v>
      </c>
      <c r="I47" s="17" t="s">
        <v>451</v>
      </c>
      <c r="J47" s="17" t="s">
        <v>449</v>
      </c>
      <c r="K47" s="17" t="s">
        <v>451</v>
      </c>
      <c r="L47" s="17" t="s">
        <v>451</v>
      </c>
      <c r="M47" s="17" t="s">
        <v>450</v>
      </c>
      <c r="N47" s="17" t="s">
        <v>451</v>
      </c>
      <c r="O47" s="17" t="s">
        <v>450</v>
      </c>
      <c r="P47" s="17" t="s">
        <v>451</v>
      </c>
      <c r="Q47" s="17" t="s">
        <v>451</v>
      </c>
      <c r="R47" s="17" t="s">
        <v>451</v>
      </c>
      <c r="S47" s="18" t="s">
        <v>450</v>
      </c>
      <c r="T47" s="25" t="str">
        <f t="shared" si="0"/>
        <v/>
      </c>
      <c r="U47" s="133" t="str">
        <f>IF(COUNTIF(個票ｰ1004!$U$30:$U$119,$C47),"○","")</f>
        <v/>
      </c>
      <c r="V47" s="133" t="str">
        <f t="shared" si="1"/>
        <v/>
      </c>
    </row>
    <row r="48" spans="1:22" ht="14.25">
      <c r="A48" s="623"/>
      <c r="B48" s="624" t="s">
        <v>459</v>
      </c>
      <c r="C48" s="187" t="s">
        <v>192</v>
      </c>
      <c r="D48" s="129"/>
      <c r="E48" s="17" t="s">
        <v>451</v>
      </c>
      <c r="F48" s="17" t="s">
        <v>451</v>
      </c>
      <c r="G48" s="17" t="s">
        <v>451</v>
      </c>
      <c r="H48" s="17" t="s">
        <v>451</v>
      </c>
      <c r="I48" s="17" t="s">
        <v>451</v>
      </c>
      <c r="J48" s="17" t="s">
        <v>449</v>
      </c>
      <c r="K48" s="17" t="s">
        <v>451</v>
      </c>
      <c r="L48" s="17" t="s">
        <v>451</v>
      </c>
      <c r="M48" s="17" t="s">
        <v>451</v>
      </c>
      <c r="N48" s="17" t="s">
        <v>451</v>
      </c>
      <c r="O48" s="17" t="s">
        <v>451</v>
      </c>
      <c r="P48" s="17" t="s">
        <v>451</v>
      </c>
      <c r="Q48" s="16" t="s">
        <v>448</v>
      </c>
      <c r="R48" s="17" t="s">
        <v>451</v>
      </c>
      <c r="S48" s="18" t="s">
        <v>450</v>
      </c>
      <c r="T48" s="25" t="str">
        <f t="shared" si="0"/>
        <v/>
      </c>
      <c r="U48" s="133" t="str">
        <f>IF(COUNTIF(個票ｰ1004!$U$30:$U$119,$C48),"○","")</f>
        <v/>
      </c>
      <c r="V48" s="133" t="str">
        <f t="shared" si="1"/>
        <v/>
      </c>
    </row>
    <row r="49" spans="1:23" ht="14.25">
      <c r="A49" s="623"/>
      <c r="B49" s="624"/>
      <c r="C49" s="187" t="s">
        <v>194</v>
      </c>
      <c r="D49" s="129"/>
      <c r="E49" s="17" t="s">
        <v>449</v>
      </c>
      <c r="F49" s="17" t="s">
        <v>449</v>
      </c>
      <c r="G49" s="17" t="s">
        <v>449</v>
      </c>
      <c r="H49" s="17" t="s">
        <v>449</v>
      </c>
      <c r="I49" s="17" t="s">
        <v>449</v>
      </c>
      <c r="J49" s="17" t="s">
        <v>449</v>
      </c>
      <c r="K49" s="17" t="s">
        <v>451</v>
      </c>
      <c r="L49" s="17" t="s">
        <v>451</v>
      </c>
      <c r="M49" s="17" t="s">
        <v>450</v>
      </c>
      <c r="N49" s="17" t="s">
        <v>451</v>
      </c>
      <c r="O49" s="17" t="s">
        <v>451</v>
      </c>
      <c r="P49" s="17" t="s">
        <v>451</v>
      </c>
      <c r="Q49" s="17" t="s">
        <v>451</v>
      </c>
      <c r="R49" s="17" t="s">
        <v>451</v>
      </c>
      <c r="S49" s="18" t="s">
        <v>450</v>
      </c>
      <c r="T49" s="25" t="str">
        <f t="shared" si="0"/>
        <v/>
      </c>
      <c r="U49" s="133" t="str">
        <f>IF(COUNTIF(個票ｰ1004!$U$30:$U$119,$C49),"○","")</f>
        <v/>
      </c>
      <c r="V49" s="133" t="str">
        <f t="shared" si="1"/>
        <v/>
      </c>
    </row>
    <row r="50" spans="1:23" ht="14.25">
      <c r="A50" s="623"/>
      <c r="B50" s="624"/>
      <c r="C50" s="187" t="s">
        <v>195</v>
      </c>
      <c r="D50" s="129"/>
      <c r="E50" s="17" t="s">
        <v>451</v>
      </c>
      <c r="F50" s="17" t="s">
        <v>451</v>
      </c>
      <c r="G50" s="17" t="s">
        <v>451</v>
      </c>
      <c r="H50" s="17" t="s">
        <v>451</v>
      </c>
      <c r="I50" s="17" t="s">
        <v>451</v>
      </c>
      <c r="J50" s="17" t="s">
        <v>449</v>
      </c>
      <c r="K50" s="17" t="s">
        <v>451</v>
      </c>
      <c r="L50" s="17" t="s">
        <v>451</v>
      </c>
      <c r="M50" s="17" t="s">
        <v>451</v>
      </c>
      <c r="N50" s="17" t="s">
        <v>451</v>
      </c>
      <c r="O50" s="17" t="s">
        <v>451</v>
      </c>
      <c r="P50" s="17" t="s">
        <v>451</v>
      </c>
      <c r="Q50" s="17" t="s">
        <v>451</v>
      </c>
      <c r="R50" s="17" t="s">
        <v>451</v>
      </c>
      <c r="S50" s="18" t="s">
        <v>451</v>
      </c>
      <c r="T50" s="25" t="str">
        <f t="shared" si="0"/>
        <v/>
      </c>
      <c r="U50" s="133" t="str">
        <f>IF(COUNTIF(個票ｰ1004!$U$30:$U$119,$C50),"○","")</f>
        <v/>
      </c>
      <c r="V50" s="133" t="str">
        <f t="shared" si="1"/>
        <v/>
      </c>
    </row>
    <row r="51" spans="1:23" ht="14.25">
      <c r="A51" s="623" t="s">
        <v>197</v>
      </c>
      <c r="B51" s="624" t="s">
        <v>460</v>
      </c>
      <c r="C51" s="187" t="s">
        <v>196</v>
      </c>
      <c r="D51" s="129"/>
      <c r="E51" s="17" t="s">
        <v>449</v>
      </c>
      <c r="F51" s="17" t="s">
        <v>449</v>
      </c>
      <c r="G51" s="17" t="s">
        <v>449</v>
      </c>
      <c r="H51" s="17" t="s">
        <v>449</v>
      </c>
      <c r="I51" s="17" t="s">
        <v>449</v>
      </c>
      <c r="J51" s="17" t="s">
        <v>449</v>
      </c>
      <c r="K51" s="17" t="s">
        <v>449</v>
      </c>
      <c r="L51" s="17" t="s">
        <v>449</v>
      </c>
      <c r="M51" s="17" t="s">
        <v>449</v>
      </c>
      <c r="N51" s="17" t="s">
        <v>451</v>
      </c>
      <c r="O51" s="17" t="s">
        <v>451</v>
      </c>
      <c r="P51" s="17" t="s">
        <v>449</v>
      </c>
      <c r="Q51" s="17" t="s">
        <v>449</v>
      </c>
      <c r="R51" s="16" t="s">
        <v>448</v>
      </c>
      <c r="S51" s="18" t="s">
        <v>238</v>
      </c>
      <c r="T51" s="25" t="str">
        <f t="shared" si="0"/>
        <v/>
      </c>
      <c r="U51" s="133" t="str">
        <f>IF(COUNTIF(個票ｰ1004!$U$30:$U$119,$C51),"○","")</f>
        <v/>
      </c>
      <c r="V51" s="133" t="str">
        <f t="shared" si="1"/>
        <v/>
      </c>
    </row>
    <row r="52" spans="1:23" ht="14.25">
      <c r="A52" s="623"/>
      <c r="B52" s="624"/>
      <c r="C52" s="187" t="s">
        <v>199</v>
      </c>
      <c r="D52" s="129"/>
      <c r="E52" s="17" t="s">
        <v>451</v>
      </c>
      <c r="F52" s="17" t="s">
        <v>451</v>
      </c>
      <c r="G52" s="17" t="s">
        <v>451</v>
      </c>
      <c r="H52" s="17" t="s">
        <v>451</v>
      </c>
      <c r="I52" s="17" t="s">
        <v>449</v>
      </c>
      <c r="J52" s="17" t="s">
        <v>449</v>
      </c>
      <c r="K52" s="17" t="s">
        <v>451</v>
      </c>
      <c r="L52" s="17" t="s">
        <v>451</v>
      </c>
      <c r="M52" s="17" t="s">
        <v>451</v>
      </c>
      <c r="N52" s="17" t="s">
        <v>451</v>
      </c>
      <c r="O52" s="17" t="s">
        <v>451</v>
      </c>
      <c r="P52" s="17" t="s">
        <v>451</v>
      </c>
      <c r="Q52" s="17" t="s">
        <v>451</v>
      </c>
      <c r="R52" s="16" t="s">
        <v>448</v>
      </c>
      <c r="S52" s="18" t="s">
        <v>450</v>
      </c>
      <c r="T52" s="25" t="str">
        <f t="shared" si="0"/>
        <v/>
      </c>
      <c r="U52" s="133" t="str">
        <f>IF(COUNTIF(個票ｰ1004!$U$30:$U$119,$C52),"○","")</f>
        <v/>
      </c>
      <c r="V52" s="133" t="str">
        <f t="shared" si="1"/>
        <v/>
      </c>
    </row>
    <row r="53" spans="1:23" ht="14.25">
      <c r="A53" s="623"/>
      <c r="B53" s="624"/>
      <c r="C53" s="187" t="s">
        <v>200</v>
      </c>
      <c r="D53" s="129"/>
      <c r="E53" s="17" t="s">
        <v>451</v>
      </c>
      <c r="F53" s="17" t="s">
        <v>451</v>
      </c>
      <c r="G53" s="17" t="s">
        <v>451</v>
      </c>
      <c r="H53" s="17" t="s">
        <v>451</v>
      </c>
      <c r="I53" s="17" t="s">
        <v>449</v>
      </c>
      <c r="J53" s="17" t="s">
        <v>449</v>
      </c>
      <c r="K53" s="17" t="s">
        <v>451</v>
      </c>
      <c r="L53" s="17" t="s">
        <v>451</v>
      </c>
      <c r="M53" s="17" t="s">
        <v>450</v>
      </c>
      <c r="N53" s="17" t="s">
        <v>451</v>
      </c>
      <c r="O53" s="17" t="s">
        <v>451</v>
      </c>
      <c r="P53" s="17" t="s">
        <v>451</v>
      </c>
      <c r="Q53" s="17" t="s">
        <v>451</v>
      </c>
      <c r="R53" s="16" t="s">
        <v>448</v>
      </c>
      <c r="S53" s="18" t="s">
        <v>450</v>
      </c>
      <c r="T53" s="25" t="str">
        <f t="shared" si="0"/>
        <v/>
      </c>
      <c r="U53" s="133" t="str">
        <f>IF(COUNTIF(個票ｰ1004!$U$30:$U$119,$C53),"○","")</f>
        <v/>
      </c>
      <c r="V53" s="133" t="str">
        <f t="shared" si="1"/>
        <v/>
      </c>
    </row>
    <row r="54" spans="1:23" ht="14.25">
      <c r="A54" s="623"/>
      <c r="B54" s="624"/>
      <c r="C54" s="187" t="s">
        <v>201</v>
      </c>
      <c r="D54" s="129"/>
      <c r="E54" s="17" t="s">
        <v>450</v>
      </c>
      <c r="F54" s="17" t="s">
        <v>450</v>
      </c>
      <c r="G54" s="17" t="s">
        <v>450</v>
      </c>
      <c r="H54" s="17" t="s">
        <v>451</v>
      </c>
      <c r="I54" s="17" t="s">
        <v>451</v>
      </c>
      <c r="J54" s="17" t="s">
        <v>449</v>
      </c>
      <c r="K54" s="17" t="s">
        <v>450</v>
      </c>
      <c r="L54" s="17" t="s">
        <v>450</v>
      </c>
      <c r="M54" s="17" t="s">
        <v>450</v>
      </c>
      <c r="N54" s="17" t="s">
        <v>449</v>
      </c>
      <c r="O54" s="17" t="s">
        <v>449</v>
      </c>
      <c r="P54" s="17" t="s">
        <v>449</v>
      </c>
      <c r="Q54" s="17" t="s">
        <v>449</v>
      </c>
      <c r="R54" s="16" t="s">
        <v>448</v>
      </c>
      <c r="S54" s="18" t="s">
        <v>450</v>
      </c>
      <c r="T54" s="25" t="str">
        <f t="shared" si="0"/>
        <v/>
      </c>
      <c r="U54" s="133" t="str">
        <f>IF(COUNTIF(個票ｰ1004!$U$30:$U$119,$C54),"○","")</f>
        <v/>
      </c>
      <c r="V54" s="133" t="str">
        <f t="shared" si="1"/>
        <v/>
      </c>
    </row>
    <row r="55" spans="1:23" ht="14.25">
      <c r="A55" s="623"/>
      <c r="B55" s="624" t="s">
        <v>203</v>
      </c>
      <c r="C55" s="187" t="s">
        <v>202</v>
      </c>
      <c r="D55" s="129"/>
      <c r="E55" s="17" t="s">
        <v>449</v>
      </c>
      <c r="F55" s="17" t="s">
        <v>449</v>
      </c>
      <c r="G55" s="17" t="s">
        <v>449</v>
      </c>
      <c r="H55" s="17" t="s">
        <v>449</v>
      </c>
      <c r="I55" s="17" t="s">
        <v>449</v>
      </c>
      <c r="J55" s="17" t="s">
        <v>449</v>
      </c>
      <c r="K55" s="17" t="s">
        <v>449</v>
      </c>
      <c r="L55" s="17" t="s">
        <v>449</v>
      </c>
      <c r="M55" s="17" t="s">
        <v>450</v>
      </c>
      <c r="N55" s="17" t="s">
        <v>450</v>
      </c>
      <c r="O55" s="17" t="s">
        <v>450</v>
      </c>
      <c r="P55" s="17" t="s">
        <v>450</v>
      </c>
      <c r="Q55" s="17" t="s">
        <v>450</v>
      </c>
      <c r="R55" s="17" t="s">
        <v>450</v>
      </c>
      <c r="S55" s="20" t="s">
        <v>448</v>
      </c>
      <c r="T55" s="25" t="str">
        <f t="shared" si="0"/>
        <v/>
      </c>
      <c r="U55" s="133" t="str">
        <f>IF(COUNTIF(個票ｰ1004!$U$30:$U$119,$C55),"○","")</f>
        <v/>
      </c>
      <c r="V55" s="133" t="str">
        <f t="shared" si="1"/>
        <v/>
      </c>
    </row>
    <row r="56" spans="1:23" ht="15" thickBot="1">
      <c r="A56" s="625"/>
      <c r="B56" s="626"/>
      <c r="C56" s="188" t="s">
        <v>204</v>
      </c>
      <c r="D56" s="130"/>
      <c r="E56" s="22" t="s">
        <v>449</v>
      </c>
      <c r="F56" s="22" t="s">
        <v>449</v>
      </c>
      <c r="G56" s="22" t="s">
        <v>449</v>
      </c>
      <c r="H56" s="22" t="s">
        <v>449</v>
      </c>
      <c r="I56" s="22" t="s">
        <v>449</v>
      </c>
      <c r="J56" s="22" t="s">
        <v>449</v>
      </c>
      <c r="K56" s="22" t="s">
        <v>449</v>
      </c>
      <c r="L56" s="22" t="s">
        <v>449</v>
      </c>
      <c r="M56" s="22" t="s">
        <v>451</v>
      </c>
      <c r="N56" s="22" t="s">
        <v>451</v>
      </c>
      <c r="O56" s="22" t="s">
        <v>451</v>
      </c>
      <c r="P56" s="23" t="s">
        <v>448</v>
      </c>
      <c r="Q56" s="22" t="s">
        <v>451</v>
      </c>
      <c r="R56" s="22" t="s">
        <v>450</v>
      </c>
      <c r="S56" s="24" t="s">
        <v>448</v>
      </c>
      <c r="T56" s="25" t="str">
        <f t="shared" si="0"/>
        <v/>
      </c>
      <c r="U56" s="133" t="str">
        <f>IF(COUNTIF(個票ｰ1004!$U$30:$U$119,$C56),"○","")</f>
        <v/>
      </c>
      <c r="V56" s="133" t="str">
        <f t="shared" si="1"/>
        <v/>
      </c>
    </row>
    <row r="57" spans="1:23" s="133" customFormat="1" ht="14.25" hidden="1">
      <c r="E57" s="134">
        <f>IF(OR(D14="○",D15="○",D16="○",D17="○",D18="○",D20="○",D21="○",D22="○",D23="○"),1,0)</f>
        <v>0</v>
      </c>
      <c r="F57" s="134">
        <f>IF(OR(D14="○",D15="○",D16="○",D17="○",D18="○",D20="○",D21="○",D22="○",D23="○",),1,0)</f>
        <v>0</v>
      </c>
      <c r="G57" s="134">
        <f>IF(D16="○",1,0)</f>
        <v>0</v>
      </c>
      <c r="H57" s="134">
        <f>IF(OR(D26="○",D27="○",D29="○",),1,0)</f>
        <v>0</v>
      </c>
      <c r="I57" s="134">
        <f>IF(OR(D26="○",D27="○",D28="○",D29="○"),1,0)</f>
        <v>0</v>
      </c>
      <c r="J57" s="134">
        <f>IF(D30="○",1,0)</f>
        <v>0</v>
      </c>
      <c r="K57" s="134">
        <f>IF(OR(D31="○",D32="○",D33="○"),1,0)</f>
        <v>0</v>
      </c>
      <c r="L57" s="134">
        <f>IF(OR(D34="○",D35="○"),1,0)</f>
        <v>0</v>
      </c>
      <c r="M57" s="134">
        <f>IF(OR(D36="○",D37="○"),1,0)</f>
        <v>0</v>
      </c>
      <c r="N57" s="134">
        <f>IF(OR(D38="○",D39="○",D40="○",D41="○",D42="○",D43="○"),1,0)</f>
        <v>0</v>
      </c>
      <c r="O57" s="134">
        <f>IF(OR(D38="○",D39="○",D40="○",D41="○",D42="○",D44="○",D45="○"),1,0)</f>
        <v>0</v>
      </c>
      <c r="P57" s="134">
        <f>IF(OR(D38="○",D45="○",D46="○",D56="○"),1,0)</f>
        <v>0</v>
      </c>
      <c r="Q57" s="134">
        <f>IF(D48="○",1,0)</f>
        <v>0</v>
      </c>
      <c r="R57" s="134">
        <f>IF(OR(D51="○",D52="○",D53="○",D54="○"),1,0)</f>
        <v>0</v>
      </c>
      <c r="S57" s="134">
        <f>IF(OR(D45="○",D46="○",D55="○",D56="○"),1,0)</f>
        <v>0</v>
      </c>
      <c r="T57" s="133">
        <f>COUNTIF($T$14:$T$56,$D$61)</f>
        <v>0</v>
      </c>
    </row>
    <row r="58" spans="1:23" s="135" customFormat="1" ht="11.25" hidden="1">
      <c r="D58" s="135" t="s">
        <v>322</v>
      </c>
      <c r="E58" s="135" t="str">
        <f>IF(E$57=1,E$60,"")</f>
        <v/>
      </c>
      <c r="F58" s="135" t="str">
        <f t="shared" ref="F58:S59" si="2">IF(F$57=1,F$60,"")</f>
        <v/>
      </c>
      <c r="G58" s="135" t="str">
        <f t="shared" si="2"/>
        <v/>
      </c>
      <c r="H58" s="135" t="str">
        <f t="shared" si="2"/>
        <v/>
      </c>
      <c r="I58" s="135" t="str">
        <f t="shared" si="2"/>
        <v/>
      </c>
      <c r="J58" s="135" t="str">
        <f t="shared" si="2"/>
        <v/>
      </c>
      <c r="K58" s="135" t="str">
        <f t="shared" si="2"/>
        <v/>
      </c>
      <c r="L58" s="135" t="str">
        <f t="shared" si="2"/>
        <v/>
      </c>
      <c r="M58" s="135" t="str">
        <f t="shared" si="2"/>
        <v/>
      </c>
      <c r="N58" s="135" t="str">
        <f t="shared" si="2"/>
        <v/>
      </c>
      <c r="O58" s="135" t="str">
        <f t="shared" si="2"/>
        <v/>
      </c>
      <c r="P58" s="135" t="str">
        <f t="shared" si="2"/>
        <v/>
      </c>
      <c r="Q58" s="135" t="str">
        <f t="shared" si="2"/>
        <v/>
      </c>
      <c r="R58" s="135" t="str">
        <f t="shared" si="2"/>
        <v/>
      </c>
      <c r="S58" s="135" t="str">
        <f t="shared" si="2"/>
        <v/>
      </c>
    </row>
    <row r="59" spans="1:23" s="135" customFormat="1" ht="11.25" hidden="1">
      <c r="D59" s="135" t="s">
        <v>324</v>
      </c>
      <c r="E59" s="135" t="str">
        <f>IF(E$57=1,E$60,"")</f>
        <v/>
      </c>
      <c r="F59" s="135" t="str">
        <f t="shared" si="2"/>
        <v/>
      </c>
      <c r="G59" s="135" t="str">
        <f t="shared" si="2"/>
        <v/>
      </c>
      <c r="H59" s="135" t="str">
        <f t="shared" si="2"/>
        <v/>
      </c>
      <c r="I59" s="135" t="str">
        <f t="shared" si="2"/>
        <v/>
      </c>
      <c r="J59" s="135" t="str">
        <f t="shared" si="2"/>
        <v/>
      </c>
      <c r="K59" s="135" t="str">
        <f t="shared" si="2"/>
        <v/>
      </c>
      <c r="L59" s="135" t="str">
        <f t="shared" si="2"/>
        <v/>
      </c>
      <c r="M59" s="135" t="str">
        <f t="shared" si="2"/>
        <v/>
      </c>
      <c r="N59" s="135" t="str">
        <f t="shared" si="2"/>
        <v/>
      </c>
      <c r="O59" s="135" t="str">
        <f t="shared" si="2"/>
        <v/>
      </c>
      <c r="P59" s="135" t="str">
        <f t="shared" si="2"/>
        <v/>
      </c>
      <c r="Q59" s="135" t="str">
        <f t="shared" si="2"/>
        <v/>
      </c>
      <c r="R59" s="135" t="str">
        <f t="shared" si="2"/>
        <v/>
      </c>
      <c r="S59" s="135" t="str">
        <f t="shared" si="2"/>
        <v/>
      </c>
    </row>
    <row r="60" spans="1:23" s="135" customFormat="1" ht="19.5" hidden="1" customHeight="1">
      <c r="E60" s="136" t="s">
        <v>461</v>
      </c>
      <c r="F60" s="136" t="s">
        <v>462</v>
      </c>
      <c r="G60" s="136" t="s">
        <v>463</v>
      </c>
      <c r="H60" s="136" t="s">
        <v>276</v>
      </c>
      <c r="I60" s="136" t="s">
        <v>282</v>
      </c>
      <c r="J60" s="136" t="s">
        <v>464</v>
      </c>
      <c r="K60" s="136" t="s">
        <v>277</v>
      </c>
      <c r="L60" s="136" t="s">
        <v>465</v>
      </c>
      <c r="M60" s="137" t="s">
        <v>289</v>
      </c>
      <c r="N60" s="136" t="s">
        <v>278</v>
      </c>
      <c r="O60" s="136" t="s">
        <v>284</v>
      </c>
      <c r="P60" s="136" t="s">
        <v>290</v>
      </c>
      <c r="Q60" s="136" t="s">
        <v>466</v>
      </c>
      <c r="R60" s="136" t="s">
        <v>279</v>
      </c>
      <c r="S60" s="136" t="s">
        <v>467</v>
      </c>
    </row>
    <row r="61" spans="1:23" s="133" customFormat="1" hidden="1">
      <c r="D61" s="133" t="s">
        <v>468</v>
      </c>
    </row>
    <row r="62" spans="1:23" s="25" customFormat="1" hidden="1">
      <c r="U62" s="133"/>
      <c r="V62" s="133"/>
      <c r="W62" s="133"/>
    </row>
  </sheetData>
  <sheetProtection algorithmName="SHA-512" hashValue="JwgwRY+z0KIW1/QsXad40RCPNFELIaMtLX86f5ZEFchCI3e+0ebpvIzcfnWzQySq8kNBm43kMSAMwM35IfhW4g==" saltValue="XU1QFFRiBm8HOTAulW3dQw==" spinCount="100000" sheet="1" objects="1" scenarios="1"/>
  <mergeCells count="28">
    <mergeCell ref="A7:S7"/>
    <mergeCell ref="A1:S1"/>
    <mergeCell ref="A3:S3"/>
    <mergeCell ref="A4:S4"/>
    <mergeCell ref="A5:S5"/>
    <mergeCell ref="A6:S6"/>
    <mergeCell ref="A8:S8"/>
    <mergeCell ref="A9:S9"/>
    <mergeCell ref="A11:D12"/>
    <mergeCell ref="E11:G11"/>
    <mergeCell ref="H11:J11"/>
    <mergeCell ref="K11:M11"/>
    <mergeCell ref="N11:Q11"/>
    <mergeCell ref="R11:S11"/>
    <mergeCell ref="A14:A30"/>
    <mergeCell ref="B14:B19"/>
    <mergeCell ref="B20:B25"/>
    <mergeCell ref="B26:B30"/>
    <mergeCell ref="A31:A37"/>
    <mergeCell ref="B31:B33"/>
    <mergeCell ref="B34:B35"/>
    <mergeCell ref="B36:B37"/>
    <mergeCell ref="A38:A50"/>
    <mergeCell ref="B38:B47"/>
    <mergeCell ref="B48:B50"/>
    <mergeCell ref="A51:A56"/>
    <mergeCell ref="B51:B54"/>
    <mergeCell ref="B55:B56"/>
  </mergeCells>
  <phoneticPr fontId="17"/>
  <conditionalFormatting sqref="E12">
    <cfRule type="expression" dxfId="232" priority="15">
      <formula>$E$57=1</formula>
    </cfRule>
  </conditionalFormatting>
  <conditionalFormatting sqref="F12">
    <cfRule type="expression" dxfId="231" priority="14">
      <formula>$F$57=1</formula>
    </cfRule>
  </conditionalFormatting>
  <conditionalFormatting sqref="G12">
    <cfRule type="expression" dxfId="230" priority="13">
      <formula>$G$57=1</formula>
    </cfRule>
  </conditionalFormatting>
  <conditionalFormatting sqref="H12">
    <cfRule type="expression" dxfId="229" priority="12">
      <formula>$H$57=1</formula>
    </cfRule>
  </conditionalFormatting>
  <conditionalFormatting sqref="I12">
    <cfRule type="expression" dxfId="228" priority="11">
      <formula>$I$57=1</formula>
    </cfRule>
  </conditionalFormatting>
  <conditionalFormatting sqref="J12">
    <cfRule type="expression" dxfId="227" priority="10">
      <formula>$J$57=1</formula>
    </cfRule>
  </conditionalFormatting>
  <conditionalFormatting sqref="K12">
    <cfRule type="expression" dxfId="226" priority="9">
      <formula>$K$57=1</formula>
    </cfRule>
  </conditionalFormatting>
  <conditionalFormatting sqref="L12">
    <cfRule type="expression" dxfId="225" priority="8">
      <formula>$L$57=1</formula>
    </cfRule>
  </conditionalFormatting>
  <conditionalFormatting sqref="M12">
    <cfRule type="expression" dxfId="224" priority="7">
      <formula>$M$57=1</formula>
    </cfRule>
  </conditionalFormatting>
  <conditionalFormatting sqref="N12">
    <cfRule type="expression" dxfId="223" priority="6">
      <formula>$N$57=1</formula>
    </cfRule>
  </conditionalFormatting>
  <conditionalFormatting sqref="O12">
    <cfRule type="expression" dxfId="222" priority="5">
      <formula>$O$57=1</formula>
    </cfRule>
  </conditionalFormatting>
  <conditionalFormatting sqref="P12">
    <cfRule type="expression" dxfId="221" priority="4">
      <formula>$P$57=1</formula>
    </cfRule>
  </conditionalFormatting>
  <conditionalFormatting sqref="Q12">
    <cfRule type="expression" dxfId="220" priority="3">
      <formula>$Q$57=1</formula>
    </cfRule>
  </conditionalFormatting>
  <conditionalFormatting sqref="R12">
    <cfRule type="expression" dxfId="219" priority="2">
      <formula>$R$57=1</formula>
    </cfRule>
  </conditionalFormatting>
  <conditionalFormatting sqref="S12">
    <cfRule type="expression" dxfId="218" priority="1">
      <formula>$S$57=1</formula>
    </cfRule>
  </conditionalFormatting>
  <hyperlinks>
    <hyperlink ref="A5:F5" r:id="rId1" location="page=70　　" display="＜各スキル項目における具体的な学習項目例等について＞" xr:uid="{511F8FE9-0036-495A-9A74-D60A78EBC59E}"/>
    <hyperlink ref="A8:S8" r:id="rId2" location="page=73" display="＜各人材類型における「ロール」の定義について＞" xr:uid="{A791A14E-DB6B-45E0-9935-C14B226C36C2}"/>
    <hyperlink ref="A5:S5" r:id="rId3" location="page=84" display="＜各スキル項目における具体的な学習項目例等について＞" xr:uid="{636AC43F-5655-4E42-B748-A572D51C2105}"/>
    <hyperlink ref="E12" r:id="rId4" location="page=100" display="https://www.ipa.go.jp/jinzai/skill-standard/dss/ps6vr700000083ki-att/000106872.pdf - page=100" xr:uid="{A486C76C-F784-4D33-A700-B54537E2E000}"/>
    <hyperlink ref="F12" r:id="rId5" location="page=101" display="https://www.ipa.go.jp/jinzai/skill-standard/dss/ps6vr700000083ki-att/000106872.pdf - page=101" xr:uid="{EC2DF336-3A21-4437-849C-9A25E6BDB239}"/>
    <hyperlink ref="G12" r:id="rId6" location="page=102" display="https://www.ipa.go.jp/jinzai/skill-standard/dss/ps6vr700000083ki-att/000106872.pdf - page=102" xr:uid="{84EB9815-A961-4770-AE3C-23BFDAA0E268}"/>
    <hyperlink ref="H12" r:id="rId7" location="page=115" display="https://www.ipa.go.jp/jinzai/skill-standard/dss/ps6vr700000083ki-att/000106872.pdf - page=115" xr:uid="{85E5837E-893E-403D-819E-A5E63119904F}"/>
    <hyperlink ref="I12" r:id="rId8" location="page=116" display="https://www.ipa.go.jp/jinzai/skill-standard/dss/ps6vr700000083ki-att/000106872.pdf - page=116" xr:uid="{7094BA52-0F66-4692-9E3E-7C0920BD1AD6}"/>
    <hyperlink ref="J12" r:id="rId9" location="page=117" display="https://www.ipa.go.jp/jinzai/skill-standard/dss/ps6vr700000083ki-att/000106872.pdf - page=117" xr:uid="{6CC49974-5EFC-47E7-95B4-A33F5E98D527}"/>
    <hyperlink ref="K12" r:id="rId10" location="page=126" display="https://www.ipa.go.jp/jinzai/skill-standard/dss/ps6vr700000083ki-att/000106872.pdf - page=126" xr:uid="{96604C8B-4061-44E1-A08C-39C4CD807F99}"/>
    <hyperlink ref="L12" r:id="rId11" location="page=127" display="https://www.ipa.go.jp/jinzai/skill-standard/dss/ps6vr700000083ki-att/000106872.pdf - page=127" xr:uid="{29E8E253-5A1E-460A-BFDF-7C2D4B11FEA8}"/>
    <hyperlink ref="M12" r:id="rId12" location="page=128" xr:uid="{3BA732D6-A124-48DE-AAA9-D52DE8CF57FA}"/>
    <hyperlink ref="N12" r:id="rId13" location="page=135" display="https://www.ipa.go.jp/jinzai/skill-standard/dss/ps6vr700000083ki-att/000106872.pdf - page=135" xr:uid="{58EBD6EB-B21A-4AE7-AFB8-67A8F75AC488}"/>
    <hyperlink ref="O12" r:id="rId14" location="page=136" display="https://www.ipa.go.jp/jinzai/skill-standard/dss/ps6vr700000083ki-att/000106872.pdf - page=136" xr:uid="{EF179462-E1E1-4E5F-AA57-89B62176827F}"/>
    <hyperlink ref="P12" r:id="rId15" location="page=137" display="https://www.ipa.go.jp/jinzai/skill-standard/dss/ps6vr700000083ki-att/000106872.pdf - page=137" xr:uid="{2AFDFED1-46F3-47A6-A60A-9A3E4D753FEF}"/>
    <hyperlink ref="Q12" r:id="rId16" location="page=138" display="https://www.ipa.go.jp/jinzai/skill-standard/dss/ps6vr700000083ki-att/000106872.pdf - page=138" xr:uid="{B3AD7FE5-76EF-448D-AA7C-D39766488EFA}"/>
    <hyperlink ref="R12" r:id="rId17" location="page=145" display="https://www.ipa.go.jp/jinzai/skill-standard/dss/ps6vr700000083ki-att/000106872.pdf - page=145" xr:uid="{EAC01A03-8C5B-4406-A4D0-DC62BE4D6D29}"/>
    <hyperlink ref="S12" r:id="rId18" location="page=146" display="https://www.ipa.go.jp/jinzai/skill-standard/dss/ps6vr700000083ki-att/000106872.pdf - page=146" xr:uid="{0CD4DD98-8580-48D5-A1AB-0E9A27A8B7FA}"/>
    <hyperlink ref="C14:C19" r:id="rId19" location="page=85" display="ビジネス戦略策定・実行" xr:uid="{D8E3D907-995B-493F-8F7D-87E55DABA9DF}"/>
    <hyperlink ref="C20:C25" r:id="rId20" location="page=86" display="ビジネス調査" xr:uid="{323E13AB-9BB4-459B-8826-EB3C812C90ED}"/>
    <hyperlink ref="C26:C30" r:id="rId21" location="page=87" display="顧客・ユーザー理解" xr:uid="{75332674-E32D-4F2B-BD62-4A6CB8A2E1E5}"/>
    <hyperlink ref="C31:C35" r:id="rId22" location="page=88" display="データ理解・活用" xr:uid="{27F08693-3FB2-4F63-9976-637661207E3E}"/>
    <hyperlink ref="C36:C37" r:id="rId23" location="page=89" display="データ活用基盤設計" xr:uid="{B612BA66-2EB8-48B4-9D41-B7751AFDC1FB}"/>
    <hyperlink ref="C38:C50" r:id="rId24" location="page=90" display="コンピュータサイエンス" xr:uid="{B6F2BAC9-1042-4ADF-B94E-80423F49D64A}"/>
    <hyperlink ref="C51:C56" r:id="rId25" location="page=91" display="セキュリティ体制構築・運営" xr:uid="{C924AA45-1ECC-4D8E-A80F-2BBDAA67D0A9}"/>
  </hyperlinks>
  <pageMargins left="0.7" right="0.7" top="0.75" bottom="0.75" header="0.3" footer="0.3"/>
  <pageSetup paperSize="9" scale="40" orientation="portrait" r:id="rId26"/>
  <extLst>
    <ext xmlns:x14="http://schemas.microsoft.com/office/spreadsheetml/2009/9/main" uri="{CCE6A557-97BC-4b89-ADB6-D9C93CAAB3DF}">
      <x14:dataValidations xmlns:xm="http://schemas.microsoft.com/office/excel/2006/main" count="1">
        <x14:dataValidation type="list" allowBlank="1" showInputMessage="1" showErrorMessage="1" xr:uid="{A633D7A8-3A97-4499-AD81-4E0F6DDD09D5}">
          <x14:formula1>
            <xm:f>リスト!$AZ$1:$AZ$2</xm:f>
          </x14:formula1>
          <xm:sqref>D14:D56</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F8177B-59BA-47C9-B246-95E318821087}">
  <dimension ref="A1:X86"/>
  <sheetViews>
    <sheetView showGridLines="0" view="pageBreakPreview" zoomScale="85" zoomScaleNormal="100" zoomScaleSheetLayoutView="85" workbookViewId="0"/>
  </sheetViews>
  <sheetFormatPr defaultColWidth="9" defaultRowHeight="12"/>
  <cols>
    <col min="1" max="4" width="6.125" style="36" customWidth="1"/>
    <col min="5" max="6" width="8" style="36" customWidth="1"/>
    <col min="7" max="19" width="6.125" style="36" customWidth="1"/>
    <col min="20" max="23" width="6.125" style="1" customWidth="1"/>
    <col min="24" max="24" width="6.125" style="36" customWidth="1"/>
    <col min="25" max="16384" width="9" style="36"/>
  </cols>
  <sheetData>
    <row r="1" spans="1:24" ht="11.25" customHeight="1">
      <c r="A1" s="230"/>
      <c r="B1" s="230"/>
      <c r="C1" s="230"/>
      <c r="D1" s="230"/>
      <c r="E1" s="230"/>
      <c r="F1" s="230"/>
      <c r="G1" s="230"/>
      <c r="H1" s="230"/>
      <c r="I1" s="230"/>
      <c r="J1" s="230"/>
      <c r="K1" s="230"/>
      <c r="L1" s="230"/>
      <c r="M1" s="230"/>
      <c r="N1" s="230"/>
      <c r="O1" s="230"/>
      <c r="P1" s="230"/>
      <c r="Q1" s="230"/>
      <c r="R1" s="230"/>
      <c r="S1" s="230"/>
      <c r="T1" s="27"/>
      <c r="U1" s="230"/>
      <c r="V1" s="230"/>
      <c r="W1" s="230"/>
      <c r="X1" s="230"/>
    </row>
    <row r="2" spans="1:24" ht="18.75" customHeight="1">
      <c r="A2" s="759" t="s">
        <v>318</v>
      </c>
      <c r="B2" s="760"/>
      <c r="C2" s="760"/>
      <c r="D2" s="761"/>
      <c r="E2" s="768">
        <f>個票ｰ1004!C4</f>
        <v>0</v>
      </c>
      <c r="F2" s="769"/>
      <c r="G2" s="769"/>
      <c r="H2" s="769"/>
      <c r="I2" s="769"/>
      <c r="J2" s="769"/>
      <c r="K2" s="769"/>
      <c r="L2" s="769"/>
      <c r="M2" s="769"/>
      <c r="N2" s="769"/>
      <c r="O2" s="769"/>
      <c r="P2" s="769"/>
      <c r="Q2" s="770"/>
      <c r="R2" s="777" t="s">
        <v>469</v>
      </c>
      <c r="S2" s="778"/>
      <c r="T2" s="779"/>
      <c r="U2" s="786">
        <f>個票ｰ1004!P4</f>
        <v>1004</v>
      </c>
      <c r="V2" s="787"/>
      <c r="W2" s="787"/>
      <c r="X2" s="788"/>
    </row>
    <row r="3" spans="1:24" ht="22.5" customHeight="1">
      <c r="A3" s="762"/>
      <c r="B3" s="763"/>
      <c r="C3" s="763"/>
      <c r="D3" s="764"/>
      <c r="E3" s="771"/>
      <c r="F3" s="772"/>
      <c r="G3" s="772"/>
      <c r="H3" s="772"/>
      <c r="I3" s="772"/>
      <c r="J3" s="772"/>
      <c r="K3" s="772"/>
      <c r="L3" s="772"/>
      <c r="M3" s="772"/>
      <c r="N3" s="772"/>
      <c r="O3" s="772"/>
      <c r="P3" s="772"/>
      <c r="Q3" s="773"/>
      <c r="R3" s="780"/>
      <c r="S3" s="781"/>
      <c r="T3" s="782"/>
      <c r="U3" s="789"/>
      <c r="V3" s="790"/>
      <c r="W3" s="790"/>
      <c r="X3" s="791"/>
    </row>
    <row r="4" spans="1:24" ht="18.75" customHeight="1">
      <c r="A4" s="765"/>
      <c r="B4" s="766"/>
      <c r="C4" s="766"/>
      <c r="D4" s="767"/>
      <c r="E4" s="774"/>
      <c r="F4" s="775"/>
      <c r="G4" s="775"/>
      <c r="H4" s="775"/>
      <c r="I4" s="775"/>
      <c r="J4" s="775"/>
      <c r="K4" s="775"/>
      <c r="L4" s="775"/>
      <c r="M4" s="775"/>
      <c r="N4" s="775"/>
      <c r="O4" s="775"/>
      <c r="P4" s="775"/>
      <c r="Q4" s="776"/>
      <c r="R4" s="783"/>
      <c r="S4" s="784"/>
      <c r="T4" s="785"/>
      <c r="U4" s="792"/>
      <c r="V4" s="793"/>
      <c r="W4" s="793"/>
      <c r="X4" s="794"/>
    </row>
    <row r="5" spans="1:24" ht="15" customHeight="1">
      <c r="X5" s="1"/>
    </row>
    <row r="6" spans="1:24" ht="18" customHeight="1">
      <c r="A6" s="43" t="s">
        <v>470</v>
      </c>
      <c r="H6" s="2"/>
      <c r="J6" s="2"/>
      <c r="K6" s="2"/>
      <c r="L6" s="2"/>
      <c r="M6" s="2"/>
      <c r="N6" s="2"/>
      <c r="O6" s="2"/>
      <c r="P6" s="2"/>
      <c r="Q6" s="2"/>
      <c r="R6" s="2"/>
      <c r="S6" s="57"/>
      <c r="T6" s="58"/>
      <c r="U6" s="58"/>
      <c r="V6" s="59"/>
      <c r="W6" s="59"/>
      <c r="X6" s="60"/>
    </row>
    <row r="7" spans="1:24" ht="4.5" customHeight="1">
      <c r="A7" s="43"/>
      <c r="H7" s="2"/>
      <c r="J7" s="2"/>
      <c r="K7" s="2"/>
      <c r="L7" s="2"/>
      <c r="M7" s="2"/>
      <c r="N7" s="2"/>
      <c r="O7" s="2"/>
      <c r="P7" s="2"/>
      <c r="Q7" s="2"/>
      <c r="R7" s="2"/>
      <c r="S7" s="57"/>
      <c r="T7" s="58"/>
      <c r="U7" s="58"/>
      <c r="V7" s="59"/>
      <c r="W7" s="59"/>
      <c r="X7" s="60"/>
    </row>
    <row r="8" spans="1:24" ht="34.35" customHeight="1">
      <c r="A8" s="874"/>
      <c r="B8" s="875"/>
      <c r="C8" s="534" t="s">
        <v>471</v>
      </c>
      <c r="D8" s="885"/>
      <c r="E8" s="885"/>
      <c r="F8" s="886"/>
      <c r="G8" s="876" t="s">
        <v>472</v>
      </c>
      <c r="H8" s="877"/>
      <c r="I8" s="878" t="s">
        <v>473</v>
      </c>
      <c r="J8" s="340"/>
      <c r="K8" s="338" t="s">
        <v>474</v>
      </c>
      <c r="L8" s="879"/>
      <c r="M8" s="878" t="s">
        <v>475</v>
      </c>
      <c r="N8" s="913"/>
      <c r="O8" s="338" t="s">
        <v>476</v>
      </c>
      <c r="P8" s="914"/>
      <c r="Q8" s="915" t="s">
        <v>477</v>
      </c>
      <c r="R8" s="916"/>
      <c r="S8" s="917"/>
      <c r="T8" s="60"/>
      <c r="U8" s="36"/>
      <c r="V8" s="36"/>
      <c r="W8" s="36"/>
    </row>
    <row r="9" spans="1:24" ht="18" customHeight="1">
      <c r="A9" s="713" t="s">
        <v>478</v>
      </c>
      <c r="B9" s="714"/>
      <c r="C9" s="355" t="s">
        <v>479</v>
      </c>
      <c r="D9" s="887"/>
      <c r="E9" s="887"/>
      <c r="F9" s="888"/>
      <c r="G9" s="796"/>
      <c r="H9" s="797"/>
      <c r="I9" s="798"/>
      <c r="J9" s="799"/>
      <c r="K9" s="799"/>
      <c r="L9" s="796"/>
      <c r="M9" s="798"/>
      <c r="N9" s="799"/>
      <c r="O9" s="799"/>
      <c r="P9" s="800"/>
      <c r="Q9" s="801">
        <f>SUM(G9:P9)</f>
        <v>0</v>
      </c>
      <c r="R9" s="801"/>
      <c r="S9" s="801"/>
      <c r="T9" s="60"/>
      <c r="U9" s="36"/>
      <c r="V9" s="36"/>
      <c r="W9" s="36"/>
    </row>
    <row r="10" spans="1:24" ht="18" customHeight="1">
      <c r="A10" s="715"/>
      <c r="B10" s="716"/>
      <c r="C10" s="369" t="s">
        <v>480</v>
      </c>
      <c r="D10" s="889" t="s">
        <v>481</v>
      </c>
      <c r="E10" s="890"/>
      <c r="F10" s="891"/>
      <c r="G10" s="804"/>
      <c r="H10" s="805"/>
      <c r="I10" s="805"/>
      <c r="J10" s="814"/>
      <c r="K10" s="815"/>
      <c r="L10" s="816"/>
      <c r="M10" s="817"/>
      <c r="N10" s="818"/>
      <c r="O10" s="815"/>
      <c r="P10" s="819"/>
      <c r="Q10" s="743">
        <f>SUM(G10:P10)</f>
        <v>0</v>
      </c>
      <c r="R10" s="744"/>
      <c r="S10" s="745"/>
      <c r="T10" s="60"/>
      <c r="U10" s="36"/>
      <c r="V10" s="36"/>
      <c r="W10" s="36"/>
    </row>
    <row r="11" spans="1:24" ht="18" customHeight="1">
      <c r="A11" s="715"/>
      <c r="B11" s="716"/>
      <c r="C11" s="802"/>
      <c r="D11" s="892" t="s">
        <v>482</v>
      </c>
      <c r="E11" s="893"/>
      <c r="F11" s="894"/>
      <c r="G11" s="880">
        <f>M84</f>
        <v>0</v>
      </c>
      <c r="H11" s="881"/>
      <c r="I11" s="882"/>
      <c r="J11" s="883"/>
      <c r="K11" s="721"/>
      <c r="L11" s="726"/>
      <c r="M11" s="722"/>
      <c r="N11" s="726"/>
      <c r="O11" s="721"/>
      <c r="P11" s="722"/>
      <c r="Q11" s="743">
        <f>SUM(G11:P11)</f>
        <v>0</v>
      </c>
      <c r="R11" s="744"/>
      <c r="S11" s="745"/>
      <c r="T11" s="60"/>
      <c r="U11" s="36"/>
      <c r="V11" s="36"/>
      <c r="W11" s="36"/>
    </row>
    <row r="12" spans="1:24" ht="18" customHeight="1">
      <c r="A12" s="715"/>
      <c r="B12" s="716"/>
      <c r="C12" s="802"/>
      <c r="D12" s="895" t="s">
        <v>483</v>
      </c>
      <c r="E12" s="896"/>
      <c r="F12" s="897"/>
      <c r="G12" s="806"/>
      <c r="H12" s="807"/>
      <c r="I12" s="807"/>
      <c r="J12" s="808"/>
      <c r="K12" s="809"/>
      <c r="L12" s="810"/>
      <c r="M12" s="811"/>
      <c r="N12" s="812"/>
      <c r="O12" s="813"/>
      <c r="P12" s="811"/>
      <c r="Q12" s="743">
        <f>SUM(G12:P12)</f>
        <v>0</v>
      </c>
      <c r="R12" s="744"/>
      <c r="S12" s="745"/>
      <c r="T12" s="60"/>
      <c r="U12" s="36"/>
      <c r="V12" s="36"/>
      <c r="W12" s="36"/>
    </row>
    <row r="13" spans="1:24" ht="18" customHeight="1" thickBot="1">
      <c r="A13" s="715"/>
      <c r="B13" s="716"/>
      <c r="C13" s="803"/>
      <c r="D13" s="898" t="s">
        <v>484</v>
      </c>
      <c r="E13" s="899"/>
      <c r="F13" s="900"/>
      <c r="G13" s="755">
        <f>SUM(G10:H12)</f>
        <v>0</v>
      </c>
      <c r="H13" s="756"/>
      <c r="I13" s="756">
        <f>SUM(I10:J12)</f>
        <v>0</v>
      </c>
      <c r="J13" s="757"/>
      <c r="K13" s="755">
        <f>SUM(K10:L12)</f>
        <v>0</v>
      </c>
      <c r="L13" s="758"/>
      <c r="M13" s="756">
        <f>SUM(M10:N12)</f>
        <v>0</v>
      </c>
      <c r="N13" s="757"/>
      <c r="O13" s="755">
        <f>SUM(O10:P12)</f>
        <v>0</v>
      </c>
      <c r="P13" s="758"/>
      <c r="Q13" s="746">
        <f>SUM(Q10:S12)</f>
        <v>0</v>
      </c>
      <c r="R13" s="747"/>
      <c r="S13" s="748"/>
      <c r="T13" s="61"/>
      <c r="U13" s="36"/>
      <c r="V13" s="36"/>
      <c r="W13" s="36"/>
    </row>
    <row r="14" spans="1:24" ht="18" customHeight="1" thickBot="1">
      <c r="A14" s="717"/>
      <c r="B14" s="795"/>
      <c r="C14" s="901" t="s">
        <v>485</v>
      </c>
      <c r="D14" s="902"/>
      <c r="E14" s="902"/>
      <c r="F14" s="903"/>
      <c r="G14" s="749">
        <f>G9+G13</f>
        <v>0</v>
      </c>
      <c r="H14" s="750"/>
      <c r="I14" s="751">
        <f>I9+I13</f>
        <v>0</v>
      </c>
      <c r="J14" s="752"/>
      <c r="K14" s="749">
        <f>K9+K13</f>
        <v>0</v>
      </c>
      <c r="L14" s="750"/>
      <c r="M14" s="751">
        <f>M9+M13</f>
        <v>0</v>
      </c>
      <c r="N14" s="752"/>
      <c r="O14" s="749">
        <f>O9+O13</f>
        <v>0</v>
      </c>
      <c r="P14" s="753"/>
      <c r="Q14" s="749">
        <f>Q9+Q13</f>
        <v>0</v>
      </c>
      <c r="R14" s="753"/>
      <c r="S14" s="754"/>
      <c r="T14" s="61"/>
      <c r="U14" s="36"/>
      <c r="V14" s="36"/>
      <c r="W14" s="36"/>
    </row>
    <row r="15" spans="1:24" ht="18" customHeight="1">
      <c r="A15" s="713" t="s">
        <v>486</v>
      </c>
      <c r="B15" s="714"/>
      <c r="C15" s="904" t="s">
        <v>487</v>
      </c>
      <c r="D15" s="905"/>
      <c r="E15" s="905"/>
      <c r="F15" s="906"/>
      <c r="G15" s="738">
        <f>M85</f>
        <v>0</v>
      </c>
      <c r="H15" s="739"/>
      <c r="I15" s="740"/>
      <c r="J15" s="741"/>
      <c r="K15" s="733"/>
      <c r="L15" s="742"/>
      <c r="M15" s="740"/>
      <c r="N15" s="741"/>
      <c r="O15" s="733"/>
      <c r="P15" s="734"/>
      <c r="Q15" s="735">
        <f>SUM(G15:P15)</f>
        <v>0</v>
      </c>
      <c r="R15" s="736"/>
      <c r="S15" s="737"/>
      <c r="T15" s="60"/>
      <c r="U15" s="36"/>
      <c r="V15" s="36"/>
      <c r="W15" s="36"/>
    </row>
    <row r="16" spans="1:24" ht="18" customHeight="1">
      <c r="A16" s="715"/>
      <c r="B16" s="716"/>
      <c r="C16" s="892" t="s">
        <v>488</v>
      </c>
      <c r="D16" s="893"/>
      <c r="E16" s="893"/>
      <c r="F16" s="894"/>
      <c r="G16" s="721"/>
      <c r="H16" s="726"/>
      <c r="I16" s="719"/>
      <c r="J16" s="720"/>
      <c r="K16" s="721"/>
      <c r="L16" s="726"/>
      <c r="M16" s="719"/>
      <c r="N16" s="720"/>
      <c r="O16" s="721"/>
      <c r="P16" s="722"/>
      <c r="Q16" s="723">
        <f>SUM(G16:P16)</f>
        <v>0</v>
      </c>
      <c r="R16" s="724"/>
      <c r="S16" s="725"/>
      <c r="T16" s="60"/>
      <c r="U16" s="36"/>
      <c r="V16" s="36"/>
      <c r="W16" s="36"/>
    </row>
    <row r="17" spans="1:24" ht="18" customHeight="1">
      <c r="A17" s="715"/>
      <c r="B17" s="716"/>
      <c r="C17" s="907" t="s">
        <v>489</v>
      </c>
      <c r="D17" s="908"/>
      <c r="E17" s="908"/>
      <c r="F17" s="909"/>
      <c r="G17" s="721"/>
      <c r="H17" s="726"/>
      <c r="I17" s="719"/>
      <c r="J17" s="720"/>
      <c r="K17" s="721"/>
      <c r="L17" s="726"/>
      <c r="M17" s="719"/>
      <c r="N17" s="720"/>
      <c r="O17" s="721"/>
      <c r="P17" s="722"/>
      <c r="Q17" s="723">
        <f>SUM(G17:P17)</f>
        <v>0</v>
      </c>
      <c r="R17" s="724"/>
      <c r="S17" s="725"/>
      <c r="T17" s="60"/>
      <c r="U17" s="36"/>
      <c r="V17" s="36"/>
      <c r="W17" s="36"/>
    </row>
    <row r="18" spans="1:24" ht="18" customHeight="1">
      <c r="A18" s="715"/>
      <c r="B18" s="716"/>
      <c r="C18" s="907" t="s">
        <v>490</v>
      </c>
      <c r="D18" s="908"/>
      <c r="E18" s="908"/>
      <c r="F18" s="909"/>
      <c r="G18" s="721"/>
      <c r="H18" s="726"/>
      <c r="I18" s="719"/>
      <c r="J18" s="720"/>
      <c r="K18" s="721"/>
      <c r="L18" s="726"/>
      <c r="M18" s="719"/>
      <c r="N18" s="720"/>
      <c r="O18" s="721"/>
      <c r="P18" s="722"/>
      <c r="Q18" s="730">
        <f>SUM(G18:P18)</f>
        <v>0</v>
      </c>
      <c r="R18" s="731"/>
      <c r="S18" s="732"/>
      <c r="T18" s="60"/>
      <c r="U18" s="36"/>
      <c r="V18" s="36"/>
      <c r="W18" s="36"/>
    </row>
    <row r="19" spans="1:24" ht="18" customHeight="1">
      <c r="A19" s="717"/>
      <c r="B19" s="718"/>
      <c r="C19" s="910" t="s">
        <v>491</v>
      </c>
      <c r="D19" s="911"/>
      <c r="E19" s="911"/>
      <c r="F19" s="912"/>
      <c r="G19" s="710">
        <f>G15+G16+G17+G18</f>
        <v>0</v>
      </c>
      <c r="H19" s="711"/>
      <c r="I19" s="711">
        <f>I15+I16+I17+I18</f>
        <v>0</v>
      </c>
      <c r="J19" s="712"/>
      <c r="K19" s="710">
        <f>K15+K16+K17+K18</f>
        <v>0</v>
      </c>
      <c r="L19" s="711"/>
      <c r="M19" s="711">
        <f>M15+M16+M17+M18</f>
        <v>0</v>
      </c>
      <c r="N19" s="712"/>
      <c r="O19" s="696">
        <f>O15+O16+O17+O18</f>
        <v>0</v>
      </c>
      <c r="P19" s="697"/>
      <c r="Q19" s="696">
        <f>SUM(Q15:S18)</f>
        <v>0</v>
      </c>
      <c r="R19" s="697"/>
      <c r="S19" s="698"/>
      <c r="T19" s="60"/>
      <c r="U19" s="36"/>
      <c r="V19" s="36"/>
      <c r="W19" s="36"/>
    </row>
    <row r="20" spans="1:24" ht="18" customHeight="1">
      <c r="A20" s="699" t="s">
        <v>492</v>
      </c>
      <c r="B20" s="700"/>
      <c r="C20" s="700"/>
      <c r="D20" s="700"/>
      <c r="E20" s="700"/>
      <c r="F20" s="194"/>
      <c r="G20" s="701">
        <f>G14+G19</f>
        <v>0</v>
      </c>
      <c r="H20" s="702"/>
      <c r="I20" s="703">
        <f>I14+I19</f>
        <v>0</v>
      </c>
      <c r="J20" s="704"/>
      <c r="K20" s="705">
        <f>K14+K19</f>
        <v>0</v>
      </c>
      <c r="L20" s="706"/>
      <c r="M20" s="706">
        <f>M14+M19</f>
        <v>0</v>
      </c>
      <c r="N20" s="707"/>
      <c r="O20" s="708">
        <f>O14+O19</f>
        <v>0</v>
      </c>
      <c r="P20" s="703"/>
      <c r="Q20" s="708">
        <f>Q14+Q19</f>
        <v>0</v>
      </c>
      <c r="R20" s="703"/>
      <c r="S20" s="709">
        <f>S14+S15+S16+S19</f>
        <v>0</v>
      </c>
      <c r="T20" s="60"/>
      <c r="U20" s="36"/>
      <c r="V20" s="36"/>
      <c r="W20" s="36"/>
    </row>
    <row r="21" spans="1:24" ht="15" customHeight="1">
      <c r="A21" s="884" t="s">
        <v>493</v>
      </c>
      <c r="B21" s="884"/>
      <c r="C21" s="884"/>
      <c r="D21" s="884"/>
      <c r="E21" s="884"/>
      <c r="F21" s="884"/>
      <c r="G21" s="884"/>
      <c r="H21" s="884"/>
      <c r="I21" s="884"/>
      <c r="J21" s="884"/>
      <c r="K21" s="884"/>
      <c r="L21" s="884"/>
      <c r="M21" s="884"/>
      <c r="N21" s="884"/>
      <c r="O21" s="884"/>
      <c r="P21" s="884"/>
      <c r="Q21" s="884"/>
      <c r="R21" s="884"/>
      <c r="S21" s="884"/>
      <c r="T21" s="884"/>
      <c r="U21" s="884"/>
      <c r="V21" s="884"/>
      <c r="W21" s="884"/>
      <c r="X21" s="884"/>
    </row>
    <row r="22" spans="1:24" ht="15" customHeight="1">
      <c r="A22" s="62" t="s">
        <v>494</v>
      </c>
      <c r="B22" s="232"/>
      <c r="C22" s="232"/>
      <c r="D22" s="232"/>
      <c r="E22" s="232"/>
      <c r="F22" s="232"/>
      <c r="G22" s="232"/>
      <c r="H22" s="232"/>
      <c r="I22" s="232"/>
      <c r="J22" s="232"/>
      <c r="K22" s="232"/>
      <c r="L22" s="232"/>
      <c r="M22" s="232"/>
      <c r="N22" s="232"/>
      <c r="O22" s="232"/>
      <c r="P22" s="232"/>
      <c r="Q22" s="232"/>
      <c r="R22" s="232"/>
      <c r="S22" s="232"/>
      <c r="T22" s="232"/>
      <c r="U22" s="232"/>
      <c r="V22" s="232"/>
      <c r="W22" s="232"/>
      <c r="X22" s="232"/>
    </row>
    <row r="23" spans="1:24" ht="15" customHeight="1">
      <c r="A23" s="852" t="s">
        <v>495</v>
      </c>
      <c r="B23" s="852"/>
      <c r="C23" s="852"/>
      <c r="D23" s="852"/>
      <c r="E23" s="852"/>
      <c r="F23" s="852"/>
      <c r="G23" s="852"/>
      <c r="H23" s="852"/>
      <c r="I23" s="852"/>
      <c r="J23" s="852"/>
      <c r="K23" s="852"/>
      <c r="L23" s="852"/>
      <c r="M23" s="852"/>
      <c r="N23" s="852"/>
      <c r="O23" s="852"/>
      <c r="P23" s="852"/>
      <c r="Q23" s="852"/>
      <c r="R23" s="852"/>
      <c r="S23" s="852"/>
      <c r="T23" s="852"/>
      <c r="U23" s="852"/>
      <c r="V23" s="852"/>
      <c r="W23" s="852"/>
      <c r="X23" s="852"/>
    </row>
    <row r="24" spans="1:24" ht="6" customHeight="1">
      <c r="A24" s="231"/>
      <c r="B24" s="231"/>
      <c r="C24" s="231"/>
      <c r="D24" s="231"/>
      <c r="E24" s="231"/>
      <c r="F24" s="231"/>
      <c r="G24" s="231"/>
      <c r="H24" s="231"/>
      <c r="I24" s="231"/>
      <c r="J24" s="231"/>
      <c r="K24" s="231"/>
      <c r="L24" s="231"/>
      <c r="M24" s="231"/>
      <c r="N24" s="231"/>
      <c r="O24" s="231"/>
      <c r="P24" s="231"/>
      <c r="Q24" s="231"/>
      <c r="R24" s="231"/>
      <c r="S24" s="231"/>
      <c r="T24" s="231"/>
      <c r="U24" s="231"/>
      <c r="V24" s="231"/>
      <c r="W24" s="231"/>
      <c r="X24" s="231"/>
    </row>
    <row r="25" spans="1:24" ht="31.5" customHeight="1">
      <c r="A25" s="853" t="s">
        <v>496</v>
      </c>
      <c r="B25" s="854"/>
      <c r="C25" s="727"/>
      <c r="D25" s="728"/>
      <c r="E25" s="728"/>
      <c r="F25" s="728"/>
      <c r="G25" s="728"/>
      <c r="H25" s="728"/>
      <c r="I25" s="729"/>
      <c r="J25" s="690" t="s">
        <v>497</v>
      </c>
      <c r="K25" s="691"/>
      <c r="L25" s="691"/>
      <c r="M25" s="692"/>
      <c r="N25" s="693"/>
      <c r="O25" s="694"/>
      <c r="P25" s="694"/>
      <c r="Q25" s="694"/>
      <c r="R25" s="694"/>
      <c r="S25" s="694"/>
      <c r="T25" s="694"/>
      <c r="U25" s="694"/>
      <c r="V25" s="694"/>
      <c r="W25" s="694"/>
      <c r="X25" s="695"/>
    </row>
    <row r="26" spans="1:24" ht="7.5" customHeight="1">
      <c r="A26" s="665"/>
      <c r="B26" s="665"/>
      <c r="C26" s="665"/>
      <c r="D26" s="665"/>
      <c r="E26" s="665"/>
      <c r="F26" s="665"/>
      <c r="G26" s="665"/>
      <c r="H26" s="665"/>
      <c r="I26" s="665"/>
      <c r="J26" s="665"/>
      <c r="K26" s="665"/>
      <c r="L26" s="665"/>
      <c r="M26" s="665"/>
      <c r="N26" s="665"/>
      <c r="O26" s="665"/>
      <c r="P26" s="665"/>
      <c r="Q26" s="665"/>
      <c r="R26" s="665"/>
      <c r="S26" s="665"/>
      <c r="T26" s="665"/>
      <c r="U26" s="665"/>
      <c r="V26" s="665"/>
      <c r="W26" s="665"/>
      <c r="X26" s="665"/>
    </row>
    <row r="27" spans="1:24" ht="18.75" customHeight="1">
      <c r="A27" s="349" t="s">
        <v>498</v>
      </c>
      <c r="B27" s="349"/>
      <c r="C27" s="349"/>
      <c r="D27" s="349"/>
      <c r="E27" s="349"/>
      <c r="F27" s="349"/>
      <c r="G27" s="349"/>
      <c r="H27" s="349"/>
      <c r="I27" s="349"/>
      <c r="J27" s="349"/>
      <c r="K27" s="349"/>
      <c r="L27" s="349"/>
      <c r="M27" s="349"/>
      <c r="N27" s="349"/>
      <c r="O27" s="349"/>
      <c r="P27" s="349"/>
      <c r="Q27" s="349"/>
      <c r="R27" s="349"/>
      <c r="S27" s="349"/>
      <c r="T27" s="349"/>
      <c r="U27" s="349"/>
      <c r="V27" s="349"/>
      <c r="W27" s="349"/>
      <c r="X27" s="349"/>
    </row>
    <row r="28" spans="1:24" ht="16.5" customHeight="1">
      <c r="A28" s="63" t="s">
        <v>499</v>
      </c>
    </row>
    <row r="29" spans="1:24" ht="25.5" customHeight="1">
      <c r="A29" s="666" t="s">
        <v>500</v>
      </c>
      <c r="B29" s="667"/>
      <c r="C29" s="667"/>
      <c r="D29" s="667"/>
      <c r="E29" s="668"/>
      <c r="F29" s="424"/>
      <c r="G29" s="425"/>
      <c r="H29" s="425"/>
      <c r="I29" s="425"/>
      <c r="J29" s="425"/>
      <c r="K29" s="425"/>
      <c r="L29" s="425"/>
      <c r="M29" s="425"/>
      <c r="N29" s="425"/>
      <c r="O29" s="425"/>
      <c r="P29" s="425"/>
      <c r="Q29" s="425"/>
      <c r="R29" s="425"/>
      <c r="S29" s="425"/>
      <c r="T29" s="425"/>
      <c r="U29" s="425"/>
      <c r="V29" s="425"/>
      <c r="W29" s="425"/>
      <c r="X29" s="426"/>
    </row>
    <row r="30" spans="1:24" ht="12" customHeight="1"/>
    <row r="31" spans="1:24" ht="16.5" customHeight="1">
      <c r="A31" s="669" t="s">
        <v>501</v>
      </c>
      <c r="B31" s="669"/>
      <c r="C31" s="669"/>
      <c r="D31" s="669"/>
      <c r="E31" s="669"/>
      <c r="F31" s="669"/>
      <c r="G31" s="669"/>
      <c r="H31" s="669"/>
      <c r="I31" s="669"/>
      <c r="J31" s="669"/>
      <c r="K31" s="669"/>
      <c r="L31" s="669"/>
      <c r="M31" s="669"/>
      <c r="N31" s="669"/>
      <c r="O31" s="669"/>
      <c r="P31" s="669"/>
      <c r="Q31" s="669"/>
      <c r="R31" s="669"/>
      <c r="S31" s="669"/>
      <c r="T31" s="669"/>
      <c r="U31" s="669"/>
      <c r="V31" s="669"/>
      <c r="W31" s="669"/>
      <c r="X31" s="669"/>
    </row>
    <row r="32" spans="1:24" ht="16.5" customHeight="1">
      <c r="A32" s="670" t="s">
        <v>502</v>
      </c>
      <c r="B32" s="671"/>
      <c r="C32" s="671"/>
      <c r="D32" s="671"/>
      <c r="E32" s="672"/>
      <c r="F32" s="670" t="s">
        <v>503</v>
      </c>
      <c r="G32" s="671"/>
      <c r="H32" s="671"/>
      <c r="I32" s="671"/>
      <c r="J32" s="671"/>
      <c r="K32" s="671"/>
      <c r="L32" s="671"/>
      <c r="M32" s="671"/>
      <c r="N32" s="671"/>
      <c r="O32" s="671"/>
      <c r="P32" s="671"/>
      <c r="Q32" s="671"/>
      <c r="R32" s="685"/>
      <c r="S32" s="679"/>
      <c r="T32" s="680"/>
      <c r="U32" s="233" t="s">
        <v>504</v>
      </c>
      <c r="V32" s="683" t="str">
        <f>IFERROR(ROUND(S32/$Q$13*100,1),"")</f>
        <v/>
      </c>
      <c r="W32" s="684"/>
      <c r="X32" s="164" t="s">
        <v>505</v>
      </c>
    </row>
    <row r="33" spans="1:24" ht="16.5" customHeight="1">
      <c r="A33" s="673"/>
      <c r="B33" s="674"/>
      <c r="C33" s="674"/>
      <c r="D33" s="674"/>
      <c r="E33" s="675"/>
      <c r="F33" s="686" t="s">
        <v>506</v>
      </c>
      <c r="G33" s="687"/>
      <c r="H33" s="687"/>
      <c r="I33" s="687"/>
      <c r="J33" s="687"/>
      <c r="K33" s="687"/>
      <c r="L33" s="687"/>
      <c r="M33" s="687"/>
      <c r="N33" s="687"/>
      <c r="O33" s="687"/>
      <c r="P33" s="687"/>
      <c r="Q33" s="687"/>
      <c r="R33" s="688"/>
      <c r="S33" s="681">
        <f>G11</f>
        <v>0</v>
      </c>
      <c r="T33" s="682"/>
      <c r="U33" s="233" t="s">
        <v>504</v>
      </c>
      <c r="V33" s="683" t="str">
        <f>IFERROR(ROUND(S33/$Q$13*100,1),"")</f>
        <v/>
      </c>
      <c r="W33" s="684"/>
      <c r="X33" s="195" t="s">
        <v>505</v>
      </c>
    </row>
    <row r="34" spans="1:24" ht="16.5" customHeight="1">
      <c r="A34" s="673"/>
      <c r="B34" s="674"/>
      <c r="C34" s="674"/>
      <c r="D34" s="674"/>
      <c r="E34" s="675"/>
      <c r="F34" s="686" t="s">
        <v>507</v>
      </c>
      <c r="G34" s="687"/>
      <c r="H34" s="687"/>
      <c r="I34" s="687"/>
      <c r="J34" s="687"/>
      <c r="K34" s="687"/>
      <c r="L34" s="687"/>
      <c r="M34" s="687"/>
      <c r="N34" s="687"/>
      <c r="O34" s="687"/>
      <c r="P34" s="687"/>
      <c r="Q34" s="687"/>
      <c r="R34" s="688"/>
      <c r="S34" s="679"/>
      <c r="T34" s="680"/>
      <c r="U34" s="233" t="s">
        <v>504</v>
      </c>
      <c r="V34" s="683" t="str">
        <f>IFERROR(ROUND(S34/$Q$13*100,1),"")</f>
        <v/>
      </c>
      <c r="W34" s="684"/>
      <c r="X34" s="164" t="s">
        <v>505</v>
      </c>
    </row>
    <row r="35" spans="1:24" ht="16.5" customHeight="1">
      <c r="A35" s="676"/>
      <c r="B35" s="677"/>
      <c r="C35" s="677"/>
      <c r="D35" s="677"/>
      <c r="E35" s="678"/>
      <c r="F35" s="676" t="s">
        <v>508</v>
      </c>
      <c r="G35" s="677"/>
      <c r="H35" s="677"/>
      <c r="I35" s="677"/>
      <c r="J35" s="677"/>
      <c r="K35" s="677"/>
      <c r="L35" s="677"/>
      <c r="M35" s="677"/>
      <c r="N35" s="677"/>
      <c r="O35" s="677"/>
      <c r="P35" s="677"/>
      <c r="Q35" s="677"/>
      <c r="R35" s="689"/>
      <c r="S35" s="681">
        <f>Q13-(S32+S33+S34)</f>
        <v>0</v>
      </c>
      <c r="T35" s="682"/>
      <c r="U35" s="233" t="s">
        <v>504</v>
      </c>
      <c r="V35" s="683" t="str">
        <f>IFERROR(ROUND(S35/$Q$13*100,1),"")</f>
        <v/>
      </c>
      <c r="W35" s="684"/>
      <c r="X35" s="64" t="s">
        <v>505</v>
      </c>
    </row>
    <row r="36" spans="1:24" ht="9" customHeight="1"/>
    <row r="37" spans="1:24" ht="9" customHeight="1">
      <c r="A37" s="860" t="s">
        <v>590</v>
      </c>
      <c r="B37" s="861"/>
      <c r="C37" s="861"/>
      <c r="D37" s="861"/>
      <c r="E37" s="861"/>
      <c r="F37" s="861"/>
      <c r="G37" s="861"/>
      <c r="H37" s="861"/>
      <c r="I37" s="861"/>
      <c r="J37" s="861"/>
      <c r="K37" s="861"/>
      <c r="L37" s="861"/>
      <c r="M37" s="861"/>
      <c r="N37" s="861"/>
      <c r="O37" s="861"/>
      <c r="P37" s="861"/>
      <c r="Q37" s="861"/>
      <c r="R37" s="861"/>
      <c r="S37" s="861"/>
      <c r="T37" s="861"/>
      <c r="U37" s="861"/>
    </row>
    <row r="38" spans="1:24" ht="27.75" customHeight="1">
      <c r="A38" s="861"/>
      <c r="B38" s="861"/>
      <c r="C38" s="861"/>
      <c r="D38" s="861"/>
      <c r="E38" s="861"/>
      <c r="F38" s="861"/>
      <c r="G38" s="861"/>
      <c r="H38" s="861"/>
      <c r="I38" s="861"/>
      <c r="J38" s="861"/>
      <c r="K38" s="861"/>
      <c r="L38" s="861"/>
      <c r="M38" s="861"/>
      <c r="N38" s="861"/>
      <c r="O38" s="861"/>
      <c r="P38" s="861"/>
      <c r="Q38" s="861"/>
      <c r="R38" s="861"/>
      <c r="S38" s="861"/>
      <c r="T38" s="861"/>
      <c r="U38" s="861"/>
    </row>
    <row r="39" spans="1:24" ht="9" customHeight="1">
      <c r="A39" s="352" t="s">
        <v>509</v>
      </c>
      <c r="B39" s="352"/>
      <c r="C39" s="352"/>
      <c r="D39" s="352"/>
      <c r="E39" s="352"/>
      <c r="F39" s="352"/>
    </row>
    <row r="40" spans="1:24" ht="9" customHeight="1">
      <c r="A40" s="352"/>
      <c r="B40" s="352"/>
      <c r="C40" s="352"/>
      <c r="D40" s="352"/>
      <c r="E40" s="352"/>
      <c r="F40" s="352"/>
    </row>
    <row r="41" spans="1:24" ht="9" customHeight="1">
      <c r="A41" s="862" t="s">
        <v>510</v>
      </c>
      <c r="B41" s="863"/>
      <c r="C41" s="863"/>
      <c r="D41" s="864"/>
      <c r="E41" s="307"/>
      <c r="F41" s="308"/>
      <c r="G41" s="308"/>
      <c r="H41" s="308"/>
      <c r="I41" s="308"/>
      <c r="J41" s="376" t="s">
        <v>511</v>
      </c>
      <c r="K41" s="376"/>
      <c r="L41" s="376"/>
      <c r="M41" s="321"/>
      <c r="N41" s="322"/>
      <c r="O41" s="322"/>
      <c r="P41" s="322"/>
      <c r="Q41" s="322"/>
      <c r="R41" s="322"/>
      <c r="S41" s="322"/>
      <c r="T41" s="322"/>
      <c r="U41" s="323"/>
    </row>
    <row r="42" spans="1:24" ht="9" customHeight="1">
      <c r="A42" s="865"/>
      <c r="B42" s="866"/>
      <c r="C42" s="866"/>
      <c r="D42" s="867"/>
      <c r="E42" s="872"/>
      <c r="F42" s="873"/>
      <c r="G42" s="873"/>
      <c r="H42" s="873"/>
      <c r="I42" s="873"/>
      <c r="J42" s="376"/>
      <c r="K42" s="376"/>
      <c r="L42" s="376"/>
      <c r="M42" s="851"/>
      <c r="N42" s="344"/>
      <c r="O42" s="344"/>
      <c r="P42" s="344"/>
      <c r="Q42" s="344"/>
      <c r="R42" s="344"/>
      <c r="S42" s="344"/>
      <c r="T42" s="344"/>
      <c r="U42" s="345"/>
    </row>
    <row r="43" spans="1:24" ht="9" customHeight="1">
      <c r="A43" s="868"/>
      <c r="B43" s="869"/>
      <c r="C43" s="869"/>
      <c r="D43" s="870"/>
      <c r="E43" s="310"/>
      <c r="F43" s="311"/>
      <c r="G43" s="311"/>
      <c r="H43" s="311"/>
      <c r="I43" s="311"/>
      <c r="J43" s="376"/>
      <c r="K43" s="376"/>
      <c r="L43" s="376"/>
      <c r="M43" s="324"/>
      <c r="N43" s="325"/>
      <c r="O43" s="325"/>
      <c r="P43" s="325"/>
      <c r="Q43" s="325"/>
      <c r="R43" s="325"/>
      <c r="S43" s="325"/>
      <c r="T43" s="325"/>
      <c r="U43" s="326"/>
    </row>
    <row r="44" spans="1:24" ht="9" customHeight="1">
      <c r="A44" s="862" t="s">
        <v>512</v>
      </c>
      <c r="B44" s="863"/>
      <c r="C44" s="863"/>
      <c r="D44" s="864"/>
      <c r="E44" s="321"/>
      <c r="F44" s="322"/>
      <c r="G44" s="322"/>
      <c r="H44" s="322"/>
      <c r="I44" s="322"/>
      <c r="J44" s="322"/>
      <c r="K44" s="322"/>
      <c r="L44" s="322"/>
      <c r="M44" s="322"/>
      <c r="N44" s="322"/>
      <c r="O44" s="322"/>
      <c r="P44" s="322"/>
      <c r="Q44" s="322"/>
      <c r="R44" s="322"/>
      <c r="S44" s="322"/>
      <c r="T44" s="322"/>
      <c r="U44" s="323"/>
    </row>
    <row r="45" spans="1:24" ht="9" customHeight="1">
      <c r="A45" s="865"/>
      <c r="B45" s="866"/>
      <c r="C45" s="866"/>
      <c r="D45" s="867"/>
      <c r="E45" s="851"/>
      <c r="F45" s="344"/>
      <c r="G45" s="344"/>
      <c r="H45" s="344"/>
      <c r="I45" s="344"/>
      <c r="J45" s="344"/>
      <c r="K45" s="344"/>
      <c r="L45" s="344"/>
      <c r="M45" s="344"/>
      <c r="N45" s="344"/>
      <c r="O45" s="344"/>
      <c r="P45" s="344"/>
      <c r="Q45" s="344"/>
      <c r="R45" s="344"/>
      <c r="S45" s="344"/>
      <c r="T45" s="344"/>
      <c r="U45" s="345"/>
    </row>
    <row r="46" spans="1:24" ht="9" customHeight="1">
      <c r="A46" s="868"/>
      <c r="B46" s="869"/>
      <c r="C46" s="869"/>
      <c r="D46" s="870"/>
      <c r="E46" s="324"/>
      <c r="F46" s="325"/>
      <c r="G46" s="325"/>
      <c r="H46" s="325"/>
      <c r="I46" s="325"/>
      <c r="J46" s="325"/>
      <c r="K46" s="325"/>
      <c r="L46" s="325"/>
      <c r="M46" s="325"/>
      <c r="N46" s="325"/>
      <c r="O46" s="325"/>
      <c r="P46" s="325"/>
      <c r="Q46" s="325"/>
      <c r="R46" s="325"/>
      <c r="S46" s="325"/>
      <c r="T46" s="325"/>
      <c r="U46" s="326"/>
    </row>
    <row r="47" spans="1:24" ht="9" customHeight="1">
      <c r="A47" s="871" t="s">
        <v>513</v>
      </c>
      <c r="B47" s="871"/>
      <c r="C47" s="871"/>
      <c r="D47" s="871"/>
      <c r="E47" s="321"/>
      <c r="F47" s="322"/>
      <c r="G47" s="322"/>
      <c r="H47" s="322"/>
      <c r="I47" s="322"/>
      <c r="J47" s="322"/>
      <c r="K47" s="322"/>
      <c r="L47" s="322"/>
      <c r="M47" s="322"/>
      <c r="N47" s="322"/>
      <c r="O47" s="322"/>
      <c r="P47" s="322"/>
      <c r="Q47" s="322"/>
      <c r="R47" s="322"/>
      <c r="S47" s="322"/>
      <c r="T47" s="322"/>
      <c r="U47" s="323"/>
    </row>
    <row r="48" spans="1:24" ht="9" customHeight="1">
      <c r="A48" s="871"/>
      <c r="B48" s="871"/>
      <c r="C48" s="871"/>
      <c r="D48" s="871"/>
      <c r="E48" s="851"/>
      <c r="F48" s="344"/>
      <c r="G48" s="344"/>
      <c r="H48" s="344"/>
      <c r="I48" s="344"/>
      <c r="J48" s="344"/>
      <c r="K48" s="344"/>
      <c r="L48" s="344"/>
      <c r="M48" s="344"/>
      <c r="N48" s="344"/>
      <c r="O48" s="344"/>
      <c r="P48" s="344"/>
      <c r="Q48" s="344"/>
      <c r="R48" s="344"/>
      <c r="S48" s="344"/>
      <c r="T48" s="344"/>
      <c r="U48" s="345"/>
    </row>
    <row r="49" spans="1:21" ht="9" customHeight="1">
      <c r="A49" s="871"/>
      <c r="B49" s="871"/>
      <c r="C49" s="871"/>
      <c r="D49" s="871"/>
      <c r="E49" s="324"/>
      <c r="F49" s="325"/>
      <c r="G49" s="325"/>
      <c r="H49" s="325"/>
      <c r="I49" s="325"/>
      <c r="J49" s="325"/>
      <c r="K49" s="325"/>
      <c r="L49" s="325"/>
      <c r="M49" s="325"/>
      <c r="N49" s="325"/>
      <c r="O49" s="325"/>
      <c r="P49" s="325"/>
      <c r="Q49" s="325"/>
      <c r="R49" s="325"/>
      <c r="S49" s="325"/>
      <c r="T49" s="325"/>
      <c r="U49" s="326"/>
    </row>
    <row r="50" spans="1:21" ht="9" customHeight="1">
      <c r="A50" s="228"/>
      <c r="B50" s="228"/>
      <c r="C50" s="228"/>
      <c r="D50" s="228"/>
      <c r="E50" s="53"/>
      <c r="F50" s="53"/>
      <c r="G50" s="53"/>
      <c r="H50" s="53"/>
      <c r="I50" s="53"/>
      <c r="J50" s="53"/>
      <c r="K50" s="53"/>
      <c r="L50" s="53"/>
      <c r="M50" s="53"/>
      <c r="N50" s="53"/>
      <c r="O50" s="53"/>
      <c r="P50" s="53"/>
      <c r="Q50" s="53"/>
      <c r="R50" s="53"/>
    </row>
    <row r="51" spans="1:21" ht="9" customHeight="1">
      <c r="A51" s="352" t="s">
        <v>514</v>
      </c>
      <c r="B51" s="352"/>
      <c r="C51" s="352"/>
      <c r="D51" s="352"/>
      <c r="E51" s="352"/>
      <c r="F51" s="352"/>
      <c r="G51" s="352"/>
      <c r="H51" s="352"/>
      <c r="I51" s="352"/>
    </row>
    <row r="52" spans="1:21" ht="9" customHeight="1">
      <c r="A52" s="352"/>
      <c r="B52" s="352"/>
      <c r="C52" s="352"/>
      <c r="D52" s="352"/>
      <c r="E52" s="352"/>
      <c r="F52" s="352"/>
      <c r="G52" s="352"/>
      <c r="H52" s="352"/>
      <c r="I52" s="352"/>
    </row>
    <row r="53" spans="1:21" ht="9" customHeight="1">
      <c r="A53" s="377" t="s">
        <v>515</v>
      </c>
      <c r="B53" s="377"/>
      <c r="C53" s="377"/>
      <c r="D53" s="377"/>
      <c r="E53" s="321"/>
      <c r="F53" s="322"/>
      <c r="G53" s="322"/>
      <c r="H53" s="322"/>
      <c r="I53" s="322"/>
      <c r="J53" s="322"/>
      <c r="K53" s="322"/>
      <c r="L53" s="322"/>
      <c r="M53" s="322"/>
      <c r="N53" s="322"/>
      <c r="O53" s="322"/>
      <c r="P53" s="322"/>
      <c r="Q53" s="322"/>
      <c r="R53" s="322"/>
      <c r="S53" s="322"/>
      <c r="T53" s="322"/>
      <c r="U53" s="323"/>
    </row>
    <row r="54" spans="1:21" ht="9" customHeight="1">
      <c r="A54" s="377"/>
      <c r="B54" s="377"/>
      <c r="C54" s="377"/>
      <c r="D54" s="377"/>
      <c r="E54" s="851"/>
      <c r="F54" s="344"/>
      <c r="G54" s="344"/>
      <c r="H54" s="344"/>
      <c r="I54" s="344"/>
      <c r="J54" s="344"/>
      <c r="K54" s="344"/>
      <c r="L54" s="344"/>
      <c r="M54" s="344"/>
      <c r="N54" s="344"/>
      <c r="O54" s="344"/>
      <c r="P54" s="344"/>
      <c r="Q54" s="344"/>
      <c r="R54" s="344"/>
      <c r="S54" s="344"/>
      <c r="T54" s="344"/>
      <c r="U54" s="345"/>
    </row>
    <row r="55" spans="1:21" ht="9" customHeight="1">
      <c r="A55" s="377"/>
      <c r="B55" s="377"/>
      <c r="C55" s="377"/>
      <c r="D55" s="377"/>
      <c r="E55" s="324"/>
      <c r="F55" s="325"/>
      <c r="G55" s="325"/>
      <c r="H55" s="325"/>
      <c r="I55" s="325"/>
      <c r="J55" s="325"/>
      <c r="K55" s="325"/>
      <c r="L55" s="325"/>
      <c r="M55" s="325"/>
      <c r="N55" s="325"/>
      <c r="O55" s="325"/>
      <c r="P55" s="325"/>
      <c r="Q55" s="325"/>
      <c r="R55" s="325"/>
      <c r="S55" s="325"/>
      <c r="T55" s="325"/>
      <c r="U55" s="326"/>
    </row>
    <row r="56" spans="1:21" ht="9" customHeight="1">
      <c r="A56" s="377" t="s">
        <v>516</v>
      </c>
      <c r="B56" s="377"/>
      <c r="C56" s="377"/>
      <c r="D56" s="377"/>
      <c r="E56" s="321"/>
      <c r="F56" s="322"/>
      <c r="G56" s="322"/>
      <c r="H56" s="322"/>
      <c r="I56" s="322"/>
      <c r="J56" s="322"/>
      <c r="K56" s="322"/>
      <c r="L56" s="322"/>
      <c r="M56" s="322"/>
      <c r="N56" s="322"/>
      <c r="O56" s="322"/>
      <c r="P56" s="322"/>
      <c r="Q56" s="322"/>
      <c r="R56" s="322"/>
      <c r="S56" s="322"/>
      <c r="T56" s="322"/>
      <c r="U56" s="323"/>
    </row>
    <row r="57" spans="1:21" ht="9" customHeight="1">
      <c r="A57" s="377"/>
      <c r="B57" s="377"/>
      <c r="C57" s="377"/>
      <c r="D57" s="377"/>
      <c r="E57" s="851"/>
      <c r="F57" s="344"/>
      <c r="G57" s="344"/>
      <c r="H57" s="344"/>
      <c r="I57" s="344"/>
      <c r="J57" s="344"/>
      <c r="K57" s="344"/>
      <c r="L57" s="344"/>
      <c r="M57" s="344"/>
      <c r="N57" s="344"/>
      <c r="O57" s="344"/>
      <c r="P57" s="344"/>
      <c r="Q57" s="344"/>
      <c r="R57" s="344"/>
      <c r="S57" s="344"/>
      <c r="T57" s="344"/>
      <c r="U57" s="345"/>
    </row>
    <row r="58" spans="1:21" ht="9" customHeight="1">
      <c r="A58" s="377"/>
      <c r="B58" s="377"/>
      <c r="C58" s="377"/>
      <c r="D58" s="377"/>
      <c r="E58" s="324"/>
      <c r="F58" s="325"/>
      <c r="G58" s="325"/>
      <c r="H58" s="325"/>
      <c r="I58" s="325"/>
      <c r="J58" s="325"/>
      <c r="K58" s="325"/>
      <c r="L58" s="325"/>
      <c r="M58" s="325"/>
      <c r="N58" s="325"/>
      <c r="O58" s="325"/>
      <c r="P58" s="325"/>
      <c r="Q58" s="325"/>
      <c r="R58" s="325"/>
      <c r="S58" s="325"/>
      <c r="T58" s="325"/>
      <c r="U58" s="326"/>
    </row>
    <row r="59" spans="1:21" ht="9" customHeight="1"/>
    <row r="60" spans="1:21" s="3" customFormat="1" ht="21" customHeight="1">
      <c r="A60" s="30" t="s">
        <v>517</v>
      </c>
      <c r="N60" s="26"/>
    </row>
    <row r="61" spans="1:21" s="3" customFormat="1" ht="21" customHeight="1">
      <c r="A61" s="30" t="s">
        <v>518</v>
      </c>
      <c r="N61" s="26"/>
    </row>
    <row r="62" spans="1:21" s="3" customFormat="1" ht="22.5" customHeight="1">
      <c r="A62" s="645" t="s">
        <v>519</v>
      </c>
      <c r="B62" s="646"/>
      <c r="C62" s="647" t="s">
        <v>520</v>
      </c>
      <c r="D62" s="648"/>
      <c r="E62" s="648"/>
      <c r="F62" s="648"/>
      <c r="G62" s="649"/>
      <c r="H62" s="647" t="s">
        <v>521</v>
      </c>
      <c r="I62" s="648"/>
      <c r="J62" s="648"/>
      <c r="K62" s="648"/>
      <c r="L62" s="649"/>
      <c r="M62" s="646" t="s">
        <v>522</v>
      </c>
      <c r="N62" s="646"/>
      <c r="O62" s="650"/>
    </row>
    <row r="63" spans="1:21" s="3" customFormat="1" ht="27" customHeight="1">
      <c r="A63" s="656">
        <v>1</v>
      </c>
      <c r="B63" s="657"/>
      <c r="C63" s="651"/>
      <c r="D63" s="652"/>
      <c r="E63" s="652"/>
      <c r="F63" s="652"/>
      <c r="G63" s="653"/>
      <c r="H63" s="651"/>
      <c r="I63" s="652"/>
      <c r="J63" s="652"/>
      <c r="K63" s="652"/>
      <c r="L63" s="653"/>
      <c r="M63" s="654"/>
      <c r="N63" s="655"/>
      <c r="O63" s="165" t="s">
        <v>504</v>
      </c>
    </row>
    <row r="64" spans="1:21" s="3" customFormat="1" ht="27" customHeight="1">
      <c r="A64" s="663">
        <v>2</v>
      </c>
      <c r="B64" s="664"/>
      <c r="C64" s="658"/>
      <c r="D64" s="659"/>
      <c r="E64" s="659"/>
      <c r="F64" s="659"/>
      <c r="G64" s="660"/>
      <c r="H64" s="658"/>
      <c r="I64" s="659"/>
      <c r="J64" s="659"/>
      <c r="K64" s="659"/>
      <c r="L64" s="660"/>
      <c r="M64" s="661"/>
      <c r="N64" s="662"/>
      <c r="O64" s="66" t="s">
        <v>504</v>
      </c>
    </row>
    <row r="65" spans="1:16" s="3" customFormat="1" ht="27" customHeight="1">
      <c r="A65" s="820">
        <v>3</v>
      </c>
      <c r="B65" s="821"/>
      <c r="C65" s="658"/>
      <c r="D65" s="659"/>
      <c r="E65" s="659"/>
      <c r="F65" s="659"/>
      <c r="G65" s="660"/>
      <c r="H65" s="658"/>
      <c r="I65" s="659"/>
      <c r="J65" s="659"/>
      <c r="K65" s="659"/>
      <c r="L65" s="660"/>
      <c r="M65" s="661"/>
      <c r="N65" s="662"/>
      <c r="O65" s="66" t="s">
        <v>504</v>
      </c>
    </row>
    <row r="66" spans="1:16" s="3" customFormat="1" ht="27" customHeight="1">
      <c r="A66" s="820">
        <v>4</v>
      </c>
      <c r="B66" s="821"/>
      <c r="C66" s="658"/>
      <c r="D66" s="659"/>
      <c r="E66" s="659"/>
      <c r="F66" s="659"/>
      <c r="G66" s="660"/>
      <c r="H66" s="658"/>
      <c r="I66" s="659"/>
      <c r="J66" s="659"/>
      <c r="K66" s="659"/>
      <c r="L66" s="660"/>
      <c r="M66" s="661"/>
      <c r="N66" s="662"/>
      <c r="O66" s="66" t="s">
        <v>504</v>
      </c>
    </row>
    <row r="67" spans="1:16" s="3" customFormat="1" ht="27" customHeight="1">
      <c r="A67" s="820">
        <v>5</v>
      </c>
      <c r="B67" s="821"/>
      <c r="C67" s="658"/>
      <c r="D67" s="659"/>
      <c r="E67" s="659"/>
      <c r="F67" s="659"/>
      <c r="G67" s="660"/>
      <c r="H67" s="658"/>
      <c r="I67" s="659"/>
      <c r="J67" s="659"/>
      <c r="K67" s="659"/>
      <c r="L67" s="660"/>
      <c r="M67" s="661"/>
      <c r="N67" s="662"/>
      <c r="O67" s="66" t="s">
        <v>504</v>
      </c>
    </row>
    <row r="68" spans="1:16" s="3" customFormat="1" ht="27" customHeight="1">
      <c r="A68" s="820">
        <v>6</v>
      </c>
      <c r="B68" s="821"/>
      <c r="C68" s="658"/>
      <c r="D68" s="659"/>
      <c r="E68" s="659"/>
      <c r="F68" s="659"/>
      <c r="G68" s="660"/>
      <c r="H68" s="658"/>
      <c r="I68" s="659"/>
      <c r="J68" s="659"/>
      <c r="K68" s="659"/>
      <c r="L68" s="660"/>
      <c r="M68" s="661"/>
      <c r="N68" s="662"/>
      <c r="O68" s="66" t="s">
        <v>504</v>
      </c>
    </row>
    <row r="69" spans="1:16" s="3" customFormat="1" ht="27" customHeight="1">
      <c r="A69" s="820">
        <v>7</v>
      </c>
      <c r="B69" s="821"/>
      <c r="C69" s="658"/>
      <c r="D69" s="659"/>
      <c r="E69" s="659"/>
      <c r="F69" s="659"/>
      <c r="G69" s="660"/>
      <c r="H69" s="658"/>
      <c r="I69" s="659"/>
      <c r="J69" s="659"/>
      <c r="K69" s="659"/>
      <c r="L69" s="660"/>
      <c r="M69" s="661"/>
      <c r="N69" s="662"/>
      <c r="O69" s="66" t="s">
        <v>504</v>
      </c>
    </row>
    <row r="70" spans="1:16" s="3" customFormat="1" ht="27" customHeight="1">
      <c r="A70" s="820">
        <v>8</v>
      </c>
      <c r="B70" s="821"/>
      <c r="C70" s="658"/>
      <c r="D70" s="659"/>
      <c r="E70" s="659"/>
      <c r="F70" s="659"/>
      <c r="G70" s="660"/>
      <c r="H70" s="658"/>
      <c r="I70" s="659"/>
      <c r="J70" s="659"/>
      <c r="K70" s="659"/>
      <c r="L70" s="660"/>
      <c r="M70" s="661"/>
      <c r="N70" s="662"/>
      <c r="O70" s="66" t="s">
        <v>504</v>
      </c>
    </row>
    <row r="71" spans="1:16" s="3" customFormat="1" ht="27" customHeight="1">
      <c r="A71" s="820">
        <v>9</v>
      </c>
      <c r="B71" s="821"/>
      <c r="C71" s="658"/>
      <c r="D71" s="659"/>
      <c r="E71" s="659"/>
      <c r="F71" s="659"/>
      <c r="G71" s="660"/>
      <c r="H71" s="658"/>
      <c r="I71" s="659"/>
      <c r="J71" s="659"/>
      <c r="K71" s="659"/>
      <c r="L71" s="660"/>
      <c r="M71" s="661"/>
      <c r="N71" s="662"/>
      <c r="O71" s="66" t="s">
        <v>504</v>
      </c>
    </row>
    <row r="72" spans="1:16" s="3" customFormat="1" ht="27" customHeight="1">
      <c r="A72" s="822">
        <v>10</v>
      </c>
      <c r="B72" s="823"/>
      <c r="C72" s="824"/>
      <c r="D72" s="825"/>
      <c r="E72" s="825"/>
      <c r="F72" s="825"/>
      <c r="G72" s="826"/>
      <c r="H72" s="827"/>
      <c r="I72" s="828"/>
      <c r="J72" s="828"/>
      <c r="K72" s="828"/>
      <c r="L72" s="829"/>
      <c r="M72" s="830"/>
      <c r="N72" s="831"/>
      <c r="O72" s="32" t="s">
        <v>504</v>
      </c>
    </row>
    <row r="73" spans="1:16" s="3" customFormat="1" ht="27" customHeight="1">
      <c r="A73" s="832" t="s">
        <v>523</v>
      </c>
      <c r="B73" s="833"/>
      <c r="C73" s="834" t="s">
        <v>520</v>
      </c>
      <c r="D73" s="835"/>
      <c r="E73" s="835"/>
      <c r="F73" s="835"/>
      <c r="G73" s="836"/>
      <c r="H73" s="837" t="s">
        <v>521</v>
      </c>
      <c r="I73" s="838"/>
      <c r="J73" s="838"/>
      <c r="K73" s="838"/>
      <c r="L73" s="833"/>
      <c r="M73" s="837" t="s">
        <v>522</v>
      </c>
      <c r="N73" s="838"/>
      <c r="O73" s="839"/>
      <c r="P73" s="67"/>
    </row>
    <row r="74" spans="1:16" s="3" customFormat="1" ht="27" customHeight="1">
      <c r="A74" s="855">
        <v>1</v>
      </c>
      <c r="B74" s="856"/>
      <c r="C74" s="658"/>
      <c r="D74" s="659"/>
      <c r="E74" s="659"/>
      <c r="F74" s="659"/>
      <c r="G74" s="660"/>
      <c r="H74" s="658"/>
      <c r="I74" s="659"/>
      <c r="J74" s="659"/>
      <c r="K74" s="659"/>
      <c r="L74" s="660"/>
      <c r="M74" s="857"/>
      <c r="N74" s="858"/>
      <c r="O74" s="68" t="s">
        <v>504</v>
      </c>
    </row>
    <row r="75" spans="1:16" s="3" customFormat="1" ht="27" customHeight="1">
      <c r="A75" s="843">
        <v>2</v>
      </c>
      <c r="B75" s="844"/>
      <c r="C75" s="658"/>
      <c r="D75" s="659"/>
      <c r="E75" s="659"/>
      <c r="F75" s="659"/>
      <c r="G75" s="660"/>
      <c r="H75" s="658"/>
      <c r="I75" s="659"/>
      <c r="J75" s="659"/>
      <c r="K75" s="659"/>
      <c r="L75" s="660"/>
      <c r="M75" s="661"/>
      <c r="N75" s="662"/>
      <c r="O75" s="66" t="s">
        <v>504</v>
      </c>
    </row>
    <row r="76" spans="1:16" s="3" customFormat="1" ht="27" customHeight="1">
      <c r="A76" s="859">
        <v>3</v>
      </c>
      <c r="B76" s="664"/>
      <c r="C76" s="658"/>
      <c r="D76" s="659"/>
      <c r="E76" s="659"/>
      <c r="F76" s="659"/>
      <c r="G76" s="660"/>
      <c r="H76" s="658"/>
      <c r="I76" s="659"/>
      <c r="J76" s="659"/>
      <c r="K76" s="659"/>
      <c r="L76" s="660"/>
      <c r="M76" s="661"/>
      <c r="N76" s="662"/>
      <c r="O76" s="66" t="s">
        <v>504</v>
      </c>
    </row>
    <row r="77" spans="1:16" s="3" customFormat="1" ht="27" customHeight="1">
      <c r="A77" s="663">
        <v>4</v>
      </c>
      <c r="B77" s="664"/>
      <c r="C77" s="658"/>
      <c r="D77" s="659"/>
      <c r="E77" s="659"/>
      <c r="F77" s="659"/>
      <c r="G77" s="660"/>
      <c r="H77" s="658"/>
      <c r="I77" s="659"/>
      <c r="J77" s="659"/>
      <c r="K77" s="659"/>
      <c r="L77" s="660"/>
      <c r="M77" s="661"/>
      <c r="N77" s="662"/>
      <c r="O77" s="66" t="s">
        <v>504</v>
      </c>
    </row>
    <row r="78" spans="1:16" s="3" customFormat="1" ht="27" customHeight="1">
      <c r="A78" s="663">
        <v>5</v>
      </c>
      <c r="B78" s="664"/>
      <c r="C78" s="658"/>
      <c r="D78" s="659"/>
      <c r="E78" s="659"/>
      <c r="F78" s="659"/>
      <c r="G78" s="660"/>
      <c r="H78" s="658"/>
      <c r="I78" s="659"/>
      <c r="J78" s="659"/>
      <c r="K78" s="659"/>
      <c r="L78" s="660"/>
      <c r="M78" s="661"/>
      <c r="N78" s="662"/>
      <c r="O78" s="66" t="s">
        <v>504</v>
      </c>
    </row>
    <row r="79" spans="1:16" s="3" customFormat="1" ht="27" customHeight="1">
      <c r="A79" s="663">
        <v>6</v>
      </c>
      <c r="B79" s="664"/>
      <c r="C79" s="658"/>
      <c r="D79" s="659"/>
      <c r="E79" s="659"/>
      <c r="F79" s="659"/>
      <c r="G79" s="660"/>
      <c r="H79" s="658"/>
      <c r="I79" s="659"/>
      <c r="J79" s="659"/>
      <c r="K79" s="659"/>
      <c r="L79" s="660"/>
      <c r="M79" s="661"/>
      <c r="N79" s="662"/>
      <c r="O79" s="66" t="s">
        <v>504</v>
      </c>
    </row>
    <row r="80" spans="1:16" s="3" customFormat="1" ht="27" customHeight="1">
      <c r="A80" s="663">
        <v>7</v>
      </c>
      <c r="B80" s="664"/>
      <c r="C80" s="658"/>
      <c r="D80" s="659"/>
      <c r="E80" s="659"/>
      <c r="F80" s="659"/>
      <c r="G80" s="660"/>
      <c r="H80" s="658"/>
      <c r="I80" s="659"/>
      <c r="J80" s="659"/>
      <c r="K80" s="659"/>
      <c r="L80" s="660"/>
      <c r="M80" s="661"/>
      <c r="N80" s="662"/>
      <c r="O80" s="66" t="s">
        <v>504</v>
      </c>
    </row>
    <row r="81" spans="1:15" s="3" customFormat="1" ht="27" customHeight="1">
      <c r="A81" s="820">
        <v>8</v>
      </c>
      <c r="B81" s="821"/>
      <c r="C81" s="658"/>
      <c r="D81" s="659"/>
      <c r="E81" s="659"/>
      <c r="F81" s="659"/>
      <c r="G81" s="660"/>
      <c r="H81" s="658"/>
      <c r="I81" s="659"/>
      <c r="J81" s="659"/>
      <c r="K81" s="659"/>
      <c r="L81" s="660"/>
      <c r="M81" s="661"/>
      <c r="N81" s="662"/>
      <c r="O81" s="66" t="s">
        <v>504</v>
      </c>
    </row>
    <row r="82" spans="1:15" s="3" customFormat="1" ht="27" customHeight="1">
      <c r="A82" s="843">
        <v>9</v>
      </c>
      <c r="B82" s="844"/>
      <c r="C82" s="658"/>
      <c r="D82" s="659"/>
      <c r="E82" s="659"/>
      <c r="F82" s="659"/>
      <c r="G82" s="660"/>
      <c r="H82" s="658"/>
      <c r="I82" s="659"/>
      <c r="J82" s="659"/>
      <c r="K82" s="659"/>
      <c r="L82" s="660"/>
      <c r="M82" s="661"/>
      <c r="N82" s="662"/>
      <c r="O82" s="66" t="s">
        <v>504</v>
      </c>
    </row>
    <row r="83" spans="1:15" s="3" customFormat="1" ht="27" customHeight="1">
      <c r="A83" s="822">
        <v>10</v>
      </c>
      <c r="B83" s="823"/>
      <c r="C83" s="824"/>
      <c r="D83" s="825"/>
      <c r="E83" s="825"/>
      <c r="F83" s="825"/>
      <c r="G83" s="826"/>
      <c r="H83" s="824"/>
      <c r="I83" s="825"/>
      <c r="J83" s="825"/>
      <c r="K83" s="825"/>
      <c r="L83" s="826"/>
      <c r="M83" s="845"/>
      <c r="N83" s="846"/>
      <c r="O83" s="69" t="s">
        <v>504</v>
      </c>
    </row>
    <row r="84" spans="1:15" s="3" customFormat="1" ht="30" customHeight="1">
      <c r="A84" s="847" t="s">
        <v>524</v>
      </c>
      <c r="B84" s="508"/>
      <c r="C84" s="508"/>
      <c r="D84" s="508"/>
      <c r="E84" s="508"/>
      <c r="F84" s="508"/>
      <c r="G84" s="508"/>
      <c r="H84" s="508"/>
      <c r="I84" s="508"/>
      <c r="J84" s="508"/>
      <c r="K84" s="508"/>
      <c r="L84" s="848"/>
      <c r="M84" s="849">
        <f>SUM(M63:N72)</f>
        <v>0</v>
      </c>
      <c r="N84" s="850"/>
      <c r="O84" s="166" t="s">
        <v>504</v>
      </c>
    </row>
    <row r="85" spans="1:15" s="3" customFormat="1" ht="30" customHeight="1">
      <c r="A85" s="382" t="s">
        <v>525</v>
      </c>
      <c r="B85" s="383"/>
      <c r="C85" s="383"/>
      <c r="D85" s="383"/>
      <c r="E85" s="383"/>
      <c r="F85" s="383"/>
      <c r="G85" s="383"/>
      <c r="H85" s="383"/>
      <c r="I85" s="383"/>
      <c r="J85" s="383"/>
      <c r="K85" s="383"/>
      <c r="L85" s="840"/>
      <c r="M85" s="841">
        <f>SUM(M74:N83)</f>
        <v>0</v>
      </c>
      <c r="N85" s="842"/>
      <c r="O85" s="70" t="s">
        <v>504</v>
      </c>
    </row>
    <row r="86" spans="1:15" s="3" customFormat="1" ht="21" customHeight="1">
      <c r="A86" s="31" t="s">
        <v>526</v>
      </c>
      <c r="N86" s="26"/>
    </row>
  </sheetData>
  <sheetProtection insertColumns="0" selectLockedCells="1"/>
  <mergeCells count="230">
    <mergeCell ref="A2:D4"/>
    <mergeCell ref="E2:Q4"/>
    <mergeCell ref="R2:T4"/>
    <mergeCell ref="U2:X4"/>
    <mergeCell ref="A8:B8"/>
    <mergeCell ref="C8:F8"/>
    <mergeCell ref="G8:H8"/>
    <mergeCell ref="I8:J8"/>
    <mergeCell ref="K8:L8"/>
    <mergeCell ref="M8:N8"/>
    <mergeCell ref="O8:P8"/>
    <mergeCell ref="Q8:S8"/>
    <mergeCell ref="A9:B14"/>
    <mergeCell ref="C9:F9"/>
    <mergeCell ref="G9:H9"/>
    <mergeCell ref="I9:J9"/>
    <mergeCell ref="K9:L9"/>
    <mergeCell ref="M9:N9"/>
    <mergeCell ref="O9:P9"/>
    <mergeCell ref="Q9:S9"/>
    <mergeCell ref="C10:C13"/>
    <mergeCell ref="D10:F10"/>
    <mergeCell ref="G10:H10"/>
    <mergeCell ref="I10:J10"/>
    <mergeCell ref="K10:L10"/>
    <mergeCell ref="M10:N10"/>
    <mergeCell ref="D12:F12"/>
    <mergeCell ref="G12:H12"/>
    <mergeCell ref="I12:J12"/>
    <mergeCell ref="K12:L12"/>
    <mergeCell ref="O10:P10"/>
    <mergeCell ref="Q10:S10"/>
    <mergeCell ref="D11:F11"/>
    <mergeCell ref="G11:H11"/>
    <mergeCell ref="I11:J11"/>
    <mergeCell ref="K11:L11"/>
    <mergeCell ref="M11:N11"/>
    <mergeCell ref="O11:P11"/>
    <mergeCell ref="Q11:S11"/>
    <mergeCell ref="M12:N12"/>
    <mergeCell ref="O12:P12"/>
    <mergeCell ref="Q12:S12"/>
    <mergeCell ref="D13:F13"/>
    <mergeCell ref="G13:H13"/>
    <mergeCell ref="I13:J13"/>
    <mergeCell ref="K13:L13"/>
    <mergeCell ref="M13:N13"/>
    <mergeCell ref="O13:P13"/>
    <mergeCell ref="Q13:S13"/>
    <mergeCell ref="G16:H16"/>
    <mergeCell ref="I16:J16"/>
    <mergeCell ref="K16:L16"/>
    <mergeCell ref="M16:N16"/>
    <mergeCell ref="O16:P16"/>
    <mergeCell ref="Q16:S16"/>
    <mergeCell ref="Q14:S14"/>
    <mergeCell ref="A15:B19"/>
    <mergeCell ref="C15:F15"/>
    <mergeCell ref="G15:H15"/>
    <mergeCell ref="I15:J15"/>
    <mergeCell ref="K15:L15"/>
    <mergeCell ref="M15:N15"/>
    <mergeCell ref="O15:P15"/>
    <mergeCell ref="Q15:S15"/>
    <mergeCell ref="C16:F16"/>
    <mergeCell ref="C14:F14"/>
    <mergeCell ref="G14:H14"/>
    <mergeCell ref="I14:J14"/>
    <mergeCell ref="K14:L14"/>
    <mergeCell ref="M14:N14"/>
    <mergeCell ref="O14:P14"/>
    <mergeCell ref="Q17:S17"/>
    <mergeCell ref="C18:F18"/>
    <mergeCell ref="G18:H18"/>
    <mergeCell ref="I18:J18"/>
    <mergeCell ref="K18:L18"/>
    <mergeCell ref="M18:N18"/>
    <mergeCell ref="O18:P18"/>
    <mergeCell ref="Q18:S18"/>
    <mergeCell ref="C17:F17"/>
    <mergeCell ref="G17:H17"/>
    <mergeCell ref="I17:J17"/>
    <mergeCell ref="K17:L17"/>
    <mergeCell ref="M17:N17"/>
    <mergeCell ref="O17:P17"/>
    <mergeCell ref="A21:X21"/>
    <mergeCell ref="A23:X23"/>
    <mergeCell ref="A25:B25"/>
    <mergeCell ref="C25:I25"/>
    <mergeCell ref="J25:M25"/>
    <mergeCell ref="N25:X25"/>
    <mergeCell ref="Q19:S19"/>
    <mergeCell ref="A20:E20"/>
    <mergeCell ref="G20:H20"/>
    <mergeCell ref="I20:J20"/>
    <mergeCell ref="K20:L20"/>
    <mergeCell ref="M20:N20"/>
    <mergeCell ref="O20:P20"/>
    <mergeCell ref="Q20:S20"/>
    <mergeCell ref="C19:F19"/>
    <mergeCell ref="G19:H19"/>
    <mergeCell ref="I19:J19"/>
    <mergeCell ref="K19:L19"/>
    <mergeCell ref="M19:N19"/>
    <mergeCell ref="O19:P19"/>
    <mergeCell ref="S33:T33"/>
    <mergeCell ref="V33:W33"/>
    <mergeCell ref="F34:R34"/>
    <mergeCell ref="S34:T34"/>
    <mergeCell ref="V34:W34"/>
    <mergeCell ref="F35:R35"/>
    <mergeCell ref="S35:T35"/>
    <mergeCell ref="V35:W35"/>
    <mergeCell ref="A26:X26"/>
    <mergeCell ref="A27:X27"/>
    <mergeCell ref="A29:E29"/>
    <mergeCell ref="F29:X29"/>
    <mergeCell ref="A31:X31"/>
    <mergeCell ref="A32:E35"/>
    <mergeCell ref="F32:R32"/>
    <mergeCell ref="S32:T32"/>
    <mergeCell ref="V32:W32"/>
    <mergeCell ref="F33:R33"/>
    <mergeCell ref="A44:D46"/>
    <mergeCell ref="E44:U46"/>
    <mergeCell ref="A47:D49"/>
    <mergeCell ref="E47:U49"/>
    <mergeCell ref="A51:I52"/>
    <mergeCell ref="A53:D55"/>
    <mergeCell ref="E53:U55"/>
    <mergeCell ref="A37:U38"/>
    <mergeCell ref="A39:F40"/>
    <mergeCell ref="A41:D43"/>
    <mergeCell ref="E41:I43"/>
    <mergeCell ref="J41:L43"/>
    <mergeCell ref="M41:U43"/>
    <mergeCell ref="A63:B63"/>
    <mergeCell ref="C63:G63"/>
    <mergeCell ref="H63:L63"/>
    <mergeCell ref="M63:N63"/>
    <mergeCell ref="A64:B64"/>
    <mergeCell ref="C64:G64"/>
    <mergeCell ref="H64:L64"/>
    <mergeCell ref="M64:N64"/>
    <mergeCell ref="A56:D58"/>
    <mergeCell ref="E56:U58"/>
    <mergeCell ref="A62:B62"/>
    <mergeCell ref="C62:G62"/>
    <mergeCell ref="H62:L62"/>
    <mergeCell ref="M62:O62"/>
    <mergeCell ref="A67:B67"/>
    <mergeCell ref="C67:G67"/>
    <mergeCell ref="H67:L67"/>
    <mergeCell ref="M67:N67"/>
    <mergeCell ref="A68:B68"/>
    <mergeCell ref="C68:G68"/>
    <mergeCell ref="H68:L68"/>
    <mergeCell ref="M68:N68"/>
    <mergeCell ref="A65:B65"/>
    <mergeCell ref="C65:G65"/>
    <mergeCell ref="H65:L65"/>
    <mergeCell ref="M65:N65"/>
    <mergeCell ref="A66:B66"/>
    <mergeCell ref="C66:G66"/>
    <mergeCell ref="H66:L66"/>
    <mergeCell ref="M66:N66"/>
    <mergeCell ref="A71:B71"/>
    <mergeCell ref="C71:G71"/>
    <mergeCell ref="H71:L71"/>
    <mergeCell ref="M71:N71"/>
    <mergeCell ref="A72:B72"/>
    <mergeCell ref="C72:G72"/>
    <mergeCell ref="H72:L72"/>
    <mergeCell ref="M72:N72"/>
    <mergeCell ref="A69:B69"/>
    <mergeCell ref="C69:G69"/>
    <mergeCell ref="H69:L69"/>
    <mergeCell ref="M69:N69"/>
    <mergeCell ref="A70:B70"/>
    <mergeCell ref="C70:G70"/>
    <mergeCell ref="H70:L70"/>
    <mergeCell ref="M70:N70"/>
    <mergeCell ref="A75:B75"/>
    <mergeCell ref="C75:G75"/>
    <mergeCell ref="H75:L75"/>
    <mergeCell ref="M75:N75"/>
    <mergeCell ref="A76:B76"/>
    <mergeCell ref="C76:G76"/>
    <mergeCell ref="H76:L76"/>
    <mergeCell ref="M76:N76"/>
    <mergeCell ref="A73:B73"/>
    <mergeCell ref="C73:G73"/>
    <mergeCell ref="H73:L73"/>
    <mergeCell ref="M73:O73"/>
    <mergeCell ref="A74:B74"/>
    <mergeCell ref="C74:G74"/>
    <mergeCell ref="H74:L74"/>
    <mergeCell ref="M74:N74"/>
    <mergeCell ref="A79:B79"/>
    <mergeCell ref="C79:G79"/>
    <mergeCell ref="H79:L79"/>
    <mergeCell ref="M79:N79"/>
    <mergeCell ref="A80:B80"/>
    <mergeCell ref="C80:G80"/>
    <mergeCell ref="H80:L80"/>
    <mergeCell ref="M80:N80"/>
    <mergeCell ref="A77:B77"/>
    <mergeCell ref="C77:G77"/>
    <mergeCell ref="H77:L77"/>
    <mergeCell ref="M77:N77"/>
    <mergeCell ref="A78:B78"/>
    <mergeCell ref="C78:G78"/>
    <mergeCell ref="H78:L78"/>
    <mergeCell ref="M78:N78"/>
    <mergeCell ref="A85:L85"/>
    <mergeCell ref="M85:N85"/>
    <mergeCell ref="A83:B83"/>
    <mergeCell ref="C83:G83"/>
    <mergeCell ref="H83:L83"/>
    <mergeCell ref="M83:N83"/>
    <mergeCell ref="A84:L84"/>
    <mergeCell ref="M84:N84"/>
    <mergeCell ref="A81:B81"/>
    <mergeCell ref="C81:G81"/>
    <mergeCell ref="H81:L81"/>
    <mergeCell ref="M81:N81"/>
    <mergeCell ref="A82:B82"/>
    <mergeCell ref="C82:G82"/>
    <mergeCell ref="H82:L82"/>
    <mergeCell ref="M82:N82"/>
  </mergeCells>
  <phoneticPr fontId="17"/>
  <conditionalFormatting sqref="E2:R2 U2 E3:Q4">
    <cfRule type="cellIs" dxfId="217" priority="1" operator="equal">
      <formula>0</formula>
    </cfRule>
  </conditionalFormatting>
  <dataValidations count="5">
    <dataValidation allowBlank="1" showInputMessage="1" showErrorMessage="1" errorTitle="選択してください" error="必須もしくは任意を選択してください。" sqref="A63:B72 A74:B83" xr:uid="{F4CFB493-BFED-4071-A263-2F754A012F67}"/>
    <dataValidation type="list" allowBlank="1" showInputMessage="1" showErrorMessage="1" sqref="E41" xr:uid="{A5C16238-2B1D-4F29-B34E-560A12F2DC9E}">
      <formula1>"貸与,贈与,その他（特定の条件等により贈与されるもの等）"</formula1>
    </dataValidation>
    <dataValidation allowBlank="1" showInputMessage="1" showErrorMessage="1" prompt="受講料に占めるそれぞれの内訳（ベースとなる考え方）を記載。" sqref="S32:T32 S34:T34" xr:uid="{D5B2DD16-D599-48F4-81EC-4C68B4C2D3F2}"/>
    <dataValidation allowBlank="1" showInputMessage="1" showErrorMessage="1" prompt="費用の決定にあたり、参考とした例がある場合に記載。（社内基準で定めている場合は、その旨を記載。）" sqref="N25:X25" xr:uid="{EE0B9743-E0B1-4AA4-A975-F141FB396AE0}"/>
    <dataValidation allowBlank="1" showInputMessage="1" showErrorMessage="1" prompt="本様式４．教材費の内訳より自動計算されます" sqref="G15:H15 G11:H11" xr:uid="{00C27D12-902E-494F-BEC2-96D361370AF6}"/>
  </dataValidations>
  <printOptions horizontalCentered="1"/>
  <pageMargins left="0.51181102362204722" right="0.51181102362204722" top="0.55118110236220474" bottom="0.15748031496062992" header="0.15748031496062992" footer="0.15748031496062992"/>
  <pageSetup paperSize="9" scale="52" fitToWidth="0" fitToHeight="0" orientation="landscape" r:id="rId1"/>
  <headerFooter alignWithMargins="0"/>
  <rowBreaks count="1" manualBreakCount="1">
    <brk id="59" max="2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6C468772-587F-4B7D-B57A-3CE0FAD8A28E}">
          <x14:formula1>
            <xm:f>リスト!$AO$1:$AO$3</xm:f>
          </x14:formula1>
          <xm:sqref>C25:I25</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1BF200-3F2F-4C6A-A151-F65CD961AE96}">
  <dimension ref="A2:Z421"/>
  <sheetViews>
    <sheetView showGridLines="0" view="pageBreakPreview" zoomScale="85" zoomScaleNormal="100" zoomScaleSheetLayoutView="85" workbookViewId="0"/>
  </sheetViews>
  <sheetFormatPr defaultColWidth="9" defaultRowHeight="13.5" outlineLevelRow="1"/>
  <cols>
    <col min="1" max="1" width="0.875" style="80" customWidth="1"/>
    <col min="2" max="2" width="15.375" style="80" customWidth="1"/>
    <col min="3" max="3" width="16.5" style="80" customWidth="1"/>
    <col min="4" max="4" width="3.875" style="80" customWidth="1"/>
    <col min="5" max="5" width="16.5" style="80" customWidth="1"/>
    <col min="6" max="7" width="15" style="80" customWidth="1"/>
    <col min="8" max="8" width="6.875" style="80" customWidth="1"/>
    <col min="9" max="9" width="4.375" style="80" customWidth="1"/>
    <col min="10" max="10" width="6.875" style="80" customWidth="1"/>
    <col min="11" max="11" width="2.5" style="80" customWidth="1"/>
    <col min="12" max="16384" width="9" style="80"/>
  </cols>
  <sheetData>
    <row r="2" spans="1:26" s="85" customFormat="1" ht="18.75" customHeight="1">
      <c r="A2" s="81"/>
      <c r="B2" s="81"/>
      <c r="C2" s="81"/>
      <c r="D2" s="81"/>
      <c r="E2" s="81"/>
      <c r="F2" s="81"/>
      <c r="G2" s="82"/>
      <c r="H2" s="82"/>
      <c r="I2" s="82"/>
      <c r="J2" s="1044"/>
      <c r="K2" s="1044"/>
      <c r="L2" s="1044"/>
      <c r="M2" s="83"/>
      <c r="N2" s="1021"/>
      <c r="O2" s="1021"/>
      <c r="P2" s="1021"/>
      <c r="Q2" s="1021"/>
      <c r="R2" s="84"/>
      <c r="V2" s="83"/>
      <c r="W2" s="83"/>
      <c r="X2" s="83"/>
      <c r="Y2" s="83"/>
      <c r="Z2" s="84"/>
    </row>
    <row r="3" spans="1:26" ht="27.75" customHeight="1">
      <c r="B3" s="1045" t="s">
        <v>527</v>
      </c>
      <c r="C3" s="1047">
        <f>個票ｰ1004!C4</f>
        <v>0</v>
      </c>
      <c r="D3" s="1048"/>
      <c r="E3" s="1048"/>
      <c r="F3" s="1049"/>
      <c r="G3" s="984" t="s">
        <v>319</v>
      </c>
      <c r="H3" s="986">
        <f>個票ｰ1004!P4</f>
        <v>1004</v>
      </c>
      <c r="I3" s="987"/>
      <c r="J3" s="988"/>
    </row>
    <row r="4" spans="1:26" ht="27.75" customHeight="1">
      <c r="B4" s="1046"/>
      <c r="C4" s="1050"/>
      <c r="D4" s="1051"/>
      <c r="E4" s="1051"/>
      <c r="F4" s="1052"/>
      <c r="G4" s="985"/>
      <c r="H4" s="989"/>
      <c r="I4" s="990"/>
      <c r="J4" s="991"/>
    </row>
    <row r="5" spans="1:26" ht="15" customHeight="1"/>
    <row r="6" spans="1:26" ht="15" customHeight="1"/>
    <row r="7" spans="1:26" ht="15" customHeight="1">
      <c r="B7" s="80" t="s">
        <v>528</v>
      </c>
    </row>
    <row r="8" spans="1:26" ht="6.6" customHeight="1" thickBot="1"/>
    <row r="9" spans="1:26" ht="33.75" customHeight="1">
      <c r="B9" s="86" t="s">
        <v>529</v>
      </c>
      <c r="C9" s="999">
        <f>個票ｰ1004!B151</f>
        <v>0</v>
      </c>
      <c r="D9" s="1000"/>
      <c r="E9" s="1000"/>
      <c r="F9" s="1001"/>
      <c r="G9" s="87" t="s">
        <v>530</v>
      </c>
      <c r="H9" s="1007">
        <v>1</v>
      </c>
      <c r="I9" s="1008"/>
      <c r="J9" s="1009"/>
    </row>
    <row r="10" spans="1:26" ht="30" customHeight="1">
      <c r="B10" s="237" t="s">
        <v>531</v>
      </c>
      <c r="C10" s="1010" t="s">
        <v>532</v>
      </c>
      <c r="D10" s="1011"/>
      <c r="E10" s="1011"/>
      <c r="F10" s="1011"/>
      <c r="G10" s="1011"/>
      <c r="H10" s="1011"/>
      <c r="I10" s="1011"/>
      <c r="J10" s="1012"/>
    </row>
    <row r="11" spans="1:26" ht="30" customHeight="1">
      <c r="B11" s="235" t="s">
        <v>533</v>
      </c>
      <c r="C11" s="992">
        <f>個票ｰ1004!S151</f>
        <v>0</v>
      </c>
      <c r="D11" s="993"/>
      <c r="E11" s="993"/>
      <c r="F11" s="993"/>
      <c r="G11" s="993"/>
      <c r="H11" s="993"/>
      <c r="I11" s="993"/>
      <c r="J11" s="994"/>
    </row>
    <row r="12" spans="1:26" ht="30" customHeight="1">
      <c r="B12" s="236" t="s">
        <v>534</v>
      </c>
      <c r="C12" s="928"/>
      <c r="D12" s="1013"/>
      <c r="E12" s="1013"/>
      <c r="F12" s="1013"/>
      <c r="G12" s="1013"/>
      <c r="H12" s="1013"/>
      <c r="I12" s="1013"/>
      <c r="J12" s="1014"/>
    </row>
    <row r="13" spans="1:26" ht="14.25" customHeight="1">
      <c r="B13" s="995" t="s">
        <v>535</v>
      </c>
      <c r="C13" s="975" t="s">
        <v>536</v>
      </c>
      <c r="D13" s="1002"/>
      <c r="E13" s="1003"/>
      <c r="F13" s="975" t="s">
        <v>537</v>
      </c>
      <c r="G13" s="1002"/>
      <c r="H13" s="1002"/>
      <c r="I13" s="1002"/>
      <c r="J13" s="1004"/>
    </row>
    <row r="14" spans="1:26" ht="34.5" customHeight="1">
      <c r="B14" s="995"/>
      <c r="C14" s="71"/>
      <c r="D14" s="197" t="s">
        <v>311</v>
      </c>
      <c r="E14" s="71"/>
      <c r="F14" s="1015"/>
      <c r="G14" s="1016"/>
      <c r="H14" s="1016"/>
      <c r="I14" s="1016"/>
      <c r="J14" s="1017"/>
    </row>
    <row r="15" spans="1:26" ht="34.5" customHeight="1">
      <c r="B15" s="995"/>
      <c r="C15" s="71"/>
      <c r="D15" s="88" t="s">
        <v>311</v>
      </c>
      <c r="E15" s="71"/>
      <c r="F15" s="969"/>
      <c r="G15" s="1005"/>
      <c r="H15" s="1005"/>
      <c r="I15" s="1005"/>
      <c r="J15" s="1006"/>
    </row>
    <row r="16" spans="1:26" ht="34.5" customHeight="1">
      <c r="B16" s="995"/>
      <c r="C16" s="71"/>
      <c r="D16" s="88" t="s">
        <v>311</v>
      </c>
      <c r="E16" s="71"/>
      <c r="F16" s="969"/>
      <c r="G16" s="1005"/>
      <c r="H16" s="1005"/>
      <c r="I16" s="1005"/>
      <c r="J16" s="1006"/>
    </row>
    <row r="17" spans="1:26" ht="34.5" customHeight="1">
      <c r="B17" s="995"/>
      <c r="C17" s="71"/>
      <c r="D17" s="88" t="s">
        <v>311</v>
      </c>
      <c r="E17" s="71"/>
      <c r="F17" s="969"/>
      <c r="G17" s="1005"/>
      <c r="H17" s="1005"/>
      <c r="I17" s="1005"/>
      <c r="J17" s="1006"/>
    </row>
    <row r="18" spans="1:26" ht="34.5" customHeight="1">
      <c r="B18" s="995"/>
      <c r="C18" s="71"/>
      <c r="D18" s="241" t="s">
        <v>311</v>
      </c>
      <c r="E18" s="71"/>
      <c r="F18" s="1022"/>
      <c r="G18" s="1023"/>
      <c r="H18" s="1023"/>
      <c r="I18" s="1023"/>
      <c r="J18" s="1024"/>
    </row>
    <row r="19" spans="1:26" ht="15" customHeight="1">
      <c r="B19" s="936" t="s">
        <v>538</v>
      </c>
      <c r="C19" s="975" t="s">
        <v>536</v>
      </c>
      <c r="D19" s="1002"/>
      <c r="E19" s="1003"/>
      <c r="F19" s="975" t="s">
        <v>539</v>
      </c>
      <c r="G19" s="1002"/>
      <c r="H19" s="1002"/>
      <c r="I19" s="1002"/>
      <c r="J19" s="1004"/>
    </row>
    <row r="20" spans="1:26" ht="31.5" customHeight="1">
      <c r="B20" s="937"/>
      <c r="C20" s="72"/>
      <c r="D20" s="90" t="s">
        <v>540</v>
      </c>
      <c r="E20" s="73"/>
      <c r="F20" s="977"/>
      <c r="G20" s="977"/>
      <c r="H20" s="978"/>
      <c r="I20" s="978"/>
      <c r="J20" s="979"/>
    </row>
    <row r="21" spans="1:26" ht="31.5" customHeight="1">
      <c r="B21" s="937"/>
      <c r="C21" s="74"/>
      <c r="D21" s="91" t="s">
        <v>540</v>
      </c>
      <c r="E21" s="75"/>
      <c r="F21" s="968"/>
      <c r="G21" s="968"/>
      <c r="H21" s="969"/>
      <c r="I21" s="969"/>
      <c r="J21" s="970"/>
    </row>
    <row r="22" spans="1:26" ht="31.5" customHeight="1">
      <c r="B22" s="937"/>
      <c r="C22" s="74"/>
      <c r="D22" s="91" t="s">
        <v>540</v>
      </c>
      <c r="E22" s="75"/>
      <c r="F22" s="968"/>
      <c r="G22" s="968"/>
      <c r="H22" s="969"/>
      <c r="I22" s="969"/>
      <c r="J22" s="970"/>
    </row>
    <row r="23" spans="1:26" ht="31.5" customHeight="1">
      <c r="B23" s="937"/>
      <c r="C23" s="74"/>
      <c r="D23" s="91" t="s">
        <v>540</v>
      </c>
      <c r="E23" s="75"/>
      <c r="F23" s="968"/>
      <c r="G23" s="968"/>
      <c r="H23" s="969"/>
      <c r="I23" s="969"/>
      <c r="J23" s="970"/>
    </row>
    <row r="24" spans="1:26" ht="31.5" customHeight="1">
      <c r="B24" s="938"/>
      <c r="C24" s="76"/>
      <c r="D24" s="92" t="s">
        <v>540</v>
      </c>
      <c r="E24" s="77"/>
      <c r="F24" s="939"/>
      <c r="G24" s="939"/>
      <c r="H24" s="940"/>
      <c r="I24" s="940"/>
      <c r="J24" s="941"/>
    </row>
    <row r="25" spans="1:26" ht="15" customHeight="1">
      <c r="B25" s="954" t="s">
        <v>541</v>
      </c>
      <c r="C25" s="956" t="s">
        <v>542</v>
      </c>
      <c r="D25" s="957"/>
      <c r="E25" s="958"/>
      <c r="F25" s="959" t="s">
        <v>543</v>
      </c>
      <c r="G25" s="960"/>
      <c r="H25" s="960"/>
      <c r="I25" s="960"/>
      <c r="J25" s="961"/>
    </row>
    <row r="26" spans="1:26" ht="30" customHeight="1">
      <c r="B26" s="937"/>
      <c r="C26" s="74"/>
      <c r="D26" s="91" t="s">
        <v>540</v>
      </c>
      <c r="E26" s="71"/>
      <c r="F26" s="965"/>
      <c r="G26" s="965"/>
      <c r="H26" s="966"/>
      <c r="I26" s="966"/>
      <c r="J26" s="967"/>
    </row>
    <row r="27" spans="1:26" ht="30" customHeight="1">
      <c r="B27" s="937"/>
      <c r="C27" s="74"/>
      <c r="D27" s="91" t="s">
        <v>540</v>
      </c>
      <c r="E27" s="71"/>
      <c r="F27" s="968"/>
      <c r="G27" s="968"/>
      <c r="H27" s="969"/>
      <c r="I27" s="969"/>
      <c r="J27" s="970"/>
    </row>
    <row r="28" spans="1:26" ht="30" customHeight="1">
      <c r="B28" s="937"/>
      <c r="C28" s="74"/>
      <c r="D28" s="91" t="s">
        <v>540</v>
      </c>
      <c r="E28" s="71"/>
      <c r="F28" s="968"/>
      <c r="G28" s="968"/>
      <c r="H28" s="969"/>
      <c r="I28" s="969"/>
      <c r="J28" s="970"/>
    </row>
    <row r="29" spans="1:26" ht="30" customHeight="1" thickBot="1">
      <c r="B29" s="955"/>
      <c r="C29" s="78"/>
      <c r="D29" s="93" t="s">
        <v>540</v>
      </c>
      <c r="E29" s="79"/>
      <c r="F29" s="971"/>
      <c r="G29" s="971"/>
      <c r="H29" s="972"/>
      <c r="I29" s="972"/>
      <c r="J29" s="973"/>
    </row>
    <row r="30" spans="1:26" s="85" customFormat="1" ht="18.75" customHeight="1" thickBot="1">
      <c r="A30" s="81"/>
      <c r="B30" s="94"/>
      <c r="C30" s="81"/>
      <c r="D30" s="81"/>
      <c r="E30" s="81"/>
      <c r="F30" s="81"/>
      <c r="G30" s="82"/>
      <c r="H30" s="82"/>
      <c r="I30" s="82"/>
      <c r="J30" s="82"/>
      <c r="K30" s="82"/>
      <c r="L30" s="82"/>
      <c r="M30" s="83"/>
      <c r="N30" s="1021"/>
      <c r="O30" s="1021"/>
      <c r="P30" s="1021"/>
      <c r="Q30" s="1021"/>
      <c r="R30" s="84"/>
      <c r="V30" s="83"/>
      <c r="W30" s="83"/>
      <c r="X30" s="83"/>
      <c r="Y30" s="83"/>
      <c r="Z30" s="84"/>
    </row>
    <row r="31" spans="1:26" ht="18.75" customHeight="1">
      <c r="B31" s="1018" t="s">
        <v>544</v>
      </c>
      <c r="C31" s="1025"/>
      <c r="D31" s="1026"/>
      <c r="E31" s="1026"/>
      <c r="F31" s="1026"/>
      <c r="G31" s="1026"/>
      <c r="H31" s="1026"/>
      <c r="I31" s="1026"/>
      <c r="J31" s="1027"/>
    </row>
    <row r="32" spans="1:26" ht="18.75" customHeight="1">
      <c r="B32" s="1019"/>
      <c r="C32" s="921"/>
      <c r="D32" s="922"/>
      <c r="E32" s="922"/>
      <c r="F32" s="922"/>
      <c r="G32" s="922"/>
      <c r="H32" s="922"/>
      <c r="I32" s="922"/>
      <c r="J32" s="923"/>
    </row>
    <row r="33" spans="2:11" ht="18.75" customHeight="1">
      <c r="B33" s="1020"/>
      <c r="C33" s="1028"/>
      <c r="D33" s="1029"/>
      <c r="E33" s="1029"/>
      <c r="F33" s="1029"/>
      <c r="G33" s="1029"/>
      <c r="H33" s="1029"/>
      <c r="I33" s="1029"/>
      <c r="J33" s="1030"/>
    </row>
    <row r="34" spans="2:11" ht="18.75" customHeight="1">
      <c r="B34" s="1031" t="s">
        <v>545</v>
      </c>
      <c r="C34" s="918"/>
      <c r="D34" s="919"/>
      <c r="E34" s="919"/>
      <c r="F34" s="919"/>
      <c r="G34" s="919"/>
      <c r="H34" s="919"/>
      <c r="I34" s="919"/>
      <c r="J34" s="920"/>
    </row>
    <row r="35" spans="2:11" ht="18.75" customHeight="1">
      <c r="B35" s="1019"/>
      <c r="C35" s="921"/>
      <c r="D35" s="922"/>
      <c r="E35" s="922"/>
      <c r="F35" s="922"/>
      <c r="G35" s="922"/>
      <c r="H35" s="922"/>
      <c r="I35" s="922"/>
      <c r="J35" s="923"/>
    </row>
    <row r="36" spans="2:11" ht="18.75" customHeight="1" thickBot="1">
      <c r="B36" s="1032"/>
      <c r="C36" s="924"/>
      <c r="D36" s="925"/>
      <c r="E36" s="925"/>
      <c r="F36" s="925"/>
      <c r="G36" s="925"/>
      <c r="H36" s="925"/>
      <c r="I36" s="925"/>
      <c r="J36" s="926"/>
    </row>
    <row r="37" spans="2:11" ht="18.75" customHeight="1" thickBot="1">
      <c r="B37" s="95"/>
      <c r="C37" s="96"/>
      <c r="D37" s="96"/>
      <c r="E37" s="96"/>
      <c r="F37" s="96"/>
      <c r="G37" s="96"/>
      <c r="H37" s="96"/>
      <c r="I37" s="96"/>
      <c r="J37" s="96"/>
    </row>
    <row r="38" spans="2:11" ht="18.75" customHeight="1">
      <c r="B38" s="97" t="s">
        <v>546</v>
      </c>
      <c r="C38" s="98"/>
      <c r="D38" s="98"/>
      <c r="E38" s="98"/>
      <c r="F38" s="99"/>
      <c r="G38" s="99"/>
      <c r="H38" s="99"/>
      <c r="I38" s="99"/>
      <c r="J38" s="100"/>
    </row>
    <row r="39" spans="2:11" ht="18.75" customHeight="1">
      <c r="B39" s="942"/>
      <c r="C39" s="943"/>
      <c r="D39" s="943"/>
      <c r="E39" s="943"/>
      <c r="F39" s="943"/>
      <c r="G39" s="943"/>
      <c r="H39" s="943"/>
      <c r="I39" s="943"/>
      <c r="J39" s="944"/>
    </row>
    <row r="40" spans="2:11" ht="12" customHeight="1" thickBot="1">
      <c r="B40" s="234"/>
      <c r="C40" s="101"/>
      <c r="D40" s="101"/>
      <c r="E40" s="101"/>
      <c r="F40" s="101"/>
      <c r="G40" s="101"/>
      <c r="H40" s="101"/>
      <c r="I40" s="101"/>
      <c r="J40" s="102"/>
    </row>
    <row r="41" spans="2:11" ht="17.25" customHeight="1"/>
    <row r="42" spans="2:11" ht="17.25" customHeight="1">
      <c r="B42" s="198"/>
      <c r="C42" s="198"/>
      <c r="D42" s="198"/>
      <c r="E42" s="198"/>
      <c r="F42" s="198"/>
      <c r="G42" s="198"/>
      <c r="H42" s="198"/>
      <c r="I42" s="198"/>
      <c r="J42" s="198"/>
      <c r="K42" s="198"/>
    </row>
    <row r="43" spans="2:11" ht="33.75" customHeight="1">
      <c r="B43" s="103" t="s">
        <v>529</v>
      </c>
      <c r="C43" s="948">
        <f>個票ｰ1004!B152</f>
        <v>0</v>
      </c>
      <c r="D43" s="949"/>
      <c r="E43" s="949"/>
      <c r="F43" s="950"/>
      <c r="G43" s="104" t="s">
        <v>530</v>
      </c>
      <c r="H43" s="945">
        <v>2</v>
      </c>
      <c r="I43" s="946"/>
      <c r="J43" s="947"/>
    </row>
    <row r="44" spans="2:11" ht="30" customHeight="1" outlineLevel="1">
      <c r="B44" s="237" t="s">
        <v>531</v>
      </c>
      <c r="C44" s="1033" t="s">
        <v>532</v>
      </c>
      <c r="D44" s="1034"/>
      <c r="E44" s="1034"/>
      <c r="F44" s="1034"/>
      <c r="G44" s="1034"/>
      <c r="H44" s="1034"/>
      <c r="I44" s="1034"/>
      <c r="J44" s="1035"/>
    </row>
    <row r="45" spans="2:11" ht="30" customHeight="1" outlineLevel="1">
      <c r="B45" s="235" t="s">
        <v>533</v>
      </c>
      <c r="C45" s="992">
        <f>個票ｰ1004!S152</f>
        <v>0</v>
      </c>
      <c r="D45" s="993"/>
      <c r="E45" s="993"/>
      <c r="F45" s="993"/>
      <c r="G45" s="993"/>
      <c r="H45" s="993"/>
      <c r="I45" s="993"/>
      <c r="J45" s="994"/>
    </row>
    <row r="46" spans="2:11" ht="30" customHeight="1" outlineLevel="1">
      <c r="B46" s="236" t="s">
        <v>534</v>
      </c>
      <c r="C46" s="927"/>
      <c r="D46" s="927"/>
      <c r="E46" s="927"/>
      <c r="F46" s="927"/>
      <c r="G46" s="927"/>
      <c r="H46" s="928"/>
      <c r="I46" s="928"/>
      <c r="J46" s="929"/>
    </row>
    <row r="47" spans="2:11" ht="14.25" customHeight="1" outlineLevel="1">
      <c r="B47" s="995" t="s">
        <v>547</v>
      </c>
      <c r="C47" s="974" t="s">
        <v>536</v>
      </c>
      <c r="D47" s="974"/>
      <c r="E47" s="974"/>
      <c r="F47" s="974" t="s">
        <v>537</v>
      </c>
      <c r="G47" s="974"/>
      <c r="H47" s="975"/>
      <c r="I47" s="975"/>
      <c r="J47" s="976"/>
    </row>
    <row r="48" spans="2:11" ht="34.5" customHeight="1" outlineLevel="1">
      <c r="B48" s="995"/>
      <c r="C48" s="71"/>
      <c r="D48" s="197" t="s">
        <v>311</v>
      </c>
      <c r="E48" s="71"/>
      <c r="F48" s="977"/>
      <c r="G48" s="977"/>
      <c r="H48" s="978"/>
      <c r="I48" s="978"/>
      <c r="J48" s="979"/>
    </row>
    <row r="49" spans="1:26" ht="34.5" customHeight="1" outlineLevel="1">
      <c r="B49" s="995"/>
      <c r="C49" s="71"/>
      <c r="D49" s="88" t="s">
        <v>311</v>
      </c>
      <c r="E49" s="71"/>
      <c r="F49" s="968"/>
      <c r="G49" s="968"/>
      <c r="H49" s="969"/>
      <c r="I49" s="969"/>
      <c r="J49" s="970"/>
    </row>
    <row r="50" spans="1:26" ht="34.5" customHeight="1" outlineLevel="1">
      <c r="B50" s="995"/>
      <c r="C50" s="71"/>
      <c r="D50" s="88" t="s">
        <v>311</v>
      </c>
      <c r="E50" s="71"/>
      <c r="F50" s="968"/>
      <c r="G50" s="968"/>
      <c r="H50" s="969"/>
      <c r="I50" s="969"/>
      <c r="J50" s="970"/>
    </row>
    <row r="51" spans="1:26" ht="34.5" customHeight="1" outlineLevel="1">
      <c r="B51" s="995"/>
      <c r="C51" s="71"/>
      <c r="D51" s="88" t="s">
        <v>311</v>
      </c>
      <c r="E51" s="71"/>
      <c r="F51" s="968"/>
      <c r="G51" s="968"/>
      <c r="H51" s="969"/>
      <c r="I51" s="969"/>
      <c r="J51" s="970"/>
    </row>
    <row r="52" spans="1:26" ht="34.5" customHeight="1" outlineLevel="1">
      <c r="B52" s="995"/>
      <c r="C52" s="71"/>
      <c r="D52" s="241" t="s">
        <v>311</v>
      </c>
      <c r="E52" s="71"/>
      <c r="F52" s="980"/>
      <c r="G52" s="981"/>
      <c r="H52" s="982"/>
      <c r="I52" s="982"/>
      <c r="J52" s="983"/>
    </row>
    <row r="53" spans="1:26" ht="15" customHeight="1" outlineLevel="1">
      <c r="B53" s="936" t="s">
        <v>538</v>
      </c>
      <c r="C53" s="974" t="s">
        <v>536</v>
      </c>
      <c r="D53" s="974"/>
      <c r="E53" s="974"/>
      <c r="F53" s="974" t="s">
        <v>539</v>
      </c>
      <c r="G53" s="974"/>
      <c r="H53" s="975"/>
      <c r="I53" s="975"/>
      <c r="J53" s="976"/>
    </row>
    <row r="54" spans="1:26" ht="31.5" customHeight="1" outlineLevel="1">
      <c r="B54" s="937"/>
      <c r="C54" s="72"/>
      <c r="D54" s="90" t="s">
        <v>540</v>
      </c>
      <c r="E54" s="73"/>
      <c r="F54" s="977"/>
      <c r="G54" s="977"/>
      <c r="H54" s="978"/>
      <c r="I54" s="978"/>
      <c r="J54" s="979"/>
    </row>
    <row r="55" spans="1:26" ht="31.5" customHeight="1" outlineLevel="1">
      <c r="B55" s="937"/>
      <c r="C55" s="74"/>
      <c r="D55" s="91" t="s">
        <v>540</v>
      </c>
      <c r="E55" s="75"/>
      <c r="F55" s="968"/>
      <c r="G55" s="968"/>
      <c r="H55" s="969"/>
      <c r="I55" s="969"/>
      <c r="J55" s="970"/>
    </row>
    <row r="56" spans="1:26" ht="31.5" customHeight="1" outlineLevel="1">
      <c r="B56" s="937"/>
      <c r="C56" s="74"/>
      <c r="D56" s="91" t="s">
        <v>540</v>
      </c>
      <c r="E56" s="75"/>
      <c r="F56" s="968"/>
      <c r="G56" s="968"/>
      <c r="H56" s="969"/>
      <c r="I56" s="969"/>
      <c r="J56" s="970"/>
    </row>
    <row r="57" spans="1:26" ht="31.5" customHeight="1" outlineLevel="1">
      <c r="B57" s="937"/>
      <c r="C57" s="74"/>
      <c r="D57" s="91" t="s">
        <v>540</v>
      </c>
      <c r="E57" s="75"/>
      <c r="F57" s="968"/>
      <c r="G57" s="968"/>
      <c r="H57" s="969"/>
      <c r="I57" s="969"/>
      <c r="J57" s="970"/>
    </row>
    <row r="58" spans="1:26" ht="31.5" customHeight="1" outlineLevel="1">
      <c r="B58" s="938"/>
      <c r="C58" s="76"/>
      <c r="D58" s="92" t="s">
        <v>540</v>
      </c>
      <c r="E58" s="77"/>
      <c r="F58" s="939"/>
      <c r="G58" s="939"/>
      <c r="H58" s="940"/>
      <c r="I58" s="940"/>
      <c r="J58" s="941"/>
    </row>
    <row r="59" spans="1:26" ht="15" customHeight="1" outlineLevel="1">
      <c r="B59" s="954" t="s">
        <v>541</v>
      </c>
      <c r="C59" s="956" t="s">
        <v>542</v>
      </c>
      <c r="D59" s="957"/>
      <c r="E59" s="958"/>
      <c r="F59" s="959" t="s">
        <v>543</v>
      </c>
      <c r="G59" s="960"/>
      <c r="H59" s="960"/>
      <c r="I59" s="960"/>
      <c r="J59" s="961"/>
    </row>
    <row r="60" spans="1:26" ht="30" customHeight="1" outlineLevel="1">
      <c r="B60" s="937"/>
      <c r="C60" s="74"/>
      <c r="D60" s="91" t="s">
        <v>540</v>
      </c>
      <c r="E60" s="71"/>
      <c r="F60" s="965"/>
      <c r="G60" s="965"/>
      <c r="H60" s="966"/>
      <c r="I60" s="966"/>
      <c r="J60" s="967"/>
    </row>
    <row r="61" spans="1:26" ht="30" customHeight="1" outlineLevel="1">
      <c r="B61" s="937"/>
      <c r="C61" s="74"/>
      <c r="D61" s="91" t="s">
        <v>540</v>
      </c>
      <c r="E61" s="71"/>
      <c r="F61" s="968"/>
      <c r="G61" s="968"/>
      <c r="H61" s="969"/>
      <c r="I61" s="969"/>
      <c r="J61" s="970"/>
    </row>
    <row r="62" spans="1:26" ht="30" customHeight="1" outlineLevel="1">
      <c r="B62" s="937"/>
      <c r="C62" s="74"/>
      <c r="D62" s="91" t="s">
        <v>540</v>
      </c>
      <c r="E62" s="71"/>
      <c r="F62" s="968"/>
      <c r="G62" s="968"/>
      <c r="H62" s="969"/>
      <c r="I62" s="969"/>
      <c r="J62" s="970"/>
    </row>
    <row r="63" spans="1:26" ht="30" customHeight="1" outlineLevel="1" thickBot="1">
      <c r="B63" s="955"/>
      <c r="C63" s="78"/>
      <c r="D63" s="93" t="s">
        <v>540</v>
      </c>
      <c r="E63" s="79"/>
      <c r="F63" s="971"/>
      <c r="G63" s="971"/>
      <c r="H63" s="972"/>
      <c r="I63" s="972"/>
      <c r="J63" s="973"/>
    </row>
    <row r="64" spans="1:26" s="85" customFormat="1" ht="18.75" customHeight="1" outlineLevel="1" thickBot="1">
      <c r="A64" s="81"/>
      <c r="B64" s="94"/>
      <c r="C64" s="81"/>
      <c r="D64" s="81"/>
      <c r="E64" s="81"/>
      <c r="F64" s="81"/>
      <c r="G64" s="82"/>
      <c r="H64" s="82"/>
      <c r="I64" s="82"/>
      <c r="J64" s="82"/>
      <c r="K64" s="82"/>
      <c r="L64" s="82"/>
      <c r="M64" s="83"/>
      <c r="N64" s="1021"/>
      <c r="O64" s="1021"/>
      <c r="P64" s="1021"/>
      <c r="Q64" s="1021"/>
      <c r="R64" s="84"/>
      <c r="V64" s="83"/>
      <c r="W64" s="83"/>
      <c r="X64" s="83"/>
      <c r="Y64" s="83"/>
      <c r="Z64" s="84"/>
    </row>
    <row r="65" spans="1:18" ht="18.75" customHeight="1" outlineLevel="1">
      <c r="B65" s="1018" t="s">
        <v>544</v>
      </c>
      <c r="C65" s="1025"/>
      <c r="D65" s="1026"/>
      <c r="E65" s="1026"/>
      <c r="F65" s="1026"/>
      <c r="G65" s="1026"/>
      <c r="H65" s="1026"/>
      <c r="I65" s="1026"/>
      <c r="J65" s="1027"/>
    </row>
    <row r="66" spans="1:18" ht="18.75" customHeight="1" outlineLevel="1">
      <c r="B66" s="1019"/>
      <c r="C66" s="921"/>
      <c r="D66" s="922"/>
      <c r="E66" s="922"/>
      <c r="F66" s="922"/>
      <c r="G66" s="922"/>
      <c r="H66" s="922"/>
      <c r="I66" s="922"/>
      <c r="J66" s="923"/>
    </row>
    <row r="67" spans="1:18" ht="18.75" customHeight="1" outlineLevel="1">
      <c r="B67" s="1020"/>
      <c r="C67" s="1028"/>
      <c r="D67" s="1029"/>
      <c r="E67" s="1029"/>
      <c r="F67" s="1029"/>
      <c r="G67" s="1029"/>
      <c r="H67" s="1029"/>
      <c r="I67" s="1029"/>
      <c r="J67" s="1030"/>
    </row>
    <row r="68" spans="1:18" ht="18.75" customHeight="1" outlineLevel="1">
      <c r="B68" s="1031" t="s">
        <v>545</v>
      </c>
      <c r="C68" s="918"/>
      <c r="D68" s="919"/>
      <c r="E68" s="919"/>
      <c r="F68" s="919"/>
      <c r="G68" s="919"/>
      <c r="H68" s="919"/>
      <c r="I68" s="919"/>
      <c r="J68" s="920"/>
    </row>
    <row r="69" spans="1:18" ht="18.75" customHeight="1" outlineLevel="1">
      <c r="B69" s="1019"/>
      <c r="C69" s="921"/>
      <c r="D69" s="922"/>
      <c r="E69" s="922"/>
      <c r="F69" s="922"/>
      <c r="G69" s="922"/>
      <c r="H69" s="922"/>
      <c r="I69" s="922"/>
      <c r="J69" s="923"/>
    </row>
    <row r="70" spans="1:18" ht="18.75" customHeight="1" outlineLevel="1" thickBot="1">
      <c r="B70" s="1032"/>
      <c r="C70" s="924"/>
      <c r="D70" s="925"/>
      <c r="E70" s="925"/>
      <c r="F70" s="925"/>
      <c r="G70" s="925"/>
      <c r="H70" s="925"/>
      <c r="I70" s="925"/>
      <c r="J70" s="926"/>
    </row>
    <row r="71" spans="1:18" ht="18.75" customHeight="1" outlineLevel="1" thickBot="1">
      <c r="B71" s="95"/>
      <c r="C71" s="96"/>
      <c r="D71" s="96"/>
      <c r="E71" s="96"/>
      <c r="F71" s="96"/>
      <c r="G71" s="96"/>
      <c r="H71" s="96"/>
      <c r="I71" s="96"/>
      <c r="J71" s="96"/>
    </row>
    <row r="72" spans="1:18" ht="18.75" customHeight="1" outlineLevel="1">
      <c r="B72" s="97" t="s">
        <v>546</v>
      </c>
      <c r="C72" s="98"/>
      <c r="D72" s="98"/>
      <c r="E72" s="98"/>
      <c r="F72" s="99"/>
      <c r="G72" s="99"/>
      <c r="H72" s="99"/>
      <c r="I72" s="99"/>
      <c r="J72" s="100"/>
    </row>
    <row r="73" spans="1:18" ht="18.75" customHeight="1" outlineLevel="1">
      <c r="B73" s="942"/>
      <c r="C73" s="943"/>
      <c r="D73" s="943"/>
      <c r="E73" s="943"/>
      <c r="F73" s="943"/>
      <c r="G73" s="943"/>
      <c r="H73" s="943"/>
      <c r="I73" s="943"/>
      <c r="J73" s="944"/>
    </row>
    <row r="74" spans="1:18" ht="12" customHeight="1" outlineLevel="1" thickBot="1">
      <c r="B74" s="234"/>
      <c r="C74" s="101"/>
      <c r="D74" s="101"/>
      <c r="E74" s="101"/>
      <c r="F74" s="101"/>
      <c r="G74" s="101"/>
      <c r="H74" s="101"/>
      <c r="I74" s="101"/>
      <c r="J74" s="102"/>
    </row>
    <row r="75" spans="1:18" ht="17.25" customHeight="1"/>
    <row r="76" spans="1:18" ht="17.25" customHeight="1"/>
    <row r="77" spans="1:18" ht="15" customHeight="1">
      <c r="B77" s="80" t="s">
        <v>548</v>
      </c>
    </row>
    <row r="78" spans="1:18" ht="6.6" customHeight="1"/>
    <row r="79" spans="1:18">
      <c r="B79" s="83" t="s">
        <v>599</v>
      </c>
      <c r="C79" s="105"/>
    </row>
    <row r="80" spans="1:18" s="2" customFormat="1" ht="14.25" customHeight="1" thickBot="1">
      <c r="A80" s="106" t="s">
        <v>549</v>
      </c>
      <c r="B80" s="1036"/>
      <c r="C80" s="1036"/>
      <c r="D80" s="1036"/>
      <c r="E80" s="1036"/>
      <c r="F80" s="1036"/>
      <c r="G80" s="1036"/>
      <c r="H80" s="1036"/>
      <c r="I80" s="1036"/>
      <c r="J80" s="1036"/>
      <c r="K80" s="1036"/>
      <c r="L80" s="1036"/>
      <c r="M80" s="1036"/>
      <c r="N80" s="1036"/>
      <c r="O80" s="1036"/>
      <c r="P80" s="1036"/>
      <c r="Q80" s="1036"/>
      <c r="R80" s="1036"/>
    </row>
    <row r="81" spans="2:10" ht="33.75" customHeight="1">
      <c r="B81" s="86" t="s">
        <v>529</v>
      </c>
      <c r="C81" s="999">
        <f>個票ｰ1004!B155</f>
        <v>0</v>
      </c>
      <c r="D81" s="1000"/>
      <c r="E81" s="1000"/>
      <c r="F81" s="1001"/>
      <c r="G81" s="87" t="s">
        <v>530</v>
      </c>
      <c r="H81" s="1007">
        <v>11</v>
      </c>
      <c r="I81" s="1008"/>
      <c r="J81" s="1009"/>
    </row>
    <row r="82" spans="2:10" ht="30" customHeight="1" outlineLevel="1">
      <c r="B82" s="237" t="s">
        <v>531</v>
      </c>
      <c r="C82" s="996">
        <f>個票ｰ1004!U155</f>
        <v>0</v>
      </c>
      <c r="D82" s="997"/>
      <c r="E82" s="997"/>
      <c r="F82" s="997"/>
      <c r="G82" s="997"/>
      <c r="H82" s="997"/>
      <c r="I82" s="997"/>
      <c r="J82" s="998"/>
    </row>
    <row r="83" spans="2:10" ht="30" customHeight="1" outlineLevel="1">
      <c r="B83" s="235" t="s">
        <v>533</v>
      </c>
      <c r="C83" s="992">
        <f>個票ｰ1004!S155</f>
        <v>0</v>
      </c>
      <c r="D83" s="993"/>
      <c r="E83" s="993"/>
      <c r="F83" s="993"/>
      <c r="G83" s="993"/>
      <c r="H83" s="993"/>
      <c r="I83" s="993"/>
      <c r="J83" s="994"/>
    </row>
    <row r="84" spans="2:10" ht="30" customHeight="1" outlineLevel="1">
      <c r="B84" s="236" t="s">
        <v>534</v>
      </c>
      <c r="C84" s="927"/>
      <c r="D84" s="927"/>
      <c r="E84" s="927"/>
      <c r="F84" s="927"/>
      <c r="G84" s="927"/>
      <c r="H84" s="928"/>
      <c r="I84" s="928"/>
      <c r="J84" s="929"/>
    </row>
    <row r="85" spans="2:10" ht="14.25" customHeight="1" outlineLevel="1">
      <c r="B85" s="995" t="s">
        <v>547</v>
      </c>
      <c r="C85" s="974" t="s">
        <v>536</v>
      </c>
      <c r="D85" s="974"/>
      <c r="E85" s="974"/>
      <c r="F85" s="974" t="s">
        <v>537</v>
      </c>
      <c r="G85" s="974"/>
      <c r="H85" s="975"/>
      <c r="I85" s="975"/>
      <c r="J85" s="976"/>
    </row>
    <row r="86" spans="2:10" ht="34.5" customHeight="1" outlineLevel="1">
      <c r="B86" s="995"/>
      <c r="C86" s="71"/>
      <c r="D86" s="197" t="s">
        <v>311</v>
      </c>
      <c r="E86" s="71"/>
      <c r="F86" s="977"/>
      <c r="G86" s="977"/>
      <c r="H86" s="978"/>
      <c r="I86" s="978"/>
      <c r="J86" s="979"/>
    </row>
    <row r="87" spans="2:10" ht="34.5" customHeight="1" outlineLevel="1">
      <c r="B87" s="995"/>
      <c r="C87" s="71"/>
      <c r="D87" s="88" t="s">
        <v>311</v>
      </c>
      <c r="E87" s="71"/>
      <c r="F87" s="968"/>
      <c r="G87" s="968"/>
      <c r="H87" s="969"/>
      <c r="I87" s="969"/>
      <c r="J87" s="970"/>
    </row>
    <row r="88" spans="2:10" ht="34.5" customHeight="1" outlineLevel="1">
      <c r="B88" s="995"/>
      <c r="C88" s="71"/>
      <c r="D88" s="88" t="s">
        <v>311</v>
      </c>
      <c r="E88" s="71"/>
      <c r="F88" s="968"/>
      <c r="G88" s="968"/>
      <c r="H88" s="969"/>
      <c r="I88" s="969"/>
      <c r="J88" s="970"/>
    </row>
    <row r="89" spans="2:10" ht="34.5" customHeight="1" outlineLevel="1">
      <c r="B89" s="995"/>
      <c r="C89" s="71"/>
      <c r="D89" s="88" t="s">
        <v>311</v>
      </c>
      <c r="E89" s="71"/>
      <c r="F89" s="968"/>
      <c r="G89" s="968"/>
      <c r="H89" s="969"/>
      <c r="I89" s="969"/>
      <c r="J89" s="970"/>
    </row>
    <row r="90" spans="2:10" ht="34.5" customHeight="1" outlineLevel="1">
      <c r="B90" s="995"/>
      <c r="C90" s="71"/>
      <c r="D90" s="241" t="s">
        <v>311</v>
      </c>
      <c r="E90" s="71"/>
      <c r="F90" s="980"/>
      <c r="G90" s="981"/>
      <c r="H90" s="982"/>
      <c r="I90" s="982"/>
      <c r="J90" s="983"/>
    </row>
    <row r="91" spans="2:10" ht="15" customHeight="1" outlineLevel="1">
      <c r="B91" s="936" t="s">
        <v>538</v>
      </c>
      <c r="C91" s="974" t="s">
        <v>536</v>
      </c>
      <c r="D91" s="974"/>
      <c r="E91" s="974"/>
      <c r="F91" s="974" t="s">
        <v>539</v>
      </c>
      <c r="G91" s="974"/>
      <c r="H91" s="975"/>
      <c r="I91" s="975"/>
      <c r="J91" s="976"/>
    </row>
    <row r="92" spans="2:10" ht="31.5" customHeight="1" outlineLevel="1">
      <c r="B92" s="937"/>
      <c r="C92" s="72"/>
      <c r="D92" s="90" t="s">
        <v>540</v>
      </c>
      <c r="E92" s="73"/>
      <c r="F92" s="977"/>
      <c r="G92" s="977"/>
      <c r="H92" s="978"/>
      <c r="I92" s="978"/>
      <c r="J92" s="979"/>
    </row>
    <row r="93" spans="2:10" ht="31.5" customHeight="1" outlineLevel="1">
      <c r="B93" s="937"/>
      <c r="C93" s="74"/>
      <c r="D93" s="91" t="s">
        <v>540</v>
      </c>
      <c r="E93" s="75"/>
      <c r="F93" s="968"/>
      <c r="G93" s="968"/>
      <c r="H93" s="969"/>
      <c r="I93" s="969"/>
      <c r="J93" s="970"/>
    </row>
    <row r="94" spans="2:10" ht="31.5" customHeight="1" outlineLevel="1">
      <c r="B94" s="937"/>
      <c r="C94" s="74"/>
      <c r="D94" s="91" t="s">
        <v>540</v>
      </c>
      <c r="E94" s="75"/>
      <c r="F94" s="968"/>
      <c r="G94" s="968"/>
      <c r="H94" s="969"/>
      <c r="I94" s="969"/>
      <c r="J94" s="970"/>
    </row>
    <row r="95" spans="2:10" ht="31.5" customHeight="1" outlineLevel="1">
      <c r="B95" s="937"/>
      <c r="C95" s="74"/>
      <c r="D95" s="91" t="s">
        <v>540</v>
      </c>
      <c r="E95" s="75"/>
      <c r="F95" s="968"/>
      <c r="G95" s="968"/>
      <c r="H95" s="969"/>
      <c r="I95" s="969"/>
      <c r="J95" s="970"/>
    </row>
    <row r="96" spans="2:10" ht="31.5" customHeight="1" outlineLevel="1">
      <c r="B96" s="938"/>
      <c r="C96" s="76"/>
      <c r="D96" s="92" t="s">
        <v>540</v>
      </c>
      <c r="E96" s="77"/>
      <c r="F96" s="939"/>
      <c r="G96" s="939"/>
      <c r="H96" s="940"/>
      <c r="I96" s="940"/>
      <c r="J96" s="941"/>
    </row>
    <row r="97" spans="1:26" ht="15" customHeight="1" outlineLevel="1">
      <c r="B97" s="954" t="s">
        <v>541</v>
      </c>
      <c r="C97" s="956" t="s">
        <v>542</v>
      </c>
      <c r="D97" s="957"/>
      <c r="E97" s="958"/>
      <c r="F97" s="959" t="s">
        <v>543</v>
      </c>
      <c r="G97" s="960"/>
      <c r="H97" s="960"/>
      <c r="I97" s="960"/>
      <c r="J97" s="961"/>
    </row>
    <row r="98" spans="1:26" ht="30" customHeight="1" outlineLevel="1">
      <c r="B98" s="937"/>
      <c r="C98" s="74"/>
      <c r="D98" s="91" t="s">
        <v>540</v>
      </c>
      <c r="E98" s="71"/>
      <c r="F98" s="965"/>
      <c r="G98" s="965"/>
      <c r="H98" s="966"/>
      <c r="I98" s="966"/>
      <c r="J98" s="967"/>
    </row>
    <row r="99" spans="1:26" ht="30" customHeight="1" outlineLevel="1">
      <c r="B99" s="937"/>
      <c r="C99" s="74"/>
      <c r="D99" s="91" t="s">
        <v>540</v>
      </c>
      <c r="E99" s="71"/>
      <c r="F99" s="968"/>
      <c r="G99" s="968"/>
      <c r="H99" s="969"/>
      <c r="I99" s="969"/>
      <c r="J99" s="970"/>
    </row>
    <row r="100" spans="1:26" ht="30" customHeight="1" outlineLevel="1">
      <c r="B100" s="937"/>
      <c r="C100" s="74"/>
      <c r="D100" s="91" t="s">
        <v>540</v>
      </c>
      <c r="E100" s="71"/>
      <c r="F100" s="968"/>
      <c r="G100" s="968"/>
      <c r="H100" s="969"/>
      <c r="I100" s="969"/>
      <c r="J100" s="970"/>
    </row>
    <row r="101" spans="1:26" ht="30" customHeight="1" outlineLevel="1" thickBot="1">
      <c r="B101" s="955"/>
      <c r="C101" s="78"/>
      <c r="D101" s="93" t="s">
        <v>540</v>
      </c>
      <c r="E101" s="79"/>
      <c r="F101" s="971"/>
      <c r="G101" s="971"/>
      <c r="H101" s="972"/>
      <c r="I101" s="972"/>
      <c r="J101" s="973"/>
    </row>
    <row r="102" spans="1:26" s="85" customFormat="1" ht="18.75" customHeight="1" outlineLevel="1" thickBot="1">
      <c r="A102" s="81"/>
      <c r="B102" s="94"/>
      <c r="C102" s="81"/>
      <c r="D102" s="81"/>
      <c r="E102" s="81"/>
      <c r="F102" s="81"/>
      <c r="G102" s="82"/>
      <c r="H102" s="82"/>
      <c r="I102" s="82"/>
      <c r="J102" s="82"/>
      <c r="K102" s="82"/>
      <c r="L102" s="82"/>
      <c r="M102" s="83"/>
      <c r="N102" s="1021"/>
      <c r="O102" s="1021"/>
      <c r="P102" s="1021"/>
      <c r="Q102" s="1021"/>
      <c r="R102" s="84"/>
      <c r="V102" s="83"/>
      <c r="W102" s="83"/>
      <c r="X102" s="83"/>
      <c r="Y102" s="83"/>
      <c r="Z102" s="84"/>
    </row>
    <row r="103" spans="1:26" ht="18.75" customHeight="1" outlineLevel="1">
      <c r="B103" s="1018" t="s">
        <v>544</v>
      </c>
      <c r="C103" s="1025"/>
      <c r="D103" s="1026"/>
      <c r="E103" s="1026"/>
      <c r="F103" s="1026"/>
      <c r="G103" s="1026"/>
      <c r="H103" s="1026"/>
      <c r="I103" s="1026"/>
      <c r="J103" s="1027"/>
    </row>
    <row r="104" spans="1:26" ht="18.75" customHeight="1" outlineLevel="1">
      <c r="B104" s="1019"/>
      <c r="C104" s="921"/>
      <c r="D104" s="922"/>
      <c r="E104" s="922"/>
      <c r="F104" s="922"/>
      <c r="G104" s="922"/>
      <c r="H104" s="922"/>
      <c r="I104" s="922"/>
      <c r="J104" s="923"/>
    </row>
    <row r="105" spans="1:26" ht="18.75" customHeight="1" outlineLevel="1">
      <c r="B105" s="1020"/>
      <c r="C105" s="1028"/>
      <c r="D105" s="1029"/>
      <c r="E105" s="1029"/>
      <c r="F105" s="1029"/>
      <c r="G105" s="1029"/>
      <c r="H105" s="1029"/>
      <c r="I105" s="1029"/>
      <c r="J105" s="1030"/>
    </row>
    <row r="106" spans="1:26" ht="18.75" customHeight="1" outlineLevel="1">
      <c r="B106" s="1031" t="s">
        <v>545</v>
      </c>
      <c r="C106" s="918"/>
      <c r="D106" s="919"/>
      <c r="E106" s="919"/>
      <c r="F106" s="919"/>
      <c r="G106" s="919"/>
      <c r="H106" s="919"/>
      <c r="I106" s="919"/>
      <c r="J106" s="920"/>
    </row>
    <row r="107" spans="1:26" ht="18.75" customHeight="1" outlineLevel="1">
      <c r="B107" s="1019"/>
      <c r="C107" s="921"/>
      <c r="D107" s="922"/>
      <c r="E107" s="922"/>
      <c r="F107" s="922"/>
      <c r="G107" s="922"/>
      <c r="H107" s="922"/>
      <c r="I107" s="922"/>
      <c r="J107" s="923"/>
    </row>
    <row r="108" spans="1:26" ht="18.75" customHeight="1" outlineLevel="1" thickBot="1">
      <c r="B108" s="1032"/>
      <c r="C108" s="924"/>
      <c r="D108" s="925"/>
      <c r="E108" s="925"/>
      <c r="F108" s="925"/>
      <c r="G108" s="925"/>
      <c r="H108" s="925"/>
      <c r="I108" s="925"/>
      <c r="J108" s="926"/>
    </row>
    <row r="109" spans="1:26" ht="18.75" customHeight="1" outlineLevel="1" thickBot="1">
      <c r="B109" s="95"/>
      <c r="C109" s="96"/>
      <c r="D109" s="96"/>
      <c r="E109" s="96"/>
      <c r="F109" s="96"/>
      <c r="G109" s="96"/>
      <c r="H109" s="96"/>
      <c r="I109" s="96"/>
      <c r="J109" s="96"/>
    </row>
    <row r="110" spans="1:26" ht="18.75" customHeight="1" outlineLevel="1">
      <c r="B110" s="97" t="s">
        <v>546</v>
      </c>
      <c r="C110" s="98"/>
      <c r="D110" s="98"/>
      <c r="E110" s="98"/>
      <c r="F110" s="99"/>
      <c r="G110" s="99"/>
      <c r="H110" s="99"/>
      <c r="I110" s="99"/>
      <c r="J110" s="100"/>
    </row>
    <row r="111" spans="1:26" ht="18.75" customHeight="1" outlineLevel="1">
      <c r="B111" s="942"/>
      <c r="C111" s="943"/>
      <c r="D111" s="943"/>
      <c r="E111" s="943"/>
      <c r="F111" s="943"/>
      <c r="G111" s="943"/>
      <c r="H111" s="943"/>
      <c r="I111" s="943"/>
      <c r="J111" s="944"/>
    </row>
    <row r="112" spans="1:26" ht="12" customHeight="1" outlineLevel="1" thickBot="1">
      <c r="B112" s="234"/>
      <c r="C112" s="101"/>
      <c r="D112" s="101"/>
      <c r="E112" s="101"/>
      <c r="F112" s="101"/>
      <c r="G112" s="101"/>
      <c r="H112" s="101"/>
      <c r="I112" s="101"/>
      <c r="J112" s="102"/>
    </row>
    <row r="115" spans="2:11" ht="17.25" customHeight="1">
      <c r="B115" s="198"/>
      <c r="C115" s="198"/>
      <c r="D115" s="198"/>
      <c r="E115" s="198"/>
      <c r="F115" s="198"/>
      <c r="G115" s="198"/>
      <c r="H115" s="198"/>
      <c r="I115" s="198"/>
      <c r="J115" s="198"/>
      <c r="K115" s="198"/>
    </row>
    <row r="116" spans="2:11" ht="33.75" customHeight="1">
      <c r="B116" s="103" t="s">
        <v>529</v>
      </c>
      <c r="C116" s="948">
        <f>個票ｰ1004!B156</f>
        <v>0</v>
      </c>
      <c r="D116" s="949"/>
      <c r="E116" s="949"/>
      <c r="F116" s="950"/>
      <c r="G116" s="104" t="s">
        <v>530</v>
      </c>
      <c r="H116" s="945">
        <v>12</v>
      </c>
      <c r="I116" s="946"/>
      <c r="J116" s="947"/>
    </row>
    <row r="117" spans="2:11" ht="30" customHeight="1" outlineLevel="1">
      <c r="B117" s="237" t="s">
        <v>531</v>
      </c>
      <c r="C117" s="996">
        <f>個票ｰ1004!U156</f>
        <v>0</v>
      </c>
      <c r="D117" s="997"/>
      <c r="E117" s="997"/>
      <c r="F117" s="997"/>
      <c r="G117" s="997"/>
      <c r="H117" s="997"/>
      <c r="I117" s="997"/>
      <c r="J117" s="998"/>
    </row>
    <row r="118" spans="2:11" ht="30" customHeight="1" outlineLevel="1">
      <c r="B118" s="235" t="s">
        <v>533</v>
      </c>
      <c r="C118" s="992">
        <f>個票ｰ1004!S156</f>
        <v>0</v>
      </c>
      <c r="D118" s="993"/>
      <c r="E118" s="993"/>
      <c r="F118" s="993"/>
      <c r="G118" s="993"/>
      <c r="H118" s="993"/>
      <c r="I118" s="993"/>
      <c r="J118" s="994"/>
    </row>
    <row r="119" spans="2:11" ht="30" customHeight="1" outlineLevel="1">
      <c r="B119" s="236" t="s">
        <v>534</v>
      </c>
      <c r="C119" s="927"/>
      <c r="D119" s="927"/>
      <c r="E119" s="927"/>
      <c r="F119" s="927"/>
      <c r="G119" s="927"/>
      <c r="H119" s="928"/>
      <c r="I119" s="928"/>
      <c r="J119" s="929"/>
    </row>
    <row r="120" spans="2:11" ht="14.25" customHeight="1" outlineLevel="1">
      <c r="B120" s="995" t="s">
        <v>547</v>
      </c>
      <c r="C120" s="974" t="s">
        <v>536</v>
      </c>
      <c r="D120" s="974"/>
      <c r="E120" s="974"/>
      <c r="F120" s="974" t="s">
        <v>537</v>
      </c>
      <c r="G120" s="974"/>
      <c r="H120" s="975"/>
      <c r="I120" s="975"/>
      <c r="J120" s="976"/>
    </row>
    <row r="121" spans="2:11" ht="34.5" customHeight="1" outlineLevel="1">
      <c r="B121" s="995"/>
      <c r="C121" s="71"/>
      <c r="D121" s="197" t="s">
        <v>311</v>
      </c>
      <c r="E121" s="71"/>
      <c r="F121" s="977"/>
      <c r="G121" s="977"/>
      <c r="H121" s="978"/>
      <c r="I121" s="978"/>
      <c r="J121" s="979"/>
    </row>
    <row r="122" spans="2:11" ht="34.5" customHeight="1" outlineLevel="1">
      <c r="B122" s="995"/>
      <c r="C122" s="71"/>
      <c r="D122" s="88" t="s">
        <v>311</v>
      </c>
      <c r="E122" s="71"/>
      <c r="F122" s="968"/>
      <c r="G122" s="968"/>
      <c r="H122" s="969"/>
      <c r="I122" s="969"/>
      <c r="J122" s="970"/>
    </row>
    <row r="123" spans="2:11" ht="34.5" customHeight="1" outlineLevel="1">
      <c r="B123" s="995"/>
      <c r="C123" s="71"/>
      <c r="D123" s="88" t="s">
        <v>311</v>
      </c>
      <c r="E123" s="71"/>
      <c r="F123" s="968"/>
      <c r="G123" s="968"/>
      <c r="H123" s="969"/>
      <c r="I123" s="969"/>
      <c r="J123" s="970"/>
    </row>
    <row r="124" spans="2:11" ht="34.5" customHeight="1" outlineLevel="1">
      <c r="B124" s="995"/>
      <c r="C124" s="71"/>
      <c r="D124" s="88" t="s">
        <v>311</v>
      </c>
      <c r="E124" s="71"/>
      <c r="F124" s="968"/>
      <c r="G124" s="968"/>
      <c r="H124" s="969"/>
      <c r="I124" s="969"/>
      <c r="J124" s="970"/>
    </row>
    <row r="125" spans="2:11" ht="34.5" customHeight="1" outlineLevel="1">
      <c r="B125" s="995"/>
      <c r="C125" s="71"/>
      <c r="D125" s="241" t="s">
        <v>311</v>
      </c>
      <c r="E125" s="71"/>
      <c r="F125" s="980"/>
      <c r="G125" s="981"/>
      <c r="H125" s="982"/>
      <c r="I125" s="982"/>
      <c r="J125" s="983"/>
    </row>
    <row r="126" spans="2:11" ht="15" customHeight="1" outlineLevel="1">
      <c r="B126" s="936" t="s">
        <v>538</v>
      </c>
      <c r="C126" s="1037" t="s">
        <v>536</v>
      </c>
      <c r="D126" s="1037"/>
      <c r="E126" s="1037"/>
      <c r="F126" s="1037" t="s">
        <v>539</v>
      </c>
      <c r="G126" s="1037"/>
      <c r="H126" s="1038"/>
      <c r="I126" s="1038"/>
      <c r="J126" s="1039"/>
    </row>
    <row r="127" spans="2:11" ht="31.5" customHeight="1" outlineLevel="1">
      <c r="B127" s="937"/>
      <c r="C127" s="72"/>
      <c r="D127" s="90" t="s">
        <v>540</v>
      </c>
      <c r="E127" s="73"/>
      <c r="F127" s="977"/>
      <c r="G127" s="977"/>
      <c r="H127" s="978"/>
      <c r="I127" s="978"/>
      <c r="J127" s="979"/>
    </row>
    <row r="128" spans="2:11" ht="31.5" customHeight="1" outlineLevel="1">
      <c r="B128" s="937"/>
      <c r="C128" s="74"/>
      <c r="D128" s="91" t="s">
        <v>540</v>
      </c>
      <c r="E128" s="75"/>
      <c r="F128" s="968"/>
      <c r="G128" s="968"/>
      <c r="H128" s="969"/>
      <c r="I128" s="969"/>
      <c r="J128" s="970"/>
    </row>
    <row r="129" spans="1:26" ht="31.5" customHeight="1" outlineLevel="1">
      <c r="B129" s="937"/>
      <c r="C129" s="74"/>
      <c r="D129" s="91" t="s">
        <v>540</v>
      </c>
      <c r="E129" s="75"/>
      <c r="F129" s="968"/>
      <c r="G129" s="968"/>
      <c r="H129" s="969"/>
      <c r="I129" s="969"/>
      <c r="J129" s="970"/>
    </row>
    <row r="130" spans="1:26" ht="31.5" customHeight="1" outlineLevel="1">
      <c r="B130" s="937"/>
      <c r="C130" s="74"/>
      <c r="D130" s="91" t="s">
        <v>540</v>
      </c>
      <c r="E130" s="75"/>
      <c r="F130" s="968"/>
      <c r="G130" s="968"/>
      <c r="H130" s="969"/>
      <c r="I130" s="969"/>
      <c r="J130" s="970"/>
    </row>
    <row r="131" spans="1:26" ht="31.5" customHeight="1" outlineLevel="1">
      <c r="B131" s="938"/>
      <c r="C131" s="76"/>
      <c r="D131" s="92" t="s">
        <v>540</v>
      </c>
      <c r="E131" s="77"/>
      <c r="F131" s="939"/>
      <c r="G131" s="939"/>
      <c r="H131" s="940"/>
      <c r="I131" s="940"/>
      <c r="J131" s="941"/>
    </row>
    <row r="132" spans="1:26" ht="15" customHeight="1" outlineLevel="1">
      <c r="B132" s="954" t="s">
        <v>541</v>
      </c>
      <c r="C132" s="956" t="s">
        <v>542</v>
      </c>
      <c r="D132" s="957"/>
      <c r="E132" s="958"/>
      <c r="F132" s="959" t="s">
        <v>543</v>
      </c>
      <c r="G132" s="960"/>
      <c r="H132" s="960"/>
      <c r="I132" s="960"/>
      <c r="J132" s="961"/>
    </row>
    <row r="133" spans="1:26" ht="30" customHeight="1" outlineLevel="1">
      <c r="B133" s="937"/>
      <c r="C133" s="74"/>
      <c r="D133" s="91" t="s">
        <v>540</v>
      </c>
      <c r="E133" s="71"/>
      <c r="F133" s="965"/>
      <c r="G133" s="965"/>
      <c r="H133" s="966"/>
      <c r="I133" s="966"/>
      <c r="J133" s="967"/>
    </row>
    <row r="134" spans="1:26" ht="30" customHeight="1" outlineLevel="1">
      <c r="B134" s="937"/>
      <c r="C134" s="74"/>
      <c r="D134" s="91" t="s">
        <v>540</v>
      </c>
      <c r="E134" s="71"/>
      <c r="F134" s="968"/>
      <c r="G134" s="968"/>
      <c r="H134" s="969"/>
      <c r="I134" s="969"/>
      <c r="J134" s="970"/>
    </row>
    <row r="135" spans="1:26" ht="30" customHeight="1" outlineLevel="1">
      <c r="B135" s="937"/>
      <c r="C135" s="74"/>
      <c r="D135" s="91" t="s">
        <v>540</v>
      </c>
      <c r="E135" s="71"/>
      <c r="F135" s="968"/>
      <c r="G135" s="968"/>
      <c r="H135" s="969"/>
      <c r="I135" s="969"/>
      <c r="J135" s="970"/>
    </row>
    <row r="136" spans="1:26" ht="30" customHeight="1" outlineLevel="1" thickBot="1">
      <c r="B136" s="955"/>
      <c r="C136" s="78"/>
      <c r="D136" s="93" t="s">
        <v>540</v>
      </c>
      <c r="E136" s="79"/>
      <c r="F136" s="971"/>
      <c r="G136" s="971"/>
      <c r="H136" s="972"/>
      <c r="I136" s="972"/>
      <c r="J136" s="973"/>
    </row>
    <row r="137" spans="1:26" s="85" customFormat="1" ht="18.75" customHeight="1" outlineLevel="1" thickBot="1">
      <c r="A137" s="81"/>
      <c r="B137" s="94"/>
      <c r="C137" s="81"/>
      <c r="D137" s="81"/>
      <c r="E137" s="81"/>
      <c r="F137" s="81"/>
      <c r="G137" s="82"/>
      <c r="H137" s="82"/>
      <c r="I137" s="82"/>
      <c r="J137" s="82"/>
      <c r="K137" s="82"/>
      <c r="L137" s="82"/>
      <c r="M137" s="83"/>
      <c r="N137" s="1021"/>
      <c r="O137" s="1021"/>
      <c r="P137" s="1021"/>
      <c r="Q137" s="1021"/>
      <c r="R137" s="84"/>
      <c r="V137" s="83"/>
      <c r="W137" s="83"/>
      <c r="X137" s="83"/>
      <c r="Y137" s="83"/>
      <c r="Z137" s="84"/>
    </row>
    <row r="138" spans="1:26" ht="18.75" customHeight="1" outlineLevel="1">
      <c r="B138" s="1018" t="s">
        <v>544</v>
      </c>
      <c r="C138" s="1025"/>
      <c r="D138" s="1026"/>
      <c r="E138" s="1026"/>
      <c r="F138" s="1026"/>
      <c r="G138" s="1026"/>
      <c r="H138" s="1026"/>
      <c r="I138" s="1026"/>
      <c r="J138" s="1027"/>
    </row>
    <row r="139" spans="1:26" ht="18.75" customHeight="1" outlineLevel="1">
      <c r="B139" s="1019"/>
      <c r="C139" s="921"/>
      <c r="D139" s="922"/>
      <c r="E139" s="922"/>
      <c r="F139" s="922"/>
      <c r="G139" s="922"/>
      <c r="H139" s="922"/>
      <c r="I139" s="922"/>
      <c r="J139" s="923"/>
    </row>
    <row r="140" spans="1:26" ht="18.75" customHeight="1" outlineLevel="1">
      <c r="B140" s="1020"/>
      <c r="C140" s="1028"/>
      <c r="D140" s="1029"/>
      <c r="E140" s="1029"/>
      <c r="F140" s="1029"/>
      <c r="G140" s="1029"/>
      <c r="H140" s="1029"/>
      <c r="I140" s="1029"/>
      <c r="J140" s="1030"/>
    </row>
    <row r="141" spans="1:26" ht="18.75" customHeight="1" outlineLevel="1">
      <c r="B141" s="1031" t="s">
        <v>545</v>
      </c>
      <c r="C141" s="918"/>
      <c r="D141" s="919"/>
      <c r="E141" s="919"/>
      <c r="F141" s="919"/>
      <c r="G141" s="919"/>
      <c r="H141" s="919"/>
      <c r="I141" s="919"/>
      <c r="J141" s="920"/>
    </row>
    <row r="142" spans="1:26" ht="18.75" customHeight="1" outlineLevel="1">
      <c r="B142" s="1019"/>
      <c r="C142" s="921"/>
      <c r="D142" s="922"/>
      <c r="E142" s="922"/>
      <c r="F142" s="922"/>
      <c r="G142" s="922"/>
      <c r="H142" s="922"/>
      <c r="I142" s="922"/>
      <c r="J142" s="923"/>
    </row>
    <row r="143" spans="1:26" ht="18.75" customHeight="1" outlineLevel="1" thickBot="1">
      <c r="B143" s="1032"/>
      <c r="C143" s="924"/>
      <c r="D143" s="925"/>
      <c r="E143" s="925"/>
      <c r="F143" s="925"/>
      <c r="G143" s="925"/>
      <c r="H143" s="925"/>
      <c r="I143" s="925"/>
      <c r="J143" s="926"/>
    </row>
    <row r="144" spans="1:26" ht="18.75" customHeight="1" outlineLevel="1" thickBot="1">
      <c r="B144" s="95"/>
      <c r="C144" s="96"/>
      <c r="D144" s="96"/>
      <c r="E144" s="96"/>
      <c r="F144" s="96"/>
      <c r="G144" s="96"/>
      <c r="H144" s="96"/>
      <c r="I144" s="96"/>
      <c r="J144" s="96"/>
    </row>
    <row r="145" spans="2:10" ht="18.75" customHeight="1" outlineLevel="1">
      <c r="B145" s="97" t="s">
        <v>546</v>
      </c>
      <c r="C145" s="98"/>
      <c r="D145" s="98"/>
      <c r="E145" s="98"/>
      <c r="F145" s="99"/>
      <c r="G145" s="99"/>
      <c r="H145" s="99"/>
      <c r="I145" s="99"/>
      <c r="J145" s="100"/>
    </row>
    <row r="146" spans="2:10" ht="18.75" customHeight="1" outlineLevel="1">
      <c r="B146" s="942"/>
      <c r="C146" s="943"/>
      <c r="D146" s="943"/>
      <c r="E146" s="943"/>
      <c r="F146" s="943"/>
      <c r="G146" s="943"/>
      <c r="H146" s="943"/>
      <c r="I146" s="943"/>
      <c r="J146" s="944"/>
    </row>
    <row r="147" spans="2:10" ht="12" customHeight="1" outlineLevel="1" thickBot="1">
      <c r="B147" s="234"/>
      <c r="C147" s="101"/>
      <c r="D147" s="101"/>
      <c r="E147" s="101"/>
      <c r="F147" s="101"/>
      <c r="G147" s="101"/>
      <c r="H147" s="101"/>
      <c r="I147" s="101"/>
      <c r="J147" s="102"/>
    </row>
    <row r="148" spans="2:10" ht="17.25" customHeight="1"/>
    <row r="150" spans="2:10" ht="33.75" customHeight="1">
      <c r="B150" s="103" t="s">
        <v>529</v>
      </c>
      <c r="C150" s="948">
        <f>個票ｰ1004!B157</f>
        <v>0</v>
      </c>
      <c r="D150" s="949"/>
      <c r="E150" s="949"/>
      <c r="F150" s="950"/>
      <c r="G150" s="104" t="s">
        <v>530</v>
      </c>
      <c r="H150" s="945">
        <v>13</v>
      </c>
      <c r="I150" s="946"/>
      <c r="J150" s="947"/>
    </row>
    <row r="151" spans="2:10" ht="30" customHeight="1" outlineLevel="1">
      <c r="B151" s="237" t="s">
        <v>531</v>
      </c>
      <c r="C151" s="996">
        <f>個票ｰ1004!U157</f>
        <v>0</v>
      </c>
      <c r="D151" s="997"/>
      <c r="E151" s="997"/>
      <c r="F151" s="997"/>
      <c r="G151" s="997"/>
      <c r="H151" s="997"/>
      <c r="I151" s="997"/>
      <c r="J151" s="998"/>
    </row>
    <row r="152" spans="2:10" ht="30" customHeight="1" outlineLevel="1">
      <c r="B152" s="235" t="s">
        <v>533</v>
      </c>
      <c r="C152" s="992">
        <f>個票ｰ1004!S157</f>
        <v>0</v>
      </c>
      <c r="D152" s="993"/>
      <c r="E152" s="993"/>
      <c r="F152" s="993"/>
      <c r="G152" s="993"/>
      <c r="H152" s="993"/>
      <c r="I152" s="993"/>
      <c r="J152" s="994"/>
    </row>
    <row r="153" spans="2:10" ht="30" customHeight="1" outlineLevel="1">
      <c r="B153" s="236" t="s">
        <v>534</v>
      </c>
      <c r="C153" s="927"/>
      <c r="D153" s="927"/>
      <c r="E153" s="927"/>
      <c r="F153" s="927"/>
      <c r="G153" s="927"/>
      <c r="H153" s="928"/>
      <c r="I153" s="928"/>
      <c r="J153" s="929"/>
    </row>
    <row r="154" spans="2:10" ht="14.25" customHeight="1" outlineLevel="1">
      <c r="B154" s="1040" t="s">
        <v>550</v>
      </c>
      <c r="C154" s="974" t="s">
        <v>536</v>
      </c>
      <c r="D154" s="974"/>
      <c r="E154" s="974"/>
      <c r="F154" s="974" t="s">
        <v>537</v>
      </c>
      <c r="G154" s="974"/>
      <c r="H154" s="975"/>
      <c r="I154" s="975"/>
      <c r="J154" s="976"/>
    </row>
    <row r="155" spans="2:10" ht="34.5" customHeight="1" outlineLevel="1">
      <c r="B155" s="1040"/>
      <c r="C155" s="71"/>
      <c r="D155" s="197" t="s">
        <v>311</v>
      </c>
      <c r="E155" s="71"/>
      <c r="F155" s="977"/>
      <c r="G155" s="977"/>
      <c r="H155" s="978"/>
      <c r="I155" s="978"/>
      <c r="J155" s="979"/>
    </row>
    <row r="156" spans="2:10" ht="34.5" customHeight="1" outlineLevel="1">
      <c r="B156" s="1040"/>
      <c r="C156" s="71"/>
      <c r="D156" s="88" t="s">
        <v>311</v>
      </c>
      <c r="E156" s="71"/>
      <c r="F156" s="968"/>
      <c r="G156" s="968"/>
      <c r="H156" s="969"/>
      <c r="I156" s="969"/>
      <c r="J156" s="970"/>
    </row>
    <row r="157" spans="2:10" ht="34.5" customHeight="1" outlineLevel="1">
      <c r="B157" s="1040"/>
      <c r="C157" s="71"/>
      <c r="D157" s="88" t="s">
        <v>311</v>
      </c>
      <c r="E157" s="71"/>
      <c r="F157" s="968"/>
      <c r="G157" s="968"/>
      <c r="H157" s="969"/>
      <c r="I157" s="969"/>
      <c r="J157" s="970"/>
    </row>
    <row r="158" spans="2:10" ht="34.5" customHeight="1" outlineLevel="1">
      <c r="B158" s="1040"/>
      <c r="C158" s="71"/>
      <c r="D158" s="88" t="s">
        <v>311</v>
      </c>
      <c r="E158" s="71"/>
      <c r="F158" s="968"/>
      <c r="G158" s="968"/>
      <c r="H158" s="969"/>
      <c r="I158" s="969"/>
      <c r="J158" s="970"/>
    </row>
    <row r="159" spans="2:10" ht="34.5" customHeight="1" outlineLevel="1">
      <c r="B159" s="1040"/>
      <c r="C159" s="71"/>
      <c r="D159" s="241" t="s">
        <v>311</v>
      </c>
      <c r="E159" s="71"/>
      <c r="F159" s="980"/>
      <c r="G159" s="981"/>
      <c r="H159" s="982"/>
      <c r="I159" s="982"/>
      <c r="J159" s="983"/>
    </row>
    <row r="160" spans="2:10" ht="15" customHeight="1" outlineLevel="1">
      <c r="B160" s="1041" t="s">
        <v>551</v>
      </c>
      <c r="C160" s="974" t="s">
        <v>536</v>
      </c>
      <c r="D160" s="974"/>
      <c r="E160" s="974"/>
      <c r="F160" s="974" t="s">
        <v>539</v>
      </c>
      <c r="G160" s="974"/>
      <c r="H160" s="975"/>
      <c r="I160" s="975"/>
      <c r="J160" s="976"/>
    </row>
    <row r="161" spans="1:26" ht="31.5" customHeight="1" outlineLevel="1">
      <c r="B161" s="1042"/>
      <c r="C161" s="72"/>
      <c r="D161" s="90" t="s">
        <v>540</v>
      </c>
      <c r="E161" s="73"/>
      <c r="F161" s="977"/>
      <c r="G161" s="977"/>
      <c r="H161" s="978"/>
      <c r="I161" s="978"/>
      <c r="J161" s="979"/>
    </row>
    <row r="162" spans="1:26" ht="31.5" customHeight="1" outlineLevel="1">
      <c r="B162" s="1042"/>
      <c r="C162" s="74"/>
      <c r="D162" s="91" t="s">
        <v>540</v>
      </c>
      <c r="E162" s="75"/>
      <c r="F162" s="968"/>
      <c r="G162" s="968"/>
      <c r="H162" s="969"/>
      <c r="I162" s="969"/>
      <c r="J162" s="970"/>
    </row>
    <row r="163" spans="1:26" ht="31.5" customHeight="1" outlineLevel="1">
      <c r="B163" s="1042"/>
      <c r="C163" s="74"/>
      <c r="D163" s="91" t="s">
        <v>540</v>
      </c>
      <c r="E163" s="75"/>
      <c r="F163" s="968"/>
      <c r="G163" s="968"/>
      <c r="H163" s="969"/>
      <c r="I163" s="969"/>
      <c r="J163" s="970"/>
    </row>
    <row r="164" spans="1:26" ht="31.5" customHeight="1" outlineLevel="1">
      <c r="B164" s="1042"/>
      <c r="C164" s="74"/>
      <c r="D164" s="91" t="s">
        <v>540</v>
      </c>
      <c r="E164" s="75"/>
      <c r="F164" s="968"/>
      <c r="G164" s="968"/>
      <c r="H164" s="969"/>
      <c r="I164" s="969"/>
      <c r="J164" s="970"/>
    </row>
    <row r="165" spans="1:26" ht="31.5" customHeight="1" outlineLevel="1">
      <c r="B165" s="1043"/>
      <c r="C165" s="76"/>
      <c r="D165" s="92" t="s">
        <v>540</v>
      </c>
      <c r="E165" s="77"/>
      <c r="F165" s="939"/>
      <c r="G165" s="939"/>
      <c r="H165" s="940"/>
      <c r="I165" s="940"/>
      <c r="J165" s="941"/>
    </row>
    <row r="166" spans="1:26" ht="15" customHeight="1" outlineLevel="1">
      <c r="B166" s="954" t="s">
        <v>552</v>
      </c>
      <c r="C166" s="956" t="s">
        <v>542</v>
      </c>
      <c r="D166" s="957"/>
      <c r="E166" s="958"/>
      <c r="F166" s="959" t="s">
        <v>543</v>
      </c>
      <c r="G166" s="960"/>
      <c r="H166" s="960"/>
      <c r="I166" s="960"/>
      <c r="J166" s="961"/>
    </row>
    <row r="167" spans="1:26" ht="30" customHeight="1" outlineLevel="1">
      <c r="B167" s="937"/>
      <c r="C167" s="74"/>
      <c r="D167" s="91" t="s">
        <v>540</v>
      </c>
      <c r="E167" s="71"/>
      <c r="F167" s="965"/>
      <c r="G167" s="965"/>
      <c r="H167" s="966"/>
      <c r="I167" s="966"/>
      <c r="J167" s="967"/>
    </row>
    <row r="168" spans="1:26" ht="30" customHeight="1" outlineLevel="1">
      <c r="B168" s="937"/>
      <c r="C168" s="74"/>
      <c r="D168" s="91" t="s">
        <v>540</v>
      </c>
      <c r="E168" s="71"/>
      <c r="F168" s="968"/>
      <c r="G168" s="968"/>
      <c r="H168" s="969"/>
      <c r="I168" s="969"/>
      <c r="J168" s="970"/>
    </row>
    <row r="169" spans="1:26" ht="30" customHeight="1" outlineLevel="1">
      <c r="B169" s="937"/>
      <c r="C169" s="74"/>
      <c r="D169" s="91" t="s">
        <v>540</v>
      </c>
      <c r="E169" s="71"/>
      <c r="F169" s="968"/>
      <c r="G169" s="968"/>
      <c r="H169" s="969"/>
      <c r="I169" s="969"/>
      <c r="J169" s="970"/>
    </row>
    <row r="170" spans="1:26" ht="30" customHeight="1" outlineLevel="1" thickBot="1">
      <c r="B170" s="955"/>
      <c r="C170" s="78"/>
      <c r="D170" s="93" t="s">
        <v>540</v>
      </c>
      <c r="E170" s="79"/>
      <c r="F170" s="971"/>
      <c r="G170" s="971"/>
      <c r="H170" s="972"/>
      <c r="I170" s="972"/>
      <c r="J170" s="973"/>
    </row>
    <row r="171" spans="1:26" s="85" customFormat="1" ht="18.75" customHeight="1" outlineLevel="1" thickBot="1">
      <c r="A171" s="81"/>
      <c r="B171" s="94"/>
      <c r="C171" s="81"/>
      <c r="D171" s="81"/>
      <c r="E171" s="81"/>
      <c r="F171" s="81"/>
      <c r="G171" s="82"/>
      <c r="H171" s="82"/>
      <c r="I171" s="82"/>
      <c r="J171" s="82"/>
      <c r="K171" s="82"/>
      <c r="L171" s="82"/>
      <c r="M171" s="83"/>
      <c r="N171" s="1021"/>
      <c r="O171" s="1021"/>
      <c r="P171" s="1021"/>
      <c r="Q171" s="1021"/>
      <c r="R171" s="84"/>
      <c r="V171" s="83"/>
      <c r="W171" s="83"/>
      <c r="X171" s="83"/>
      <c r="Y171" s="83"/>
      <c r="Z171" s="84"/>
    </row>
    <row r="172" spans="1:26" ht="18.75" customHeight="1" outlineLevel="1">
      <c r="B172" s="1018" t="s">
        <v>544</v>
      </c>
      <c r="C172" s="1025"/>
      <c r="D172" s="1026"/>
      <c r="E172" s="1026"/>
      <c r="F172" s="1026"/>
      <c r="G172" s="1026"/>
      <c r="H172" s="1026"/>
      <c r="I172" s="1026"/>
      <c r="J172" s="1027"/>
    </row>
    <row r="173" spans="1:26" ht="18.75" customHeight="1" outlineLevel="1">
      <c r="B173" s="1019"/>
      <c r="C173" s="921"/>
      <c r="D173" s="922"/>
      <c r="E173" s="922"/>
      <c r="F173" s="922"/>
      <c r="G173" s="922"/>
      <c r="H173" s="922"/>
      <c r="I173" s="922"/>
      <c r="J173" s="923"/>
    </row>
    <row r="174" spans="1:26" ht="18.75" customHeight="1" outlineLevel="1">
      <c r="B174" s="1020"/>
      <c r="C174" s="1028"/>
      <c r="D174" s="1029"/>
      <c r="E174" s="1029"/>
      <c r="F174" s="1029"/>
      <c r="G174" s="1029"/>
      <c r="H174" s="1029"/>
      <c r="I174" s="1029"/>
      <c r="J174" s="1030"/>
    </row>
    <row r="175" spans="1:26" ht="18.75" customHeight="1" outlineLevel="1">
      <c r="B175" s="1031" t="s">
        <v>545</v>
      </c>
      <c r="C175" s="918"/>
      <c r="D175" s="919"/>
      <c r="E175" s="919"/>
      <c r="F175" s="919"/>
      <c r="G175" s="919"/>
      <c r="H175" s="919"/>
      <c r="I175" s="919"/>
      <c r="J175" s="920"/>
    </row>
    <row r="176" spans="1:26" ht="18.75" customHeight="1" outlineLevel="1">
      <c r="B176" s="1019"/>
      <c r="C176" s="921"/>
      <c r="D176" s="922"/>
      <c r="E176" s="922"/>
      <c r="F176" s="922"/>
      <c r="G176" s="922"/>
      <c r="H176" s="922"/>
      <c r="I176" s="922"/>
      <c r="J176" s="923"/>
    </row>
    <row r="177" spans="2:10" ht="18.75" customHeight="1" outlineLevel="1" thickBot="1">
      <c r="B177" s="1032"/>
      <c r="C177" s="924"/>
      <c r="D177" s="925"/>
      <c r="E177" s="925"/>
      <c r="F177" s="925"/>
      <c r="G177" s="925"/>
      <c r="H177" s="925"/>
      <c r="I177" s="925"/>
      <c r="J177" s="926"/>
    </row>
    <row r="178" spans="2:10" ht="18.75" customHeight="1" outlineLevel="1" thickBot="1">
      <c r="B178" s="95"/>
      <c r="C178" s="96"/>
      <c r="D178" s="96"/>
      <c r="E178" s="96"/>
      <c r="F178" s="96"/>
      <c r="G178" s="96"/>
      <c r="H178" s="96"/>
      <c r="I178" s="96"/>
      <c r="J178" s="96"/>
    </row>
    <row r="179" spans="2:10" ht="18.75" customHeight="1" outlineLevel="1">
      <c r="B179" s="97" t="s">
        <v>546</v>
      </c>
      <c r="C179" s="98"/>
      <c r="D179" s="98"/>
      <c r="E179" s="98"/>
      <c r="F179" s="99"/>
      <c r="G179" s="99"/>
      <c r="H179" s="99"/>
      <c r="I179" s="99"/>
      <c r="J179" s="100"/>
    </row>
    <row r="180" spans="2:10" ht="18.75" customHeight="1" outlineLevel="1">
      <c r="B180" s="942"/>
      <c r="C180" s="943"/>
      <c r="D180" s="943"/>
      <c r="E180" s="943"/>
      <c r="F180" s="943"/>
      <c r="G180" s="943"/>
      <c r="H180" s="943"/>
      <c r="I180" s="943"/>
      <c r="J180" s="944"/>
    </row>
    <row r="181" spans="2:10" ht="12" customHeight="1" outlineLevel="1" thickBot="1">
      <c r="B181" s="234"/>
      <c r="C181" s="101"/>
      <c r="D181" s="101"/>
      <c r="E181" s="101"/>
      <c r="F181" s="101"/>
      <c r="G181" s="101"/>
      <c r="H181" s="101"/>
      <c r="I181" s="101"/>
      <c r="J181" s="102"/>
    </row>
    <row r="184" spans="2:10" ht="33.75" customHeight="1">
      <c r="B184" s="103" t="s">
        <v>529</v>
      </c>
      <c r="C184" s="948">
        <f>個票ｰ1004!B158</f>
        <v>0</v>
      </c>
      <c r="D184" s="949"/>
      <c r="E184" s="949"/>
      <c r="F184" s="950"/>
      <c r="G184" s="104" t="s">
        <v>530</v>
      </c>
      <c r="H184" s="945">
        <v>14</v>
      </c>
      <c r="I184" s="946"/>
      <c r="J184" s="947"/>
    </row>
    <row r="185" spans="2:10" ht="30" customHeight="1" outlineLevel="1">
      <c r="B185" s="237" t="s">
        <v>531</v>
      </c>
      <c r="C185" s="951">
        <f>個票ｰ1004!U158</f>
        <v>0</v>
      </c>
      <c r="D185" s="952"/>
      <c r="E185" s="952"/>
      <c r="F185" s="952"/>
      <c r="G185" s="952"/>
      <c r="H185" s="952"/>
      <c r="I185" s="952"/>
      <c r="J185" s="953"/>
    </row>
    <row r="186" spans="2:10" ht="30" customHeight="1" outlineLevel="1">
      <c r="B186" s="235" t="s">
        <v>533</v>
      </c>
      <c r="C186" s="992">
        <f>個票ｰ1004!S158</f>
        <v>0</v>
      </c>
      <c r="D186" s="993"/>
      <c r="E186" s="993"/>
      <c r="F186" s="993"/>
      <c r="G186" s="993"/>
      <c r="H186" s="993"/>
      <c r="I186" s="993"/>
      <c r="J186" s="994"/>
    </row>
    <row r="187" spans="2:10" ht="30" customHeight="1" outlineLevel="1">
      <c r="B187" s="236" t="s">
        <v>534</v>
      </c>
      <c r="C187" s="927"/>
      <c r="D187" s="927"/>
      <c r="E187" s="927"/>
      <c r="F187" s="927"/>
      <c r="G187" s="927"/>
      <c r="H187" s="928"/>
      <c r="I187" s="928"/>
      <c r="J187" s="929"/>
    </row>
    <row r="188" spans="2:10" ht="14.25" customHeight="1" outlineLevel="1">
      <c r="B188" s="995" t="s">
        <v>547</v>
      </c>
      <c r="C188" s="974" t="s">
        <v>536</v>
      </c>
      <c r="D188" s="974"/>
      <c r="E188" s="974"/>
      <c r="F188" s="974" t="s">
        <v>537</v>
      </c>
      <c r="G188" s="974"/>
      <c r="H188" s="975"/>
      <c r="I188" s="975"/>
      <c r="J188" s="976"/>
    </row>
    <row r="189" spans="2:10" ht="34.5" customHeight="1" outlineLevel="1">
      <c r="B189" s="995"/>
      <c r="C189" s="71"/>
      <c r="D189" s="197" t="s">
        <v>311</v>
      </c>
      <c r="E189" s="71"/>
      <c r="F189" s="977"/>
      <c r="G189" s="977"/>
      <c r="H189" s="978"/>
      <c r="I189" s="978"/>
      <c r="J189" s="979"/>
    </row>
    <row r="190" spans="2:10" ht="34.5" customHeight="1" outlineLevel="1">
      <c r="B190" s="995"/>
      <c r="C190" s="71"/>
      <c r="D190" s="88" t="s">
        <v>311</v>
      </c>
      <c r="E190" s="71"/>
      <c r="F190" s="968"/>
      <c r="G190" s="968"/>
      <c r="H190" s="969"/>
      <c r="I190" s="969"/>
      <c r="J190" s="970"/>
    </row>
    <row r="191" spans="2:10" ht="34.5" customHeight="1" outlineLevel="1">
      <c r="B191" s="995"/>
      <c r="C191" s="71"/>
      <c r="D191" s="88" t="s">
        <v>311</v>
      </c>
      <c r="E191" s="71"/>
      <c r="F191" s="968"/>
      <c r="G191" s="968"/>
      <c r="H191" s="969"/>
      <c r="I191" s="969"/>
      <c r="J191" s="970"/>
    </row>
    <row r="192" spans="2:10" ht="34.5" customHeight="1" outlineLevel="1">
      <c r="B192" s="995"/>
      <c r="C192" s="71"/>
      <c r="D192" s="88" t="s">
        <v>311</v>
      </c>
      <c r="E192" s="71"/>
      <c r="F192" s="968"/>
      <c r="G192" s="968"/>
      <c r="H192" s="969"/>
      <c r="I192" s="969"/>
      <c r="J192" s="970"/>
    </row>
    <row r="193" spans="1:26" ht="34.5" customHeight="1" outlineLevel="1">
      <c r="B193" s="995"/>
      <c r="C193" s="71"/>
      <c r="D193" s="241" t="s">
        <v>311</v>
      </c>
      <c r="E193" s="71"/>
      <c r="F193" s="980"/>
      <c r="G193" s="981"/>
      <c r="H193" s="982"/>
      <c r="I193" s="982"/>
      <c r="J193" s="983"/>
    </row>
    <row r="194" spans="1:26" ht="15" customHeight="1" outlineLevel="1">
      <c r="B194" s="936" t="s">
        <v>538</v>
      </c>
      <c r="C194" s="974" t="s">
        <v>536</v>
      </c>
      <c r="D194" s="974"/>
      <c r="E194" s="974"/>
      <c r="F194" s="974" t="s">
        <v>539</v>
      </c>
      <c r="G194" s="974"/>
      <c r="H194" s="975"/>
      <c r="I194" s="975"/>
      <c r="J194" s="976"/>
    </row>
    <row r="195" spans="1:26" ht="31.5" customHeight="1" outlineLevel="1">
      <c r="B195" s="937"/>
      <c r="C195" s="72"/>
      <c r="D195" s="90" t="s">
        <v>540</v>
      </c>
      <c r="E195" s="73"/>
      <c r="F195" s="977"/>
      <c r="G195" s="977"/>
      <c r="H195" s="978"/>
      <c r="I195" s="978"/>
      <c r="J195" s="979"/>
    </row>
    <row r="196" spans="1:26" ht="31.5" customHeight="1" outlineLevel="1">
      <c r="B196" s="937"/>
      <c r="C196" s="74"/>
      <c r="D196" s="91" t="s">
        <v>540</v>
      </c>
      <c r="E196" s="75"/>
      <c r="F196" s="968"/>
      <c r="G196" s="968"/>
      <c r="H196" s="969"/>
      <c r="I196" s="969"/>
      <c r="J196" s="970"/>
    </row>
    <row r="197" spans="1:26" ht="31.5" customHeight="1" outlineLevel="1">
      <c r="B197" s="937"/>
      <c r="C197" s="74"/>
      <c r="D197" s="91" t="s">
        <v>540</v>
      </c>
      <c r="E197" s="75"/>
      <c r="F197" s="968"/>
      <c r="G197" s="968"/>
      <c r="H197" s="969"/>
      <c r="I197" s="969"/>
      <c r="J197" s="970"/>
    </row>
    <row r="198" spans="1:26" ht="31.5" customHeight="1" outlineLevel="1">
      <c r="B198" s="937"/>
      <c r="C198" s="74"/>
      <c r="D198" s="91" t="s">
        <v>540</v>
      </c>
      <c r="E198" s="75"/>
      <c r="F198" s="968"/>
      <c r="G198" s="968"/>
      <c r="H198" s="969"/>
      <c r="I198" s="969"/>
      <c r="J198" s="970"/>
    </row>
    <row r="199" spans="1:26" ht="31.5" customHeight="1" outlineLevel="1">
      <c r="B199" s="938"/>
      <c r="C199" s="76"/>
      <c r="D199" s="92" t="s">
        <v>540</v>
      </c>
      <c r="E199" s="77"/>
      <c r="F199" s="939"/>
      <c r="G199" s="939"/>
      <c r="H199" s="940"/>
      <c r="I199" s="940"/>
      <c r="J199" s="941"/>
    </row>
    <row r="200" spans="1:26" ht="15" customHeight="1" outlineLevel="1">
      <c r="B200" s="954" t="s">
        <v>541</v>
      </c>
      <c r="C200" s="956" t="s">
        <v>542</v>
      </c>
      <c r="D200" s="957"/>
      <c r="E200" s="958"/>
      <c r="F200" s="959" t="s">
        <v>543</v>
      </c>
      <c r="G200" s="960"/>
      <c r="H200" s="960"/>
      <c r="I200" s="960"/>
      <c r="J200" s="961"/>
    </row>
    <row r="201" spans="1:26" ht="30" customHeight="1" outlineLevel="1">
      <c r="B201" s="937"/>
      <c r="C201" s="74"/>
      <c r="D201" s="91" t="s">
        <v>540</v>
      </c>
      <c r="E201" s="71"/>
      <c r="F201" s="965"/>
      <c r="G201" s="965"/>
      <c r="H201" s="966"/>
      <c r="I201" s="966"/>
      <c r="J201" s="967"/>
    </row>
    <row r="202" spans="1:26" ht="30" customHeight="1" outlineLevel="1">
      <c r="B202" s="937"/>
      <c r="C202" s="74"/>
      <c r="D202" s="91" t="s">
        <v>540</v>
      </c>
      <c r="E202" s="71"/>
      <c r="F202" s="968"/>
      <c r="G202" s="968"/>
      <c r="H202" s="969"/>
      <c r="I202" s="969"/>
      <c r="J202" s="970"/>
    </row>
    <row r="203" spans="1:26" ht="30" customHeight="1" outlineLevel="1">
      <c r="B203" s="937"/>
      <c r="C203" s="74"/>
      <c r="D203" s="91" t="s">
        <v>540</v>
      </c>
      <c r="E203" s="71"/>
      <c r="F203" s="968"/>
      <c r="G203" s="968"/>
      <c r="H203" s="969"/>
      <c r="I203" s="969"/>
      <c r="J203" s="970"/>
    </row>
    <row r="204" spans="1:26" ht="30" customHeight="1" outlineLevel="1" thickBot="1">
      <c r="B204" s="955"/>
      <c r="C204" s="78"/>
      <c r="D204" s="93" t="s">
        <v>540</v>
      </c>
      <c r="E204" s="79"/>
      <c r="F204" s="971"/>
      <c r="G204" s="971"/>
      <c r="H204" s="972"/>
      <c r="I204" s="972"/>
      <c r="J204" s="973"/>
    </row>
    <row r="205" spans="1:26" s="85" customFormat="1" ht="18.75" customHeight="1" outlineLevel="1" thickBot="1">
      <c r="A205" s="81"/>
      <c r="B205" s="94"/>
      <c r="C205" s="81"/>
      <c r="D205" s="81"/>
      <c r="E205" s="81"/>
      <c r="F205" s="81"/>
      <c r="G205" s="82"/>
      <c r="H205" s="82"/>
      <c r="I205" s="82"/>
      <c r="J205" s="82"/>
      <c r="K205" s="82"/>
      <c r="L205" s="82"/>
      <c r="M205" s="83"/>
      <c r="N205" s="1021"/>
      <c r="O205" s="1021"/>
      <c r="P205" s="1021"/>
      <c r="Q205" s="1021"/>
      <c r="R205" s="84"/>
      <c r="V205" s="83"/>
      <c r="W205" s="83"/>
      <c r="X205" s="83"/>
      <c r="Y205" s="83"/>
      <c r="Z205" s="84"/>
    </row>
    <row r="206" spans="1:26" ht="18.75" customHeight="1" outlineLevel="1">
      <c r="B206" s="1018" t="s">
        <v>544</v>
      </c>
      <c r="C206" s="1025"/>
      <c r="D206" s="1026"/>
      <c r="E206" s="1026"/>
      <c r="F206" s="1026"/>
      <c r="G206" s="1026"/>
      <c r="H206" s="1026"/>
      <c r="I206" s="1026"/>
      <c r="J206" s="1027"/>
    </row>
    <row r="207" spans="1:26" ht="18.75" customHeight="1" outlineLevel="1">
      <c r="B207" s="1019"/>
      <c r="C207" s="921"/>
      <c r="D207" s="922"/>
      <c r="E207" s="922"/>
      <c r="F207" s="922"/>
      <c r="G207" s="922"/>
      <c r="H207" s="922"/>
      <c r="I207" s="922"/>
      <c r="J207" s="923"/>
    </row>
    <row r="208" spans="1:26" ht="18.75" customHeight="1" outlineLevel="1">
      <c r="B208" s="1020"/>
      <c r="C208" s="1028"/>
      <c r="D208" s="1029"/>
      <c r="E208" s="1029"/>
      <c r="F208" s="1029"/>
      <c r="G208" s="1029"/>
      <c r="H208" s="1029"/>
      <c r="I208" s="1029"/>
      <c r="J208" s="1030"/>
    </row>
    <row r="209" spans="2:11" ht="18.75" customHeight="1" outlineLevel="1">
      <c r="B209" s="1031" t="s">
        <v>545</v>
      </c>
      <c r="C209" s="918"/>
      <c r="D209" s="919"/>
      <c r="E209" s="919"/>
      <c r="F209" s="919"/>
      <c r="G209" s="919"/>
      <c r="H209" s="919"/>
      <c r="I209" s="919"/>
      <c r="J209" s="920"/>
    </row>
    <row r="210" spans="2:11" ht="18.75" customHeight="1" outlineLevel="1">
      <c r="B210" s="1019"/>
      <c r="C210" s="921"/>
      <c r="D210" s="922"/>
      <c r="E210" s="922"/>
      <c r="F210" s="922"/>
      <c r="G210" s="922"/>
      <c r="H210" s="922"/>
      <c r="I210" s="922"/>
      <c r="J210" s="923"/>
    </row>
    <row r="211" spans="2:11" ht="18.75" customHeight="1" outlineLevel="1" thickBot="1">
      <c r="B211" s="1032"/>
      <c r="C211" s="924"/>
      <c r="D211" s="925"/>
      <c r="E211" s="925"/>
      <c r="F211" s="925"/>
      <c r="G211" s="925"/>
      <c r="H211" s="925"/>
      <c r="I211" s="925"/>
      <c r="J211" s="926"/>
    </row>
    <row r="212" spans="2:11" ht="18.75" customHeight="1" outlineLevel="1" thickBot="1">
      <c r="B212" s="95"/>
      <c r="C212" s="96"/>
      <c r="D212" s="96"/>
      <c r="E212" s="96"/>
      <c r="F212" s="96"/>
      <c r="G212" s="96"/>
      <c r="H212" s="96"/>
      <c r="I212" s="96"/>
      <c r="J212" s="96"/>
    </row>
    <row r="213" spans="2:11" ht="18.75" customHeight="1" outlineLevel="1">
      <c r="B213" s="97" t="s">
        <v>546</v>
      </c>
      <c r="C213" s="98"/>
      <c r="D213" s="98"/>
      <c r="E213" s="98"/>
      <c r="F213" s="99"/>
      <c r="G213" s="99"/>
      <c r="H213" s="99"/>
      <c r="I213" s="99"/>
      <c r="J213" s="100"/>
    </row>
    <row r="214" spans="2:11" ht="18.75" customHeight="1" outlineLevel="1">
      <c r="B214" s="942"/>
      <c r="C214" s="943"/>
      <c r="D214" s="943"/>
      <c r="E214" s="943"/>
      <c r="F214" s="943"/>
      <c r="G214" s="943"/>
      <c r="H214" s="943"/>
      <c r="I214" s="943"/>
      <c r="J214" s="944"/>
    </row>
    <row r="215" spans="2:11" ht="12" customHeight="1" outlineLevel="1" thickBot="1">
      <c r="B215" s="234"/>
      <c r="C215" s="101"/>
      <c r="D215" s="101"/>
      <c r="E215" s="101"/>
      <c r="F215" s="101"/>
      <c r="G215" s="101"/>
      <c r="H215" s="101"/>
      <c r="I215" s="101"/>
      <c r="J215" s="102"/>
    </row>
    <row r="218" spans="2:11" ht="17.25" customHeight="1">
      <c r="B218" s="198"/>
      <c r="C218" s="198"/>
      <c r="D218" s="198"/>
      <c r="E218" s="198"/>
      <c r="F218" s="198"/>
      <c r="G218" s="198"/>
      <c r="H218" s="198"/>
      <c r="I218" s="198"/>
      <c r="J218" s="198"/>
      <c r="K218" s="198"/>
    </row>
    <row r="219" spans="2:11" ht="33.75" customHeight="1">
      <c r="B219" s="103" t="s">
        <v>529</v>
      </c>
      <c r="C219" s="948">
        <f>個票ｰ1004!B159</f>
        <v>0</v>
      </c>
      <c r="D219" s="949"/>
      <c r="E219" s="949"/>
      <c r="F219" s="950"/>
      <c r="G219" s="104" t="s">
        <v>530</v>
      </c>
      <c r="H219" s="945">
        <v>15</v>
      </c>
      <c r="I219" s="946"/>
      <c r="J219" s="947"/>
    </row>
    <row r="220" spans="2:11" ht="30" customHeight="1" outlineLevel="1">
      <c r="B220" s="237" t="s">
        <v>531</v>
      </c>
      <c r="C220" s="951">
        <f>個票ｰ1004!U159</f>
        <v>0</v>
      </c>
      <c r="D220" s="952"/>
      <c r="E220" s="952"/>
      <c r="F220" s="952"/>
      <c r="G220" s="952"/>
      <c r="H220" s="952"/>
      <c r="I220" s="952"/>
      <c r="J220" s="953"/>
    </row>
    <row r="221" spans="2:11" ht="30" customHeight="1" outlineLevel="1">
      <c r="B221" s="235" t="s">
        <v>533</v>
      </c>
      <c r="C221" s="992">
        <f>個票ｰ1004!S159</f>
        <v>0</v>
      </c>
      <c r="D221" s="993"/>
      <c r="E221" s="993"/>
      <c r="F221" s="993"/>
      <c r="G221" s="993"/>
      <c r="H221" s="993"/>
      <c r="I221" s="993"/>
      <c r="J221" s="994"/>
    </row>
    <row r="222" spans="2:11" ht="30" customHeight="1" outlineLevel="1">
      <c r="B222" s="236" t="s">
        <v>534</v>
      </c>
      <c r="C222" s="927"/>
      <c r="D222" s="927"/>
      <c r="E222" s="927"/>
      <c r="F222" s="927"/>
      <c r="G222" s="927"/>
      <c r="H222" s="928"/>
      <c r="I222" s="928"/>
      <c r="J222" s="929"/>
    </row>
    <row r="223" spans="2:11" ht="14.25" customHeight="1" outlineLevel="1">
      <c r="B223" s="995" t="s">
        <v>547</v>
      </c>
      <c r="C223" s="974" t="s">
        <v>536</v>
      </c>
      <c r="D223" s="974"/>
      <c r="E223" s="974"/>
      <c r="F223" s="974" t="s">
        <v>537</v>
      </c>
      <c r="G223" s="974"/>
      <c r="H223" s="975"/>
      <c r="I223" s="975"/>
      <c r="J223" s="976"/>
    </row>
    <row r="224" spans="2:11" ht="34.5" customHeight="1" outlineLevel="1">
      <c r="B224" s="995"/>
      <c r="C224" s="71"/>
      <c r="D224" s="197" t="s">
        <v>311</v>
      </c>
      <c r="E224" s="71"/>
      <c r="F224" s="977"/>
      <c r="G224" s="977"/>
      <c r="H224" s="978"/>
      <c r="I224" s="978"/>
      <c r="J224" s="979"/>
    </row>
    <row r="225" spans="1:26" ht="34.5" customHeight="1" outlineLevel="1">
      <c r="B225" s="995"/>
      <c r="C225" s="71"/>
      <c r="D225" s="88" t="s">
        <v>311</v>
      </c>
      <c r="E225" s="71"/>
      <c r="F225" s="968"/>
      <c r="G225" s="968"/>
      <c r="H225" s="969"/>
      <c r="I225" s="969"/>
      <c r="J225" s="970"/>
    </row>
    <row r="226" spans="1:26" ht="34.5" customHeight="1" outlineLevel="1">
      <c r="B226" s="995"/>
      <c r="C226" s="71"/>
      <c r="D226" s="88" t="s">
        <v>311</v>
      </c>
      <c r="E226" s="71"/>
      <c r="F226" s="968"/>
      <c r="G226" s="968"/>
      <c r="H226" s="969"/>
      <c r="I226" s="969"/>
      <c r="J226" s="970"/>
    </row>
    <row r="227" spans="1:26" ht="34.5" customHeight="1" outlineLevel="1">
      <c r="B227" s="995"/>
      <c r="C227" s="71"/>
      <c r="D227" s="88" t="s">
        <v>311</v>
      </c>
      <c r="E227" s="71"/>
      <c r="F227" s="968"/>
      <c r="G227" s="968"/>
      <c r="H227" s="969"/>
      <c r="I227" s="969"/>
      <c r="J227" s="970"/>
    </row>
    <row r="228" spans="1:26" ht="34.5" customHeight="1" outlineLevel="1">
      <c r="B228" s="995"/>
      <c r="C228" s="71"/>
      <c r="D228" s="241" t="s">
        <v>311</v>
      </c>
      <c r="E228" s="71"/>
      <c r="F228" s="980"/>
      <c r="G228" s="981"/>
      <c r="H228" s="982"/>
      <c r="I228" s="982"/>
      <c r="J228" s="983"/>
    </row>
    <row r="229" spans="1:26" ht="15" customHeight="1" outlineLevel="1">
      <c r="B229" s="936" t="s">
        <v>538</v>
      </c>
      <c r="C229" s="974" t="s">
        <v>536</v>
      </c>
      <c r="D229" s="974"/>
      <c r="E229" s="974"/>
      <c r="F229" s="974" t="s">
        <v>539</v>
      </c>
      <c r="G229" s="974"/>
      <c r="H229" s="975"/>
      <c r="I229" s="975"/>
      <c r="J229" s="976"/>
    </row>
    <row r="230" spans="1:26" ht="31.5" customHeight="1" outlineLevel="1">
      <c r="B230" s="937"/>
      <c r="C230" s="72"/>
      <c r="D230" s="90" t="s">
        <v>540</v>
      </c>
      <c r="E230" s="73"/>
      <c r="F230" s="977"/>
      <c r="G230" s="977"/>
      <c r="H230" s="978"/>
      <c r="I230" s="978"/>
      <c r="J230" s="979"/>
    </row>
    <row r="231" spans="1:26" ht="31.5" customHeight="1" outlineLevel="1">
      <c r="B231" s="937"/>
      <c r="C231" s="74"/>
      <c r="D231" s="91" t="s">
        <v>540</v>
      </c>
      <c r="E231" s="75"/>
      <c r="F231" s="968"/>
      <c r="G231" s="968"/>
      <c r="H231" s="969"/>
      <c r="I231" s="969"/>
      <c r="J231" s="970"/>
    </row>
    <row r="232" spans="1:26" ht="31.5" customHeight="1" outlineLevel="1">
      <c r="B232" s="937"/>
      <c r="C232" s="74"/>
      <c r="D232" s="91" t="s">
        <v>540</v>
      </c>
      <c r="E232" s="75"/>
      <c r="F232" s="968"/>
      <c r="G232" s="968"/>
      <c r="H232" s="969"/>
      <c r="I232" s="969"/>
      <c r="J232" s="970"/>
    </row>
    <row r="233" spans="1:26" ht="31.5" customHeight="1" outlineLevel="1">
      <c r="B233" s="937"/>
      <c r="C233" s="74"/>
      <c r="D233" s="91" t="s">
        <v>540</v>
      </c>
      <c r="E233" s="75"/>
      <c r="F233" s="968"/>
      <c r="G233" s="968"/>
      <c r="H233" s="969"/>
      <c r="I233" s="969"/>
      <c r="J233" s="970"/>
    </row>
    <row r="234" spans="1:26" ht="31.5" customHeight="1" outlineLevel="1">
      <c r="B234" s="938"/>
      <c r="C234" s="76"/>
      <c r="D234" s="92" t="s">
        <v>540</v>
      </c>
      <c r="E234" s="77"/>
      <c r="F234" s="939"/>
      <c r="G234" s="939"/>
      <c r="H234" s="940"/>
      <c r="I234" s="940"/>
      <c r="J234" s="941"/>
    </row>
    <row r="235" spans="1:26" ht="15" customHeight="1" outlineLevel="1">
      <c r="B235" s="954" t="s">
        <v>541</v>
      </c>
      <c r="C235" s="956" t="s">
        <v>542</v>
      </c>
      <c r="D235" s="957"/>
      <c r="E235" s="958"/>
      <c r="F235" s="959" t="s">
        <v>543</v>
      </c>
      <c r="G235" s="960"/>
      <c r="H235" s="960"/>
      <c r="I235" s="960"/>
      <c r="J235" s="961"/>
    </row>
    <row r="236" spans="1:26" ht="30" customHeight="1" outlineLevel="1">
      <c r="B236" s="937"/>
      <c r="C236" s="74"/>
      <c r="D236" s="91" t="s">
        <v>540</v>
      </c>
      <c r="E236" s="71"/>
      <c r="F236" s="962"/>
      <c r="G236" s="962"/>
      <c r="H236" s="963"/>
      <c r="I236" s="963"/>
      <c r="J236" s="964"/>
    </row>
    <row r="237" spans="1:26" ht="30" customHeight="1" outlineLevel="1">
      <c r="B237" s="937"/>
      <c r="C237" s="74"/>
      <c r="D237" s="91" t="s">
        <v>540</v>
      </c>
      <c r="E237" s="71"/>
      <c r="F237" s="930"/>
      <c r="G237" s="930"/>
      <c r="H237" s="931"/>
      <c r="I237" s="931"/>
      <c r="J237" s="932"/>
    </row>
    <row r="238" spans="1:26" ht="30" customHeight="1" outlineLevel="1">
      <c r="B238" s="937"/>
      <c r="C238" s="74"/>
      <c r="D238" s="91" t="s">
        <v>540</v>
      </c>
      <c r="E238" s="71"/>
      <c r="F238" s="930"/>
      <c r="G238" s="930"/>
      <c r="H238" s="931"/>
      <c r="I238" s="931"/>
      <c r="J238" s="932"/>
    </row>
    <row r="239" spans="1:26" ht="30" customHeight="1" outlineLevel="1" thickBot="1">
      <c r="B239" s="955"/>
      <c r="C239" s="78"/>
      <c r="D239" s="93" t="s">
        <v>540</v>
      </c>
      <c r="E239" s="79"/>
      <c r="F239" s="933"/>
      <c r="G239" s="933"/>
      <c r="H239" s="934"/>
      <c r="I239" s="934"/>
      <c r="J239" s="935"/>
    </row>
    <row r="240" spans="1:26" s="85" customFormat="1" ht="18.75" customHeight="1" outlineLevel="1" thickBot="1">
      <c r="A240" s="81"/>
      <c r="B240" s="94"/>
      <c r="C240" s="81"/>
      <c r="D240" s="81"/>
      <c r="E240" s="81"/>
      <c r="F240" s="81"/>
      <c r="G240" s="82"/>
      <c r="H240" s="82"/>
      <c r="I240" s="82"/>
      <c r="J240" s="82"/>
      <c r="K240" s="82"/>
      <c r="L240" s="82"/>
      <c r="M240" s="83"/>
      <c r="N240" s="1021"/>
      <c r="O240" s="1021"/>
      <c r="P240" s="1021"/>
      <c r="Q240" s="1021"/>
      <c r="R240" s="84"/>
      <c r="V240" s="83"/>
      <c r="W240" s="83"/>
      <c r="X240" s="83"/>
      <c r="Y240" s="83"/>
      <c r="Z240" s="84"/>
    </row>
    <row r="241" spans="2:10" ht="18.75" customHeight="1" outlineLevel="1">
      <c r="B241" s="1018" t="s">
        <v>544</v>
      </c>
      <c r="C241" s="1025"/>
      <c r="D241" s="1026"/>
      <c r="E241" s="1026"/>
      <c r="F241" s="1026"/>
      <c r="G241" s="1026"/>
      <c r="H241" s="1026"/>
      <c r="I241" s="1026"/>
      <c r="J241" s="1027"/>
    </row>
    <row r="242" spans="2:10" ht="18.75" customHeight="1" outlineLevel="1">
      <c r="B242" s="1019"/>
      <c r="C242" s="921"/>
      <c r="D242" s="922"/>
      <c r="E242" s="922"/>
      <c r="F242" s="922"/>
      <c r="G242" s="922"/>
      <c r="H242" s="922"/>
      <c r="I242" s="922"/>
      <c r="J242" s="923"/>
    </row>
    <row r="243" spans="2:10" ht="18.75" customHeight="1" outlineLevel="1">
      <c r="B243" s="1020"/>
      <c r="C243" s="1028"/>
      <c r="D243" s="1029"/>
      <c r="E243" s="1029"/>
      <c r="F243" s="1029"/>
      <c r="G243" s="1029"/>
      <c r="H243" s="1029"/>
      <c r="I243" s="1029"/>
      <c r="J243" s="1030"/>
    </row>
    <row r="244" spans="2:10" ht="18.75" customHeight="1" outlineLevel="1">
      <c r="B244" s="1031" t="s">
        <v>545</v>
      </c>
      <c r="C244" s="918"/>
      <c r="D244" s="919"/>
      <c r="E244" s="919"/>
      <c r="F244" s="919"/>
      <c r="G244" s="919"/>
      <c r="H244" s="919"/>
      <c r="I244" s="919"/>
      <c r="J244" s="920"/>
    </row>
    <row r="245" spans="2:10" ht="18.75" customHeight="1" outlineLevel="1">
      <c r="B245" s="1019"/>
      <c r="C245" s="921"/>
      <c r="D245" s="922"/>
      <c r="E245" s="922"/>
      <c r="F245" s="922"/>
      <c r="G245" s="922"/>
      <c r="H245" s="922"/>
      <c r="I245" s="922"/>
      <c r="J245" s="923"/>
    </row>
    <row r="246" spans="2:10" ht="18.75" customHeight="1" outlineLevel="1" thickBot="1">
      <c r="B246" s="1032"/>
      <c r="C246" s="924"/>
      <c r="D246" s="925"/>
      <c r="E246" s="925"/>
      <c r="F246" s="925"/>
      <c r="G246" s="925"/>
      <c r="H246" s="925"/>
      <c r="I246" s="925"/>
      <c r="J246" s="926"/>
    </row>
    <row r="247" spans="2:10" ht="18.75" customHeight="1" outlineLevel="1" thickBot="1">
      <c r="B247" s="95"/>
      <c r="C247" s="96"/>
      <c r="D247" s="96"/>
      <c r="E247" s="96"/>
      <c r="F247" s="96"/>
      <c r="G247" s="96"/>
      <c r="H247" s="96"/>
      <c r="I247" s="96"/>
      <c r="J247" s="96"/>
    </row>
    <row r="248" spans="2:10" ht="18.75" customHeight="1" outlineLevel="1">
      <c r="B248" s="97" t="s">
        <v>546</v>
      </c>
      <c r="C248" s="98"/>
      <c r="D248" s="98"/>
      <c r="E248" s="98"/>
      <c r="F248" s="99"/>
      <c r="G248" s="99"/>
      <c r="H248" s="99"/>
      <c r="I248" s="99"/>
      <c r="J248" s="100"/>
    </row>
    <row r="249" spans="2:10" ht="18.75" customHeight="1" outlineLevel="1">
      <c r="B249" s="942"/>
      <c r="C249" s="943"/>
      <c r="D249" s="943"/>
      <c r="E249" s="943"/>
      <c r="F249" s="943"/>
      <c r="G249" s="943"/>
      <c r="H249" s="943"/>
      <c r="I249" s="943"/>
      <c r="J249" s="944"/>
    </row>
    <row r="250" spans="2:10" ht="12" customHeight="1" outlineLevel="1" thickBot="1">
      <c r="B250" s="234"/>
      <c r="C250" s="101"/>
      <c r="D250" s="101"/>
      <c r="E250" s="101"/>
      <c r="F250" s="101"/>
      <c r="G250" s="101"/>
      <c r="H250" s="101"/>
      <c r="I250" s="101"/>
      <c r="J250" s="102"/>
    </row>
    <row r="251" spans="2:10" ht="17.25" customHeight="1"/>
    <row r="253" spans="2:10" ht="33.75" customHeight="1">
      <c r="B253" s="103" t="s">
        <v>553</v>
      </c>
      <c r="C253" s="948">
        <f>個票ｰ1004!B160</f>
        <v>0</v>
      </c>
      <c r="D253" s="949"/>
      <c r="E253" s="949"/>
      <c r="F253" s="950"/>
      <c r="G253" s="104" t="s">
        <v>530</v>
      </c>
      <c r="H253" s="945">
        <v>16</v>
      </c>
      <c r="I253" s="946"/>
      <c r="J253" s="947"/>
    </row>
    <row r="254" spans="2:10" ht="30" customHeight="1" outlineLevel="1">
      <c r="B254" s="237" t="s">
        <v>531</v>
      </c>
      <c r="C254" s="951">
        <f>個票ｰ1004!U160</f>
        <v>0</v>
      </c>
      <c r="D254" s="952"/>
      <c r="E254" s="952"/>
      <c r="F254" s="952"/>
      <c r="G254" s="952"/>
      <c r="H254" s="952"/>
      <c r="I254" s="952"/>
      <c r="J254" s="953"/>
    </row>
    <row r="255" spans="2:10" ht="30" customHeight="1" outlineLevel="1">
      <c r="B255" s="235" t="s">
        <v>533</v>
      </c>
      <c r="C255" s="992">
        <f>個票ｰ1004!S160</f>
        <v>0</v>
      </c>
      <c r="D255" s="993"/>
      <c r="E255" s="993"/>
      <c r="F255" s="993"/>
      <c r="G255" s="993"/>
      <c r="H255" s="993"/>
      <c r="I255" s="993"/>
      <c r="J255" s="994"/>
    </row>
    <row r="256" spans="2:10" ht="30" customHeight="1" outlineLevel="1">
      <c r="B256" s="236" t="s">
        <v>534</v>
      </c>
      <c r="C256" s="927"/>
      <c r="D256" s="927"/>
      <c r="E256" s="927"/>
      <c r="F256" s="927"/>
      <c r="G256" s="927"/>
      <c r="H256" s="928"/>
      <c r="I256" s="928"/>
      <c r="J256" s="929"/>
    </row>
    <row r="257" spans="2:10" ht="14.25" customHeight="1" outlineLevel="1">
      <c r="B257" s="995" t="s">
        <v>547</v>
      </c>
      <c r="C257" s="974" t="s">
        <v>536</v>
      </c>
      <c r="D257" s="974"/>
      <c r="E257" s="974"/>
      <c r="F257" s="974" t="s">
        <v>537</v>
      </c>
      <c r="G257" s="974"/>
      <c r="H257" s="975"/>
      <c r="I257" s="975"/>
      <c r="J257" s="976"/>
    </row>
    <row r="258" spans="2:10" ht="34.5" customHeight="1" outlineLevel="1">
      <c r="B258" s="995"/>
      <c r="C258" s="71"/>
      <c r="D258" s="197" t="s">
        <v>311</v>
      </c>
      <c r="E258" s="71"/>
      <c r="F258" s="977"/>
      <c r="G258" s="977"/>
      <c r="H258" s="978"/>
      <c r="I258" s="978"/>
      <c r="J258" s="979"/>
    </row>
    <row r="259" spans="2:10" ht="34.5" customHeight="1" outlineLevel="1">
      <c r="B259" s="995"/>
      <c r="C259" s="71"/>
      <c r="D259" s="88" t="s">
        <v>311</v>
      </c>
      <c r="E259" s="71"/>
      <c r="F259" s="968"/>
      <c r="G259" s="968"/>
      <c r="H259" s="969"/>
      <c r="I259" s="969"/>
      <c r="J259" s="970"/>
    </row>
    <row r="260" spans="2:10" ht="34.5" customHeight="1" outlineLevel="1">
      <c r="B260" s="995"/>
      <c r="C260" s="71"/>
      <c r="D260" s="88" t="s">
        <v>311</v>
      </c>
      <c r="E260" s="71"/>
      <c r="F260" s="968"/>
      <c r="G260" s="968"/>
      <c r="H260" s="969"/>
      <c r="I260" s="969"/>
      <c r="J260" s="970"/>
    </row>
    <row r="261" spans="2:10" ht="34.5" customHeight="1" outlineLevel="1">
      <c r="B261" s="995"/>
      <c r="C261" s="71"/>
      <c r="D261" s="88" t="s">
        <v>311</v>
      </c>
      <c r="E261" s="71"/>
      <c r="F261" s="968"/>
      <c r="G261" s="968"/>
      <c r="H261" s="969"/>
      <c r="I261" s="969"/>
      <c r="J261" s="970"/>
    </row>
    <row r="262" spans="2:10" ht="34.5" customHeight="1" outlineLevel="1">
      <c r="B262" s="995"/>
      <c r="C262" s="71"/>
      <c r="D262" s="241" t="s">
        <v>311</v>
      </c>
      <c r="E262" s="71"/>
      <c r="F262" s="980"/>
      <c r="G262" s="981"/>
      <c r="H262" s="982"/>
      <c r="I262" s="982"/>
      <c r="J262" s="983"/>
    </row>
    <row r="263" spans="2:10" ht="15" customHeight="1" outlineLevel="1">
      <c r="B263" s="936" t="s">
        <v>538</v>
      </c>
      <c r="C263" s="974" t="s">
        <v>536</v>
      </c>
      <c r="D263" s="974"/>
      <c r="E263" s="974"/>
      <c r="F263" s="974" t="s">
        <v>539</v>
      </c>
      <c r="G263" s="974"/>
      <c r="H263" s="975"/>
      <c r="I263" s="975"/>
      <c r="J263" s="976"/>
    </row>
    <row r="264" spans="2:10" ht="31.5" customHeight="1" outlineLevel="1">
      <c r="B264" s="937"/>
      <c r="C264" s="72"/>
      <c r="D264" s="90" t="s">
        <v>540</v>
      </c>
      <c r="E264" s="73"/>
      <c r="F264" s="977"/>
      <c r="G264" s="977"/>
      <c r="H264" s="978"/>
      <c r="I264" s="978"/>
      <c r="J264" s="979"/>
    </row>
    <row r="265" spans="2:10" ht="31.5" customHeight="1" outlineLevel="1">
      <c r="B265" s="937"/>
      <c r="C265" s="74"/>
      <c r="D265" s="91" t="s">
        <v>540</v>
      </c>
      <c r="E265" s="75"/>
      <c r="F265" s="968"/>
      <c r="G265" s="968"/>
      <c r="H265" s="969"/>
      <c r="I265" s="969"/>
      <c r="J265" s="970"/>
    </row>
    <row r="266" spans="2:10" ht="31.5" customHeight="1" outlineLevel="1">
      <c r="B266" s="937"/>
      <c r="C266" s="74"/>
      <c r="D266" s="91" t="s">
        <v>540</v>
      </c>
      <c r="E266" s="75"/>
      <c r="F266" s="968"/>
      <c r="G266" s="968"/>
      <c r="H266" s="969"/>
      <c r="I266" s="969"/>
      <c r="J266" s="970"/>
    </row>
    <row r="267" spans="2:10" ht="31.5" customHeight="1" outlineLevel="1">
      <c r="B267" s="937"/>
      <c r="C267" s="74"/>
      <c r="D267" s="91" t="s">
        <v>540</v>
      </c>
      <c r="E267" s="75"/>
      <c r="F267" s="968"/>
      <c r="G267" s="968"/>
      <c r="H267" s="969"/>
      <c r="I267" s="969"/>
      <c r="J267" s="970"/>
    </row>
    <row r="268" spans="2:10" ht="31.5" customHeight="1" outlineLevel="1">
      <c r="B268" s="938"/>
      <c r="C268" s="76"/>
      <c r="D268" s="92" t="s">
        <v>540</v>
      </c>
      <c r="E268" s="77"/>
      <c r="F268" s="939"/>
      <c r="G268" s="939"/>
      <c r="H268" s="940"/>
      <c r="I268" s="940"/>
      <c r="J268" s="941"/>
    </row>
    <row r="269" spans="2:10" ht="15" customHeight="1" outlineLevel="1">
      <c r="B269" s="954" t="s">
        <v>541</v>
      </c>
      <c r="C269" s="956" t="s">
        <v>542</v>
      </c>
      <c r="D269" s="957"/>
      <c r="E269" s="958"/>
      <c r="F269" s="959" t="s">
        <v>543</v>
      </c>
      <c r="G269" s="960"/>
      <c r="H269" s="960"/>
      <c r="I269" s="960"/>
      <c r="J269" s="961"/>
    </row>
    <row r="270" spans="2:10" ht="30" customHeight="1" outlineLevel="1">
      <c r="B270" s="937"/>
      <c r="C270" s="74"/>
      <c r="D270" s="91" t="s">
        <v>540</v>
      </c>
      <c r="E270" s="71"/>
      <c r="F270" s="962"/>
      <c r="G270" s="962"/>
      <c r="H270" s="963"/>
      <c r="I270" s="963"/>
      <c r="J270" s="964"/>
    </row>
    <row r="271" spans="2:10" ht="30" customHeight="1" outlineLevel="1">
      <c r="B271" s="937"/>
      <c r="C271" s="74"/>
      <c r="D271" s="91" t="s">
        <v>540</v>
      </c>
      <c r="E271" s="71"/>
      <c r="F271" s="930"/>
      <c r="G271" s="930"/>
      <c r="H271" s="931"/>
      <c r="I271" s="931"/>
      <c r="J271" s="932"/>
    </row>
    <row r="272" spans="2:10" ht="30" customHeight="1" outlineLevel="1">
      <c r="B272" s="937"/>
      <c r="C272" s="74"/>
      <c r="D272" s="91" t="s">
        <v>540</v>
      </c>
      <c r="E272" s="71"/>
      <c r="F272" s="930"/>
      <c r="G272" s="930"/>
      <c r="H272" s="931"/>
      <c r="I272" s="931"/>
      <c r="J272" s="932"/>
    </row>
    <row r="273" spans="1:26" ht="30" customHeight="1" outlineLevel="1" thickBot="1">
      <c r="B273" s="955"/>
      <c r="C273" s="78"/>
      <c r="D273" s="93" t="s">
        <v>540</v>
      </c>
      <c r="E273" s="79"/>
      <c r="F273" s="933"/>
      <c r="G273" s="933"/>
      <c r="H273" s="934"/>
      <c r="I273" s="934"/>
      <c r="J273" s="935"/>
    </row>
    <row r="274" spans="1:26" s="85" customFormat="1" ht="18.75" customHeight="1" outlineLevel="1" thickBot="1">
      <c r="A274" s="81"/>
      <c r="B274" s="94"/>
      <c r="C274" s="81"/>
      <c r="D274" s="81"/>
      <c r="E274" s="81"/>
      <c r="F274" s="81"/>
      <c r="G274" s="82"/>
      <c r="H274" s="82"/>
      <c r="I274" s="82"/>
      <c r="J274" s="82"/>
      <c r="K274" s="82"/>
      <c r="L274" s="82"/>
      <c r="M274" s="83"/>
      <c r="N274" s="1021"/>
      <c r="O274" s="1021"/>
      <c r="P274" s="1021"/>
      <c r="Q274" s="1021"/>
      <c r="R274" s="84"/>
      <c r="V274" s="83"/>
      <c r="W274" s="83"/>
      <c r="X274" s="83"/>
      <c r="Y274" s="83"/>
      <c r="Z274" s="84"/>
    </row>
    <row r="275" spans="1:26" ht="18.75" customHeight="1" outlineLevel="1">
      <c r="B275" s="1018" t="s">
        <v>544</v>
      </c>
      <c r="C275" s="1025"/>
      <c r="D275" s="1026"/>
      <c r="E275" s="1026"/>
      <c r="F275" s="1026"/>
      <c r="G275" s="1026"/>
      <c r="H275" s="1026"/>
      <c r="I275" s="1026"/>
      <c r="J275" s="1027"/>
    </row>
    <row r="276" spans="1:26" ht="18.75" customHeight="1" outlineLevel="1">
      <c r="B276" s="1019"/>
      <c r="C276" s="921"/>
      <c r="D276" s="922"/>
      <c r="E276" s="922"/>
      <c r="F276" s="922"/>
      <c r="G276" s="922"/>
      <c r="H276" s="922"/>
      <c r="I276" s="922"/>
      <c r="J276" s="923"/>
    </row>
    <row r="277" spans="1:26" ht="18.75" customHeight="1" outlineLevel="1">
      <c r="B277" s="1020"/>
      <c r="C277" s="1028"/>
      <c r="D277" s="1029"/>
      <c r="E277" s="1029"/>
      <c r="F277" s="1029"/>
      <c r="G277" s="1029"/>
      <c r="H277" s="1029"/>
      <c r="I277" s="1029"/>
      <c r="J277" s="1030"/>
    </row>
    <row r="278" spans="1:26" ht="18.75" customHeight="1" outlineLevel="1">
      <c r="B278" s="1031" t="s">
        <v>545</v>
      </c>
      <c r="C278" s="918"/>
      <c r="D278" s="919"/>
      <c r="E278" s="919"/>
      <c r="F278" s="919"/>
      <c r="G278" s="919"/>
      <c r="H278" s="919"/>
      <c r="I278" s="919"/>
      <c r="J278" s="920"/>
    </row>
    <row r="279" spans="1:26" ht="18.75" customHeight="1" outlineLevel="1">
      <c r="B279" s="1019"/>
      <c r="C279" s="921"/>
      <c r="D279" s="922"/>
      <c r="E279" s="922"/>
      <c r="F279" s="922"/>
      <c r="G279" s="922"/>
      <c r="H279" s="922"/>
      <c r="I279" s="922"/>
      <c r="J279" s="923"/>
    </row>
    <row r="280" spans="1:26" ht="18.75" customHeight="1" outlineLevel="1" thickBot="1">
      <c r="B280" s="1032"/>
      <c r="C280" s="924"/>
      <c r="D280" s="925"/>
      <c r="E280" s="925"/>
      <c r="F280" s="925"/>
      <c r="G280" s="925"/>
      <c r="H280" s="925"/>
      <c r="I280" s="925"/>
      <c r="J280" s="926"/>
    </row>
    <row r="281" spans="1:26" ht="18.75" customHeight="1" outlineLevel="1" thickBot="1">
      <c r="B281" s="95"/>
      <c r="C281" s="96"/>
      <c r="D281" s="96"/>
      <c r="E281" s="96"/>
      <c r="F281" s="96"/>
      <c r="G281" s="96"/>
      <c r="H281" s="96"/>
      <c r="I281" s="96"/>
      <c r="J281" s="96"/>
    </row>
    <row r="282" spans="1:26" ht="18.75" customHeight="1" outlineLevel="1">
      <c r="B282" s="97" t="s">
        <v>546</v>
      </c>
      <c r="C282" s="98"/>
      <c r="D282" s="98"/>
      <c r="E282" s="98"/>
      <c r="F282" s="99"/>
      <c r="G282" s="99"/>
      <c r="H282" s="99"/>
      <c r="I282" s="99"/>
      <c r="J282" s="100"/>
    </row>
    <row r="283" spans="1:26" ht="18.75" customHeight="1" outlineLevel="1">
      <c r="B283" s="942"/>
      <c r="C283" s="943"/>
      <c r="D283" s="943"/>
      <c r="E283" s="943"/>
      <c r="F283" s="943"/>
      <c r="G283" s="943"/>
      <c r="H283" s="943"/>
      <c r="I283" s="943"/>
      <c r="J283" s="944"/>
    </row>
    <row r="284" spans="1:26" ht="12" customHeight="1" outlineLevel="1" thickBot="1">
      <c r="B284" s="234"/>
      <c r="C284" s="101"/>
      <c r="D284" s="101"/>
      <c r="E284" s="101"/>
      <c r="F284" s="101"/>
      <c r="G284" s="101"/>
      <c r="H284" s="101"/>
      <c r="I284" s="101"/>
      <c r="J284" s="102"/>
    </row>
    <row r="287" spans="1:26" ht="33.75" customHeight="1">
      <c r="B287" s="103" t="s">
        <v>529</v>
      </c>
      <c r="C287" s="948">
        <f>個票ｰ1004!B161</f>
        <v>0</v>
      </c>
      <c r="D287" s="949"/>
      <c r="E287" s="949"/>
      <c r="F287" s="950"/>
      <c r="G287" s="104" t="s">
        <v>530</v>
      </c>
      <c r="H287" s="945">
        <v>17</v>
      </c>
      <c r="I287" s="946"/>
      <c r="J287" s="947"/>
    </row>
    <row r="288" spans="1:26" ht="30" customHeight="1" outlineLevel="1">
      <c r="B288" s="237" t="s">
        <v>531</v>
      </c>
      <c r="C288" s="951">
        <f>個票ｰ1004!U161</f>
        <v>0</v>
      </c>
      <c r="D288" s="952"/>
      <c r="E288" s="952"/>
      <c r="F288" s="952"/>
      <c r="G288" s="952"/>
      <c r="H288" s="952"/>
      <c r="I288" s="952"/>
      <c r="J288" s="953"/>
    </row>
    <row r="289" spans="2:10" ht="30" customHeight="1" outlineLevel="1">
      <c r="B289" s="235" t="s">
        <v>533</v>
      </c>
      <c r="C289" s="992">
        <f>個票ｰ1004!S161</f>
        <v>0</v>
      </c>
      <c r="D289" s="993"/>
      <c r="E289" s="993"/>
      <c r="F289" s="993"/>
      <c r="G289" s="993"/>
      <c r="H289" s="993"/>
      <c r="I289" s="993"/>
      <c r="J289" s="994"/>
    </row>
    <row r="290" spans="2:10" ht="30" customHeight="1" outlineLevel="1">
      <c r="B290" s="236" t="s">
        <v>534</v>
      </c>
      <c r="C290" s="927"/>
      <c r="D290" s="927"/>
      <c r="E290" s="927"/>
      <c r="F290" s="927"/>
      <c r="G290" s="927"/>
      <c r="H290" s="928"/>
      <c r="I290" s="928"/>
      <c r="J290" s="929"/>
    </row>
    <row r="291" spans="2:10" ht="14.25" customHeight="1" outlineLevel="1">
      <c r="B291" s="995" t="s">
        <v>547</v>
      </c>
      <c r="C291" s="974" t="s">
        <v>536</v>
      </c>
      <c r="D291" s="974"/>
      <c r="E291" s="974"/>
      <c r="F291" s="974" t="s">
        <v>537</v>
      </c>
      <c r="G291" s="974"/>
      <c r="H291" s="975"/>
      <c r="I291" s="975"/>
      <c r="J291" s="976"/>
    </row>
    <row r="292" spans="2:10" ht="34.5" customHeight="1" outlineLevel="1">
      <c r="B292" s="995"/>
      <c r="C292" s="71"/>
      <c r="D292" s="197" t="s">
        <v>311</v>
      </c>
      <c r="E292" s="71"/>
      <c r="F292" s="977"/>
      <c r="G292" s="977"/>
      <c r="H292" s="978"/>
      <c r="I292" s="978"/>
      <c r="J292" s="979"/>
    </row>
    <row r="293" spans="2:10" ht="34.5" customHeight="1" outlineLevel="1">
      <c r="B293" s="995"/>
      <c r="C293" s="71"/>
      <c r="D293" s="88" t="s">
        <v>311</v>
      </c>
      <c r="E293" s="71"/>
      <c r="F293" s="968"/>
      <c r="G293" s="968"/>
      <c r="H293" s="969"/>
      <c r="I293" s="969"/>
      <c r="J293" s="970"/>
    </row>
    <row r="294" spans="2:10" ht="34.5" customHeight="1" outlineLevel="1">
      <c r="B294" s="995"/>
      <c r="C294" s="71"/>
      <c r="D294" s="88" t="s">
        <v>311</v>
      </c>
      <c r="E294" s="71"/>
      <c r="F294" s="968"/>
      <c r="G294" s="968"/>
      <c r="H294" s="969"/>
      <c r="I294" s="969"/>
      <c r="J294" s="970"/>
    </row>
    <row r="295" spans="2:10" ht="34.5" customHeight="1" outlineLevel="1">
      <c r="B295" s="995"/>
      <c r="C295" s="71"/>
      <c r="D295" s="88" t="s">
        <v>311</v>
      </c>
      <c r="E295" s="71"/>
      <c r="F295" s="968"/>
      <c r="G295" s="968"/>
      <c r="H295" s="969"/>
      <c r="I295" s="969"/>
      <c r="J295" s="970"/>
    </row>
    <row r="296" spans="2:10" ht="34.5" customHeight="1" outlineLevel="1">
      <c r="B296" s="995"/>
      <c r="C296" s="71"/>
      <c r="D296" s="241" t="s">
        <v>311</v>
      </c>
      <c r="E296" s="71"/>
      <c r="F296" s="980"/>
      <c r="G296" s="981"/>
      <c r="H296" s="982"/>
      <c r="I296" s="982"/>
      <c r="J296" s="983"/>
    </row>
    <row r="297" spans="2:10" ht="15" customHeight="1" outlineLevel="1">
      <c r="B297" s="936" t="s">
        <v>538</v>
      </c>
      <c r="C297" s="974" t="s">
        <v>536</v>
      </c>
      <c r="D297" s="974"/>
      <c r="E297" s="974"/>
      <c r="F297" s="974" t="s">
        <v>539</v>
      </c>
      <c r="G297" s="974"/>
      <c r="H297" s="975"/>
      <c r="I297" s="975"/>
      <c r="J297" s="976"/>
    </row>
    <row r="298" spans="2:10" ht="31.5" customHeight="1" outlineLevel="1">
      <c r="B298" s="937"/>
      <c r="C298" s="72"/>
      <c r="D298" s="90" t="s">
        <v>540</v>
      </c>
      <c r="E298" s="73"/>
      <c r="F298" s="977"/>
      <c r="G298" s="977"/>
      <c r="H298" s="978"/>
      <c r="I298" s="978"/>
      <c r="J298" s="979"/>
    </row>
    <row r="299" spans="2:10" ht="31.5" customHeight="1" outlineLevel="1">
      <c r="B299" s="937"/>
      <c r="C299" s="74"/>
      <c r="D299" s="91" t="s">
        <v>540</v>
      </c>
      <c r="E299" s="75"/>
      <c r="F299" s="968"/>
      <c r="G299" s="968"/>
      <c r="H299" s="969"/>
      <c r="I299" s="969"/>
      <c r="J299" s="970"/>
    </row>
    <row r="300" spans="2:10" ht="31.5" customHeight="1" outlineLevel="1">
      <c r="B300" s="937"/>
      <c r="C300" s="74"/>
      <c r="D300" s="91" t="s">
        <v>540</v>
      </c>
      <c r="E300" s="75"/>
      <c r="F300" s="968"/>
      <c r="G300" s="968"/>
      <c r="H300" s="969"/>
      <c r="I300" s="969"/>
      <c r="J300" s="970"/>
    </row>
    <row r="301" spans="2:10" ht="31.5" customHeight="1" outlineLevel="1">
      <c r="B301" s="937"/>
      <c r="C301" s="74"/>
      <c r="D301" s="91" t="s">
        <v>540</v>
      </c>
      <c r="E301" s="75"/>
      <c r="F301" s="968"/>
      <c r="G301" s="968"/>
      <c r="H301" s="969"/>
      <c r="I301" s="969"/>
      <c r="J301" s="970"/>
    </row>
    <row r="302" spans="2:10" ht="31.5" customHeight="1" outlineLevel="1">
      <c r="B302" s="938"/>
      <c r="C302" s="76"/>
      <c r="D302" s="92" t="s">
        <v>540</v>
      </c>
      <c r="E302" s="77"/>
      <c r="F302" s="939"/>
      <c r="G302" s="939"/>
      <c r="H302" s="940"/>
      <c r="I302" s="940"/>
      <c r="J302" s="941"/>
    </row>
    <row r="303" spans="2:10" ht="15" customHeight="1" outlineLevel="1">
      <c r="B303" s="954" t="s">
        <v>541</v>
      </c>
      <c r="C303" s="956" t="s">
        <v>542</v>
      </c>
      <c r="D303" s="957"/>
      <c r="E303" s="958"/>
      <c r="F303" s="959" t="s">
        <v>543</v>
      </c>
      <c r="G303" s="960"/>
      <c r="H303" s="960"/>
      <c r="I303" s="960"/>
      <c r="J303" s="961"/>
    </row>
    <row r="304" spans="2:10" ht="30" customHeight="1" outlineLevel="1">
      <c r="B304" s="937"/>
      <c r="C304" s="74"/>
      <c r="D304" s="91" t="s">
        <v>540</v>
      </c>
      <c r="E304" s="71"/>
      <c r="F304" s="962"/>
      <c r="G304" s="962"/>
      <c r="H304" s="963"/>
      <c r="I304" s="963"/>
      <c r="J304" s="964"/>
    </row>
    <row r="305" spans="1:26" ht="30" customHeight="1" outlineLevel="1">
      <c r="B305" s="937"/>
      <c r="C305" s="74"/>
      <c r="D305" s="91" t="s">
        <v>540</v>
      </c>
      <c r="E305" s="71"/>
      <c r="F305" s="930"/>
      <c r="G305" s="930"/>
      <c r="H305" s="931"/>
      <c r="I305" s="931"/>
      <c r="J305" s="932"/>
    </row>
    <row r="306" spans="1:26" ht="30" customHeight="1" outlineLevel="1">
      <c r="B306" s="937"/>
      <c r="C306" s="74"/>
      <c r="D306" s="91" t="s">
        <v>540</v>
      </c>
      <c r="E306" s="71"/>
      <c r="F306" s="930"/>
      <c r="G306" s="930"/>
      <c r="H306" s="931"/>
      <c r="I306" s="931"/>
      <c r="J306" s="932"/>
    </row>
    <row r="307" spans="1:26" ht="30" customHeight="1" outlineLevel="1" thickBot="1">
      <c r="B307" s="955"/>
      <c r="C307" s="78"/>
      <c r="D307" s="93" t="s">
        <v>540</v>
      </c>
      <c r="E307" s="79"/>
      <c r="F307" s="933"/>
      <c r="G307" s="933"/>
      <c r="H307" s="934"/>
      <c r="I307" s="934"/>
      <c r="J307" s="935"/>
    </row>
    <row r="308" spans="1:26" s="85" customFormat="1" ht="18.75" customHeight="1" outlineLevel="1" thickBot="1">
      <c r="A308" s="81"/>
      <c r="B308" s="94"/>
      <c r="C308" s="81"/>
      <c r="D308" s="81"/>
      <c r="E308" s="81"/>
      <c r="F308" s="81"/>
      <c r="G308" s="82"/>
      <c r="H308" s="82"/>
      <c r="I308" s="82"/>
      <c r="J308" s="82"/>
      <c r="K308" s="82"/>
      <c r="L308" s="82"/>
      <c r="M308" s="83"/>
      <c r="N308" s="1021"/>
      <c r="O308" s="1021"/>
      <c r="P308" s="1021"/>
      <c r="Q308" s="1021"/>
      <c r="R308" s="84"/>
      <c r="V308" s="83"/>
      <c r="W308" s="83"/>
      <c r="X308" s="83"/>
      <c r="Y308" s="83"/>
      <c r="Z308" s="84"/>
    </row>
    <row r="309" spans="1:26" ht="18.75" customHeight="1" outlineLevel="1">
      <c r="B309" s="1018" t="s">
        <v>544</v>
      </c>
      <c r="C309" s="1025"/>
      <c r="D309" s="1026"/>
      <c r="E309" s="1026"/>
      <c r="F309" s="1026"/>
      <c r="G309" s="1026"/>
      <c r="H309" s="1026"/>
      <c r="I309" s="1026"/>
      <c r="J309" s="1027"/>
    </row>
    <row r="310" spans="1:26" ht="18.75" customHeight="1" outlineLevel="1">
      <c r="B310" s="1019"/>
      <c r="C310" s="921"/>
      <c r="D310" s="922"/>
      <c r="E310" s="922"/>
      <c r="F310" s="922"/>
      <c r="G310" s="922"/>
      <c r="H310" s="922"/>
      <c r="I310" s="922"/>
      <c r="J310" s="923"/>
    </row>
    <row r="311" spans="1:26" ht="18.75" customHeight="1" outlineLevel="1">
      <c r="B311" s="1020"/>
      <c r="C311" s="1028"/>
      <c r="D311" s="1029"/>
      <c r="E311" s="1029"/>
      <c r="F311" s="1029"/>
      <c r="G311" s="1029"/>
      <c r="H311" s="1029"/>
      <c r="I311" s="1029"/>
      <c r="J311" s="1030"/>
    </row>
    <row r="312" spans="1:26" ht="18.75" customHeight="1" outlineLevel="1">
      <c r="B312" s="1031" t="s">
        <v>545</v>
      </c>
      <c r="C312" s="918"/>
      <c r="D312" s="919"/>
      <c r="E312" s="919"/>
      <c r="F312" s="919"/>
      <c r="G312" s="919"/>
      <c r="H312" s="919"/>
      <c r="I312" s="919"/>
      <c r="J312" s="920"/>
    </row>
    <row r="313" spans="1:26" ht="18.75" customHeight="1" outlineLevel="1">
      <c r="B313" s="1019"/>
      <c r="C313" s="921"/>
      <c r="D313" s="922"/>
      <c r="E313" s="922"/>
      <c r="F313" s="922"/>
      <c r="G313" s="922"/>
      <c r="H313" s="922"/>
      <c r="I313" s="922"/>
      <c r="J313" s="923"/>
    </row>
    <row r="314" spans="1:26" ht="18.75" customHeight="1" outlineLevel="1" thickBot="1">
      <c r="B314" s="1032"/>
      <c r="C314" s="924"/>
      <c r="D314" s="925"/>
      <c r="E314" s="925"/>
      <c r="F314" s="925"/>
      <c r="G314" s="925"/>
      <c r="H314" s="925"/>
      <c r="I314" s="925"/>
      <c r="J314" s="926"/>
    </row>
    <row r="315" spans="1:26" ht="18.75" customHeight="1" outlineLevel="1" thickBot="1">
      <c r="B315" s="95"/>
      <c r="C315" s="96"/>
      <c r="D315" s="96"/>
      <c r="E315" s="96"/>
      <c r="F315" s="96"/>
      <c r="G315" s="96"/>
      <c r="H315" s="96"/>
      <c r="I315" s="96"/>
      <c r="J315" s="96"/>
    </row>
    <row r="316" spans="1:26" ht="18.75" customHeight="1" outlineLevel="1">
      <c r="B316" s="97" t="s">
        <v>546</v>
      </c>
      <c r="C316" s="98"/>
      <c r="D316" s="98"/>
      <c r="E316" s="98"/>
      <c r="F316" s="99"/>
      <c r="G316" s="99"/>
      <c r="H316" s="99"/>
      <c r="I316" s="99"/>
      <c r="J316" s="100"/>
    </row>
    <row r="317" spans="1:26" ht="18.75" customHeight="1" outlineLevel="1">
      <c r="B317" s="942"/>
      <c r="C317" s="943"/>
      <c r="D317" s="943"/>
      <c r="E317" s="943"/>
      <c r="F317" s="943"/>
      <c r="G317" s="943"/>
      <c r="H317" s="943"/>
      <c r="I317" s="943"/>
      <c r="J317" s="944"/>
    </row>
    <row r="318" spans="1:26" ht="12" customHeight="1" outlineLevel="1" thickBot="1">
      <c r="B318" s="234"/>
      <c r="C318" s="101"/>
      <c r="D318" s="101"/>
      <c r="E318" s="101"/>
      <c r="F318" s="101"/>
      <c r="G318" s="101"/>
      <c r="H318" s="101"/>
      <c r="I318" s="101"/>
      <c r="J318" s="102"/>
    </row>
    <row r="321" spans="2:11" ht="17.25" customHeight="1">
      <c r="B321" s="198"/>
      <c r="C321" s="198"/>
      <c r="D321" s="198"/>
      <c r="E321" s="198"/>
      <c r="F321" s="198"/>
      <c r="G321" s="198"/>
      <c r="H321" s="198"/>
      <c r="I321" s="198"/>
      <c r="J321" s="198"/>
      <c r="K321" s="198"/>
    </row>
    <row r="322" spans="2:11" ht="33.75" customHeight="1">
      <c r="B322" s="103" t="s">
        <v>529</v>
      </c>
      <c r="C322" s="948">
        <f>個票ｰ1004!B162</f>
        <v>0</v>
      </c>
      <c r="D322" s="949"/>
      <c r="E322" s="949"/>
      <c r="F322" s="950"/>
      <c r="G322" s="104" t="s">
        <v>530</v>
      </c>
      <c r="H322" s="945">
        <v>18</v>
      </c>
      <c r="I322" s="946"/>
      <c r="J322" s="947"/>
    </row>
    <row r="323" spans="2:11" ht="30" customHeight="1" outlineLevel="1">
      <c r="B323" s="237" t="s">
        <v>531</v>
      </c>
      <c r="C323" s="951">
        <f>個票ｰ1004!U162</f>
        <v>0</v>
      </c>
      <c r="D323" s="952"/>
      <c r="E323" s="952"/>
      <c r="F323" s="952"/>
      <c r="G323" s="952"/>
      <c r="H323" s="952"/>
      <c r="I323" s="952"/>
      <c r="J323" s="953"/>
    </row>
    <row r="324" spans="2:11" ht="30" customHeight="1" outlineLevel="1">
      <c r="B324" s="235" t="s">
        <v>533</v>
      </c>
      <c r="C324" s="992">
        <f>個票ｰ1004!S162</f>
        <v>0</v>
      </c>
      <c r="D324" s="993"/>
      <c r="E324" s="993"/>
      <c r="F324" s="993"/>
      <c r="G324" s="993"/>
      <c r="H324" s="993"/>
      <c r="I324" s="993"/>
      <c r="J324" s="994"/>
    </row>
    <row r="325" spans="2:11" ht="30" customHeight="1" outlineLevel="1">
      <c r="B325" s="236" t="s">
        <v>534</v>
      </c>
      <c r="C325" s="927"/>
      <c r="D325" s="927"/>
      <c r="E325" s="927"/>
      <c r="F325" s="927"/>
      <c r="G325" s="927"/>
      <c r="H325" s="928"/>
      <c r="I325" s="928"/>
      <c r="J325" s="929"/>
    </row>
    <row r="326" spans="2:11" ht="14.25" customHeight="1" outlineLevel="1">
      <c r="B326" s="995" t="s">
        <v>547</v>
      </c>
      <c r="C326" s="974" t="s">
        <v>536</v>
      </c>
      <c r="D326" s="974"/>
      <c r="E326" s="974"/>
      <c r="F326" s="974" t="s">
        <v>537</v>
      </c>
      <c r="G326" s="974"/>
      <c r="H326" s="975"/>
      <c r="I326" s="975"/>
      <c r="J326" s="976"/>
    </row>
    <row r="327" spans="2:11" ht="34.5" customHeight="1" outlineLevel="1">
      <c r="B327" s="995"/>
      <c r="C327" s="71"/>
      <c r="D327" s="197" t="s">
        <v>311</v>
      </c>
      <c r="E327" s="71"/>
      <c r="F327" s="977"/>
      <c r="G327" s="977"/>
      <c r="H327" s="978"/>
      <c r="I327" s="978"/>
      <c r="J327" s="979"/>
    </row>
    <row r="328" spans="2:11" ht="34.5" customHeight="1" outlineLevel="1">
      <c r="B328" s="995"/>
      <c r="C328" s="71"/>
      <c r="D328" s="88" t="s">
        <v>311</v>
      </c>
      <c r="E328" s="71"/>
      <c r="F328" s="968"/>
      <c r="G328" s="968"/>
      <c r="H328" s="969"/>
      <c r="I328" s="969"/>
      <c r="J328" s="970"/>
    </row>
    <row r="329" spans="2:11" ht="34.5" customHeight="1" outlineLevel="1">
      <c r="B329" s="995"/>
      <c r="C329" s="71"/>
      <c r="D329" s="88" t="s">
        <v>311</v>
      </c>
      <c r="E329" s="71"/>
      <c r="F329" s="968"/>
      <c r="G329" s="968"/>
      <c r="H329" s="969"/>
      <c r="I329" s="969"/>
      <c r="J329" s="970"/>
    </row>
    <row r="330" spans="2:11" ht="34.5" customHeight="1" outlineLevel="1">
      <c r="B330" s="995"/>
      <c r="C330" s="71"/>
      <c r="D330" s="88" t="s">
        <v>311</v>
      </c>
      <c r="E330" s="71"/>
      <c r="F330" s="968"/>
      <c r="G330" s="968"/>
      <c r="H330" s="969"/>
      <c r="I330" s="969"/>
      <c r="J330" s="970"/>
    </row>
    <row r="331" spans="2:11" ht="34.5" customHeight="1" outlineLevel="1">
      <c r="B331" s="995"/>
      <c r="C331" s="71"/>
      <c r="D331" s="241" t="s">
        <v>311</v>
      </c>
      <c r="E331" s="71"/>
      <c r="F331" s="980"/>
      <c r="G331" s="981"/>
      <c r="H331" s="982"/>
      <c r="I331" s="982"/>
      <c r="J331" s="983"/>
    </row>
    <row r="332" spans="2:11" ht="15" customHeight="1" outlineLevel="1">
      <c r="B332" s="936" t="s">
        <v>538</v>
      </c>
      <c r="C332" s="974" t="s">
        <v>536</v>
      </c>
      <c r="D332" s="974"/>
      <c r="E332" s="974"/>
      <c r="F332" s="974" t="s">
        <v>539</v>
      </c>
      <c r="G332" s="974"/>
      <c r="H332" s="975"/>
      <c r="I332" s="975"/>
      <c r="J332" s="976"/>
    </row>
    <row r="333" spans="2:11" ht="31.5" customHeight="1" outlineLevel="1">
      <c r="B333" s="937"/>
      <c r="C333" s="72"/>
      <c r="D333" s="90" t="s">
        <v>540</v>
      </c>
      <c r="E333" s="73"/>
      <c r="F333" s="977"/>
      <c r="G333" s="977"/>
      <c r="H333" s="978"/>
      <c r="I333" s="978"/>
      <c r="J333" s="979"/>
    </row>
    <row r="334" spans="2:11" ht="31.5" customHeight="1" outlineLevel="1">
      <c r="B334" s="937"/>
      <c r="C334" s="74"/>
      <c r="D334" s="91" t="s">
        <v>540</v>
      </c>
      <c r="E334" s="75"/>
      <c r="F334" s="968"/>
      <c r="G334" s="968"/>
      <c r="H334" s="969"/>
      <c r="I334" s="969"/>
      <c r="J334" s="970"/>
    </row>
    <row r="335" spans="2:11" ht="31.5" customHeight="1" outlineLevel="1">
      <c r="B335" s="937"/>
      <c r="C335" s="74"/>
      <c r="D335" s="91" t="s">
        <v>540</v>
      </c>
      <c r="E335" s="75"/>
      <c r="F335" s="968"/>
      <c r="G335" s="968"/>
      <c r="H335" s="969"/>
      <c r="I335" s="969"/>
      <c r="J335" s="970"/>
    </row>
    <row r="336" spans="2:11" ht="31.5" customHeight="1" outlineLevel="1">
      <c r="B336" s="937"/>
      <c r="C336" s="74"/>
      <c r="D336" s="91" t="s">
        <v>540</v>
      </c>
      <c r="E336" s="75"/>
      <c r="F336" s="968"/>
      <c r="G336" s="968"/>
      <c r="H336" s="969"/>
      <c r="I336" s="969"/>
      <c r="J336" s="970"/>
    </row>
    <row r="337" spans="1:26" ht="31.5" customHeight="1" outlineLevel="1">
      <c r="B337" s="938"/>
      <c r="C337" s="76"/>
      <c r="D337" s="92" t="s">
        <v>540</v>
      </c>
      <c r="E337" s="77"/>
      <c r="F337" s="939"/>
      <c r="G337" s="939"/>
      <c r="H337" s="940"/>
      <c r="I337" s="940"/>
      <c r="J337" s="941"/>
    </row>
    <row r="338" spans="1:26" ht="15" customHeight="1" outlineLevel="1">
      <c r="B338" s="954" t="s">
        <v>541</v>
      </c>
      <c r="C338" s="956" t="s">
        <v>542</v>
      </c>
      <c r="D338" s="957"/>
      <c r="E338" s="958"/>
      <c r="F338" s="959" t="s">
        <v>543</v>
      </c>
      <c r="G338" s="960"/>
      <c r="H338" s="960"/>
      <c r="I338" s="960"/>
      <c r="J338" s="961"/>
    </row>
    <row r="339" spans="1:26" ht="30" customHeight="1" outlineLevel="1">
      <c r="B339" s="937"/>
      <c r="C339" s="74"/>
      <c r="D339" s="91" t="s">
        <v>540</v>
      </c>
      <c r="E339" s="71"/>
      <c r="F339" s="965"/>
      <c r="G339" s="965"/>
      <c r="H339" s="966"/>
      <c r="I339" s="966"/>
      <c r="J339" s="967"/>
    </row>
    <row r="340" spans="1:26" ht="30" customHeight="1" outlineLevel="1">
      <c r="B340" s="937"/>
      <c r="C340" s="74"/>
      <c r="D340" s="91" t="s">
        <v>540</v>
      </c>
      <c r="E340" s="71"/>
      <c r="F340" s="968"/>
      <c r="G340" s="968"/>
      <c r="H340" s="969"/>
      <c r="I340" s="969"/>
      <c r="J340" s="970"/>
    </row>
    <row r="341" spans="1:26" ht="30" customHeight="1" outlineLevel="1">
      <c r="B341" s="937"/>
      <c r="C341" s="74"/>
      <c r="D341" s="91" t="s">
        <v>540</v>
      </c>
      <c r="E341" s="71"/>
      <c r="F341" s="968"/>
      <c r="G341" s="968"/>
      <c r="H341" s="969"/>
      <c r="I341" s="969"/>
      <c r="J341" s="970"/>
    </row>
    <row r="342" spans="1:26" ht="30" customHeight="1" outlineLevel="1" thickBot="1">
      <c r="B342" s="955"/>
      <c r="C342" s="78"/>
      <c r="D342" s="93" t="s">
        <v>540</v>
      </c>
      <c r="E342" s="79"/>
      <c r="F342" s="971"/>
      <c r="G342" s="971"/>
      <c r="H342" s="972"/>
      <c r="I342" s="972"/>
      <c r="J342" s="973"/>
    </row>
    <row r="343" spans="1:26" s="85" customFormat="1" ht="18.75" customHeight="1" outlineLevel="1" thickBot="1">
      <c r="A343" s="81"/>
      <c r="B343" s="94"/>
      <c r="C343" s="81"/>
      <c r="D343" s="81"/>
      <c r="E343" s="81"/>
      <c r="F343" s="81"/>
      <c r="G343" s="82"/>
      <c r="H343" s="82"/>
      <c r="I343" s="82"/>
      <c r="J343" s="82"/>
      <c r="K343" s="82"/>
      <c r="L343" s="82"/>
      <c r="M343" s="83"/>
      <c r="N343" s="1021"/>
      <c r="O343" s="1021"/>
      <c r="P343" s="1021"/>
      <c r="Q343" s="1021"/>
      <c r="R343" s="84"/>
      <c r="V343" s="83"/>
      <c r="W343" s="83"/>
      <c r="X343" s="83"/>
      <c r="Y343" s="83"/>
      <c r="Z343" s="84"/>
    </row>
    <row r="344" spans="1:26" ht="18.75" customHeight="1" outlineLevel="1">
      <c r="B344" s="1018" t="s">
        <v>544</v>
      </c>
      <c r="C344" s="1025"/>
      <c r="D344" s="1026"/>
      <c r="E344" s="1026"/>
      <c r="F344" s="1026"/>
      <c r="G344" s="1026"/>
      <c r="H344" s="1026"/>
      <c r="I344" s="1026"/>
      <c r="J344" s="1027"/>
    </row>
    <row r="345" spans="1:26" ht="18.75" customHeight="1" outlineLevel="1">
      <c r="B345" s="1019"/>
      <c r="C345" s="921"/>
      <c r="D345" s="922"/>
      <c r="E345" s="922"/>
      <c r="F345" s="922"/>
      <c r="G345" s="922"/>
      <c r="H345" s="922"/>
      <c r="I345" s="922"/>
      <c r="J345" s="923"/>
    </row>
    <row r="346" spans="1:26" ht="18.75" customHeight="1" outlineLevel="1">
      <c r="B346" s="1020"/>
      <c r="C346" s="1028"/>
      <c r="D346" s="1029"/>
      <c r="E346" s="1029"/>
      <c r="F346" s="1029"/>
      <c r="G346" s="1029"/>
      <c r="H346" s="1029"/>
      <c r="I346" s="1029"/>
      <c r="J346" s="1030"/>
    </row>
    <row r="347" spans="1:26" ht="18.75" customHeight="1" outlineLevel="1">
      <c r="B347" s="1031" t="s">
        <v>545</v>
      </c>
      <c r="C347" s="918"/>
      <c r="D347" s="919"/>
      <c r="E347" s="919"/>
      <c r="F347" s="919"/>
      <c r="G347" s="919"/>
      <c r="H347" s="919"/>
      <c r="I347" s="919"/>
      <c r="J347" s="920"/>
    </row>
    <row r="348" spans="1:26" ht="18.75" customHeight="1" outlineLevel="1">
      <c r="B348" s="1019"/>
      <c r="C348" s="921"/>
      <c r="D348" s="922"/>
      <c r="E348" s="922"/>
      <c r="F348" s="922"/>
      <c r="G348" s="922"/>
      <c r="H348" s="922"/>
      <c r="I348" s="922"/>
      <c r="J348" s="923"/>
    </row>
    <row r="349" spans="1:26" ht="18.75" customHeight="1" outlineLevel="1" thickBot="1">
      <c r="B349" s="1032"/>
      <c r="C349" s="924"/>
      <c r="D349" s="925"/>
      <c r="E349" s="925"/>
      <c r="F349" s="925"/>
      <c r="G349" s="925"/>
      <c r="H349" s="925"/>
      <c r="I349" s="925"/>
      <c r="J349" s="926"/>
    </row>
    <row r="350" spans="1:26" ht="18.75" customHeight="1" outlineLevel="1" thickBot="1">
      <c r="B350" s="95"/>
      <c r="C350" s="96"/>
      <c r="D350" s="96"/>
      <c r="E350" s="96"/>
      <c r="F350" s="96"/>
      <c r="G350" s="96"/>
      <c r="H350" s="96"/>
      <c r="I350" s="96"/>
      <c r="J350" s="96"/>
    </row>
    <row r="351" spans="1:26" ht="18.75" customHeight="1" outlineLevel="1">
      <c r="B351" s="97" t="s">
        <v>546</v>
      </c>
      <c r="C351" s="98"/>
      <c r="D351" s="98"/>
      <c r="E351" s="98"/>
      <c r="F351" s="99"/>
      <c r="G351" s="99"/>
      <c r="H351" s="99"/>
      <c r="I351" s="99"/>
      <c r="J351" s="100"/>
    </row>
    <row r="352" spans="1:26" ht="18.75" customHeight="1" outlineLevel="1">
      <c r="B352" s="942"/>
      <c r="C352" s="943"/>
      <c r="D352" s="943"/>
      <c r="E352" s="943"/>
      <c r="F352" s="943"/>
      <c r="G352" s="943"/>
      <c r="H352" s="943"/>
      <c r="I352" s="943"/>
      <c r="J352" s="944"/>
    </row>
    <row r="353" spans="2:10" ht="12" customHeight="1" outlineLevel="1" thickBot="1">
      <c r="B353" s="234"/>
      <c r="C353" s="101"/>
      <c r="D353" s="101"/>
      <c r="E353" s="101"/>
      <c r="F353" s="101"/>
      <c r="G353" s="101"/>
      <c r="H353" s="101"/>
      <c r="I353" s="101"/>
      <c r="J353" s="102"/>
    </row>
    <row r="354" spans="2:10" ht="17.25" customHeight="1"/>
    <row r="356" spans="2:10" ht="33.75" customHeight="1">
      <c r="B356" s="103" t="s">
        <v>529</v>
      </c>
      <c r="C356" s="948">
        <f>個票ｰ1004!B163</f>
        <v>0</v>
      </c>
      <c r="D356" s="949"/>
      <c r="E356" s="949"/>
      <c r="F356" s="950"/>
      <c r="G356" s="104" t="s">
        <v>530</v>
      </c>
      <c r="H356" s="945">
        <v>19</v>
      </c>
      <c r="I356" s="946"/>
      <c r="J356" s="947"/>
    </row>
    <row r="357" spans="2:10" ht="30" customHeight="1" outlineLevel="1">
      <c r="B357" s="237" t="s">
        <v>531</v>
      </c>
      <c r="C357" s="951">
        <f>個票ｰ1004!U163</f>
        <v>0</v>
      </c>
      <c r="D357" s="952"/>
      <c r="E357" s="952"/>
      <c r="F357" s="952"/>
      <c r="G357" s="952"/>
      <c r="H357" s="952"/>
      <c r="I357" s="952"/>
      <c r="J357" s="953"/>
    </row>
    <row r="358" spans="2:10" ht="30" customHeight="1" outlineLevel="1">
      <c r="B358" s="235" t="s">
        <v>533</v>
      </c>
      <c r="C358" s="992">
        <f>個票ｰ1004!S163</f>
        <v>0</v>
      </c>
      <c r="D358" s="993"/>
      <c r="E358" s="993"/>
      <c r="F358" s="993"/>
      <c r="G358" s="993"/>
      <c r="H358" s="993"/>
      <c r="I358" s="993"/>
      <c r="J358" s="994"/>
    </row>
    <row r="359" spans="2:10" ht="30" customHeight="1" outlineLevel="1">
      <c r="B359" s="236" t="s">
        <v>534</v>
      </c>
      <c r="C359" s="927"/>
      <c r="D359" s="927"/>
      <c r="E359" s="927"/>
      <c r="F359" s="927"/>
      <c r="G359" s="927"/>
      <c r="H359" s="928"/>
      <c r="I359" s="928"/>
      <c r="J359" s="929"/>
    </row>
    <row r="360" spans="2:10" ht="14.25" customHeight="1" outlineLevel="1">
      <c r="B360" s="995" t="s">
        <v>547</v>
      </c>
      <c r="C360" s="974" t="s">
        <v>536</v>
      </c>
      <c r="D360" s="974"/>
      <c r="E360" s="974"/>
      <c r="F360" s="974" t="s">
        <v>537</v>
      </c>
      <c r="G360" s="974"/>
      <c r="H360" s="975"/>
      <c r="I360" s="975"/>
      <c r="J360" s="976"/>
    </row>
    <row r="361" spans="2:10" ht="34.5" customHeight="1" outlineLevel="1">
      <c r="B361" s="995"/>
      <c r="C361" s="71"/>
      <c r="D361" s="197" t="s">
        <v>311</v>
      </c>
      <c r="E361" s="71"/>
      <c r="F361" s="977"/>
      <c r="G361" s="977"/>
      <c r="H361" s="978"/>
      <c r="I361" s="978"/>
      <c r="J361" s="979"/>
    </row>
    <row r="362" spans="2:10" ht="34.5" customHeight="1" outlineLevel="1">
      <c r="B362" s="995"/>
      <c r="C362" s="71"/>
      <c r="D362" s="88" t="s">
        <v>311</v>
      </c>
      <c r="E362" s="71"/>
      <c r="F362" s="968"/>
      <c r="G362" s="968"/>
      <c r="H362" s="969"/>
      <c r="I362" s="969"/>
      <c r="J362" s="970"/>
    </row>
    <row r="363" spans="2:10" ht="34.5" customHeight="1" outlineLevel="1">
      <c r="B363" s="995"/>
      <c r="C363" s="71"/>
      <c r="D363" s="88" t="s">
        <v>311</v>
      </c>
      <c r="E363" s="71"/>
      <c r="F363" s="968"/>
      <c r="G363" s="968"/>
      <c r="H363" s="969"/>
      <c r="I363" s="969"/>
      <c r="J363" s="970"/>
    </row>
    <row r="364" spans="2:10" ht="34.5" customHeight="1" outlineLevel="1">
      <c r="B364" s="995"/>
      <c r="C364" s="71"/>
      <c r="D364" s="88" t="s">
        <v>311</v>
      </c>
      <c r="E364" s="71"/>
      <c r="F364" s="968"/>
      <c r="G364" s="968"/>
      <c r="H364" s="969"/>
      <c r="I364" s="969"/>
      <c r="J364" s="970"/>
    </row>
    <row r="365" spans="2:10" ht="34.5" customHeight="1" outlineLevel="1">
      <c r="B365" s="995"/>
      <c r="C365" s="71"/>
      <c r="D365" s="241" t="s">
        <v>311</v>
      </c>
      <c r="E365" s="71"/>
      <c r="F365" s="980"/>
      <c r="G365" s="981"/>
      <c r="H365" s="982"/>
      <c r="I365" s="982"/>
      <c r="J365" s="983"/>
    </row>
    <row r="366" spans="2:10" ht="15" customHeight="1" outlineLevel="1">
      <c r="B366" s="936" t="s">
        <v>538</v>
      </c>
      <c r="C366" s="974" t="s">
        <v>536</v>
      </c>
      <c r="D366" s="974"/>
      <c r="E366" s="974"/>
      <c r="F366" s="974" t="s">
        <v>539</v>
      </c>
      <c r="G366" s="974"/>
      <c r="H366" s="975"/>
      <c r="I366" s="975"/>
      <c r="J366" s="976"/>
    </row>
    <row r="367" spans="2:10" ht="31.5" customHeight="1" outlineLevel="1">
      <c r="B367" s="937"/>
      <c r="C367" s="72"/>
      <c r="D367" s="90" t="s">
        <v>540</v>
      </c>
      <c r="E367" s="73"/>
      <c r="F367" s="977"/>
      <c r="G367" s="977"/>
      <c r="H367" s="978"/>
      <c r="I367" s="978"/>
      <c r="J367" s="979"/>
    </row>
    <row r="368" spans="2:10" ht="31.5" customHeight="1" outlineLevel="1">
      <c r="B368" s="937"/>
      <c r="C368" s="74"/>
      <c r="D368" s="91" t="s">
        <v>540</v>
      </c>
      <c r="E368" s="75"/>
      <c r="F368" s="968"/>
      <c r="G368" s="968"/>
      <c r="H368" s="969"/>
      <c r="I368" s="969"/>
      <c r="J368" s="970"/>
    </row>
    <row r="369" spans="1:26" ht="31.5" customHeight="1" outlineLevel="1">
      <c r="B369" s="937"/>
      <c r="C369" s="74"/>
      <c r="D369" s="91" t="s">
        <v>540</v>
      </c>
      <c r="E369" s="75"/>
      <c r="F369" s="968"/>
      <c r="G369" s="968"/>
      <c r="H369" s="969"/>
      <c r="I369" s="969"/>
      <c r="J369" s="970"/>
    </row>
    <row r="370" spans="1:26" ht="31.5" customHeight="1" outlineLevel="1">
      <c r="B370" s="937"/>
      <c r="C370" s="74"/>
      <c r="D370" s="91" t="s">
        <v>540</v>
      </c>
      <c r="E370" s="75"/>
      <c r="F370" s="968"/>
      <c r="G370" s="968"/>
      <c r="H370" s="969"/>
      <c r="I370" s="969"/>
      <c r="J370" s="970"/>
    </row>
    <row r="371" spans="1:26" ht="31.5" customHeight="1" outlineLevel="1">
      <c r="B371" s="938"/>
      <c r="C371" s="76"/>
      <c r="D371" s="92" t="s">
        <v>540</v>
      </c>
      <c r="E371" s="77"/>
      <c r="F371" s="939"/>
      <c r="G371" s="939"/>
      <c r="H371" s="940"/>
      <c r="I371" s="940"/>
      <c r="J371" s="941"/>
    </row>
    <row r="372" spans="1:26" ht="15" customHeight="1" outlineLevel="1">
      <c r="B372" s="954" t="s">
        <v>541</v>
      </c>
      <c r="C372" s="956" t="s">
        <v>542</v>
      </c>
      <c r="D372" s="957"/>
      <c r="E372" s="958"/>
      <c r="F372" s="959" t="s">
        <v>543</v>
      </c>
      <c r="G372" s="960"/>
      <c r="H372" s="960"/>
      <c r="I372" s="960"/>
      <c r="J372" s="961"/>
    </row>
    <row r="373" spans="1:26" ht="30" customHeight="1" outlineLevel="1">
      <c r="B373" s="937"/>
      <c r="C373" s="74"/>
      <c r="D373" s="91" t="s">
        <v>540</v>
      </c>
      <c r="E373" s="71"/>
      <c r="F373" s="965"/>
      <c r="G373" s="965"/>
      <c r="H373" s="966"/>
      <c r="I373" s="966"/>
      <c r="J373" s="967"/>
    </row>
    <row r="374" spans="1:26" ht="30" customHeight="1" outlineLevel="1">
      <c r="B374" s="937"/>
      <c r="C374" s="74"/>
      <c r="D374" s="91" t="s">
        <v>540</v>
      </c>
      <c r="E374" s="71"/>
      <c r="F374" s="968"/>
      <c r="G374" s="968"/>
      <c r="H374" s="969"/>
      <c r="I374" s="969"/>
      <c r="J374" s="970"/>
    </row>
    <row r="375" spans="1:26" ht="30" customHeight="1" outlineLevel="1">
      <c r="B375" s="937"/>
      <c r="C375" s="74"/>
      <c r="D375" s="91" t="s">
        <v>540</v>
      </c>
      <c r="E375" s="71"/>
      <c r="F375" s="968"/>
      <c r="G375" s="968"/>
      <c r="H375" s="969"/>
      <c r="I375" s="969"/>
      <c r="J375" s="970"/>
    </row>
    <row r="376" spans="1:26" ht="30" customHeight="1" outlineLevel="1" thickBot="1">
      <c r="B376" s="955"/>
      <c r="C376" s="78"/>
      <c r="D376" s="93" t="s">
        <v>540</v>
      </c>
      <c r="E376" s="79"/>
      <c r="F376" s="971"/>
      <c r="G376" s="971"/>
      <c r="H376" s="972"/>
      <c r="I376" s="972"/>
      <c r="J376" s="973"/>
    </row>
    <row r="377" spans="1:26" s="85" customFormat="1" ht="18.75" customHeight="1" outlineLevel="1" thickBot="1">
      <c r="A377" s="81"/>
      <c r="B377" s="94"/>
      <c r="C377" s="81"/>
      <c r="D377" s="81"/>
      <c r="E377" s="81"/>
      <c r="F377" s="81"/>
      <c r="G377" s="82"/>
      <c r="H377" s="82"/>
      <c r="I377" s="82"/>
      <c r="J377" s="82"/>
      <c r="K377" s="82"/>
      <c r="L377" s="82"/>
      <c r="M377" s="83"/>
      <c r="N377" s="1021"/>
      <c r="O377" s="1021"/>
      <c r="P377" s="1021"/>
      <c r="Q377" s="1021"/>
      <c r="R377" s="84"/>
      <c r="V377" s="83"/>
      <c r="W377" s="83"/>
      <c r="X377" s="83"/>
      <c r="Y377" s="83"/>
      <c r="Z377" s="84"/>
    </row>
    <row r="378" spans="1:26" ht="18.75" customHeight="1" outlineLevel="1">
      <c r="B378" s="1018" t="s">
        <v>544</v>
      </c>
      <c r="C378" s="1025"/>
      <c r="D378" s="1026"/>
      <c r="E378" s="1026"/>
      <c r="F378" s="1026"/>
      <c r="G378" s="1026"/>
      <c r="H378" s="1026"/>
      <c r="I378" s="1026"/>
      <c r="J378" s="1027"/>
    </row>
    <row r="379" spans="1:26" ht="18.75" customHeight="1" outlineLevel="1">
      <c r="B379" s="1019"/>
      <c r="C379" s="921"/>
      <c r="D379" s="922"/>
      <c r="E379" s="922"/>
      <c r="F379" s="922"/>
      <c r="G379" s="922"/>
      <c r="H379" s="922"/>
      <c r="I379" s="922"/>
      <c r="J379" s="923"/>
    </row>
    <row r="380" spans="1:26" ht="18.75" customHeight="1" outlineLevel="1">
      <c r="B380" s="1020"/>
      <c r="C380" s="1028"/>
      <c r="D380" s="1029"/>
      <c r="E380" s="1029"/>
      <c r="F380" s="1029"/>
      <c r="G380" s="1029"/>
      <c r="H380" s="1029"/>
      <c r="I380" s="1029"/>
      <c r="J380" s="1030"/>
    </row>
    <row r="381" spans="1:26" ht="18.75" customHeight="1" outlineLevel="1">
      <c r="B381" s="1031" t="s">
        <v>545</v>
      </c>
      <c r="C381" s="918"/>
      <c r="D381" s="919"/>
      <c r="E381" s="919"/>
      <c r="F381" s="919"/>
      <c r="G381" s="919"/>
      <c r="H381" s="919"/>
      <c r="I381" s="919"/>
      <c r="J381" s="920"/>
    </row>
    <row r="382" spans="1:26" ht="18.75" customHeight="1" outlineLevel="1">
      <c r="B382" s="1019"/>
      <c r="C382" s="921"/>
      <c r="D382" s="922"/>
      <c r="E382" s="922"/>
      <c r="F382" s="922"/>
      <c r="G382" s="922"/>
      <c r="H382" s="922"/>
      <c r="I382" s="922"/>
      <c r="J382" s="923"/>
    </row>
    <row r="383" spans="1:26" ht="18.75" customHeight="1" outlineLevel="1" thickBot="1">
      <c r="B383" s="1032"/>
      <c r="C383" s="924"/>
      <c r="D383" s="925"/>
      <c r="E383" s="925"/>
      <c r="F383" s="925"/>
      <c r="G383" s="925"/>
      <c r="H383" s="925"/>
      <c r="I383" s="925"/>
      <c r="J383" s="926"/>
    </row>
    <row r="384" spans="1:26" ht="18.75" customHeight="1" outlineLevel="1" thickBot="1">
      <c r="B384" s="95"/>
      <c r="C384" s="96"/>
      <c r="D384" s="96"/>
      <c r="E384" s="96"/>
      <c r="F384" s="96"/>
      <c r="G384" s="96"/>
      <c r="H384" s="96"/>
      <c r="I384" s="96"/>
      <c r="J384" s="96"/>
    </row>
    <row r="385" spans="2:10" ht="18.75" customHeight="1" outlineLevel="1">
      <c r="B385" s="97" t="s">
        <v>546</v>
      </c>
      <c r="C385" s="98"/>
      <c r="D385" s="98"/>
      <c r="E385" s="98"/>
      <c r="F385" s="99"/>
      <c r="G385" s="99"/>
      <c r="H385" s="99"/>
      <c r="I385" s="99"/>
      <c r="J385" s="100"/>
    </row>
    <row r="386" spans="2:10" ht="18.75" customHeight="1" outlineLevel="1">
      <c r="B386" s="942"/>
      <c r="C386" s="943"/>
      <c r="D386" s="943"/>
      <c r="E386" s="943"/>
      <c r="F386" s="943"/>
      <c r="G386" s="943"/>
      <c r="H386" s="943"/>
      <c r="I386" s="943"/>
      <c r="J386" s="944"/>
    </row>
    <row r="387" spans="2:10" ht="12" customHeight="1" outlineLevel="1" thickBot="1">
      <c r="B387" s="234"/>
      <c r="C387" s="101"/>
      <c r="D387" s="101"/>
      <c r="E387" s="101"/>
      <c r="F387" s="101"/>
      <c r="G387" s="101"/>
      <c r="H387" s="101"/>
      <c r="I387" s="101"/>
      <c r="J387" s="102"/>
    </row>
    <row r="390" spans="2:10" ht="33" customHeight="1">
      <c r="B390" s="103" t="s">
        <v>529</v>
      </c>
      <c r="C390" s="948">
        <f>個票ｰ1004!B164</f>
        <v>0</v>
      </c>
      <c r="D390" s="949"/>
      <c r="E390" s="949"/>
      <c r="F390" s="950"/>
      <c r="G390" s="104" t="s">
        <v>530</v>
      </c>
      <c r="H390" s="945">
        <v>20</v>
      </c>
      <c r="I390" s="946"/>
      <c r="J390" s="947"/>
    </row>
    <row r="391" spans="2:10" ht="30" customHeight="1" outlineLevel="1">
      <c r="B391" s="237" t="s">
        <v>531</v>
      </c>
      <c r="C391" s="951">
        <f>個票ｰ1004!U164</f>
        <v>0</v>
      </c>
      <c r="D391" s="952"/>
      <c r="E391" s="952"/>
      <c r="F391" s="952"/>
      <c r="G391" s="952"/>
      <c r="H391" s="952"/>
      <c r="I391" s="952"/>
      <c r="J391" s="953"/>
    </row>
    <row r="392" spans="2:10" ht="30" customHeight="1" outlineLevel="1">
      <c r="B392" s="235" t="s">
        <v>533</v>
      </c>
      <c r="C392" s="992">
        <f>個票ｰ1004!S164</f>
        <v>0</v>
      </c>
      <c r="D392" s="993"/>
      <c r="E392" s="993"/>
      <c r="F392" s="993"/>
      <c r="G392" s="993"/>
      <c r="H392" s="993"/>
      <c r="I392" s="993"/>
      <c r="J392" s="994"/>
    </row>
    <row r="393" spans="2:10" ht="30" customHeight="1" outlineLevel="1">
      <c r="B393" s="236" t="s">
        <v>534</v>
      </c>
      <c r="C393" s="927"/>
      <c r="D393" s="927"/>
      <c r="E393" s="927"/>
      <c r="F393" s="927"/>
      <c r="G393" s="927"/>
      <c r="H393" s="928"/>
      <c r="I393" s="928"/>
      <c r="J393" s="929"/>
    </row>
    <row r="394" spans="2:10" ht="14.25" customHeight="1" outlineLevel="1">
      <c r="B394" s="995" t="s">
        <v>547</v>
      </c>
      <c r="C394" s="974" t="s">
        <v>536</v>
      </c>
      <c r="D394" s="974"/>
      <c r="E394" s="974"/>
      <c r="F394" s="974" t="s">
        <v>537</v>
      </c>
      <c r="G394" s="974"/>
      <c r="H394" s="975"/>
      <c r="I394" s="975"/>
      <c r="J394" s="976"/>
    </row>
    <row r="395" spans="2:10" ht="34.5" customHeight="1" outlineLevel="1">
      <c r="B395" s="995"/>
      <c r="C395" s="71"/>
      <c r="D395" s="197" t="s">
        <v>311</v>
      </c>
      <c r="E395" s="71"/>
      <c r="F395" s="977"/>
      <c r="G395" s="977"/>
      <c r="H395" s="978"/>
      <c r="I395" s="978"/>
      <c r="J395" s="979"/>
    </row>
    <row r="396" spans="2:10" ht="34.5" customHeight="1" outlineLevel="1">
      <c r="B396" s="995"/>
      <c r="C396" s="71"/>
      <c r="D396" s="88" t="s">
        <v>311</v>
      </c>
      <c r="E396" s="71"/>
      <c r="F396" s="968"/>
      <c r="G396" s="968"/>
      <c r="H396" s="969"/>
      <c r="I396" s="969"/>
      <c r="J396" s="970"/>
    </row>
    <row r="397" spans="2:10" ht="34.5" customHeight="1" outlineLevel="1">
      <c r="B397" s="995"/>
      <c r="C397" s="71"/>
      <c r="D397" s="88" t="s">
        <v>311</v>
      </c>
      <c r="E397" s="71"/>
      <c r="F397" s="968"/>
      <c r="G397" s="968"/>
      <c r="H397" s="969"/>
      <c r="I397" s="969"/>
      <c r="J397" s="970"/>
    </row>
    <row r="398" spans="2:10" ht="34.5" customHeight="1" outlineLevel="1">
      <c r="B398" s="995"/>
      <c r="C398" s="71"/>
      <c r="D398" s="88" t="s">
        <v>311</v>
      </c>
      <c r="E398" s="71"/>
      <c r="F398" s="968"/>
      <c r="G398" s="968"/>
      <c r="H398" s="969"/>
      <c r="I398" s="969"/>
      <c r="J398" s="970"/>
    </row>
    <row r="399" spans="2:10" ht="34.5" customHeight="1" outlineLevel="1">
      <c r="B399" s="995"/>
      <c r="C399" s="71"/>
      <c r="D399" s="241" t="s">
        <v>311</v>
      </c>
      <c r="E399" s="71"/>
      <c r="F399" s="980"/>
      <c r="G399" s="981"/>
      <c r="H399" s="982"/>
      <c r="I399" s="982"/>
      <c r="J399" s="983"/>
    </row>
    <row r="400" spans="2:10" ht="15" customHeight="1" outlineLevel="1">
      <c r="B400" s="936" t="s">
        <v>538</v>
      </c>
      <c r="C400" s="974" t="s">
        <v>536</v>
      </c>
      <c r="D400" s="974"/>
      <c r="E400" s="974"/>
      <c r="F400" s="974" t="s">
        <v>539</v>
      </c>
      <c r="G400" s="974"/>
      <c r="H400" s="975"/>
      <c r="I400" s="975"/>
      <c r="J400" s="976"/>
    </row>
    <row r="401" spans="1:26" ht="31.5" customHeight="1" outlineLevel="1">
      <c r="B401" s="937"/>
      <c r="C401" s="72"/>
      <c r="D401" s="90" t="s">
        <v>540</v>
      </c>
      <c r="E401" s="73"/>
      <c r="F401" s="977"/>
      <c r="G401" s="977"/>
      <c r="H401" s="978"/>
      <c r="I401" s="978"/>
      <c r="J401" s="979"/>
    </row>
    <row r="402" spans="1:26" ht="31.5" customHeight="1" outlineLevel="1">
      <c r="B402" s="937"/>
      <c r="C402" s="74"/>
      <c r="D402" s="91" t="s">
        <v>540</v>
      </c>
      <c r="E402" s="75"/>
      <c r="F402" s="968"/>
      <c r="G402" s="968"/>
      <c r="H402" s="969"/>
      <c r="I402" s="969"/>
      <c r="J402" s="970"/>
    </row>
    <row r="403" spans="1:26" ht="31.5" customHeight="1" outlineLevel="1">
      <c r="B403" s="937"/>
      <c r="C403" s="74"/>
      <c r="D403" s="91" t="s">
        <v>540</v>
      </c>
      <c r="E403" s="75"/>
      <c r="F403" s="968"/>
      <c r="G403" s="968"/>
      <c r="H403" s="969"/>
      <c r="I403" s="969"/>
      <c r="J403" s="970"/>
    </row>
    <row r="404" spans="1:26" ht="31.5" customHeight="1" outlineLevel="1">
      <c r="B404" s="937"/>
      <c r="C404" s="74"/>
      <c r="D404" s="91" t="s">
        <v>540</v>
      </c>
      <c r="E404" s="75"/>
      <c r="F404" s="968"/>
      <c r="G404" s="968"/>
      <c r="H404" s="969"/>
      <c r="I404" s="969"/>
      <c r="J404" s="970"/>
    </row>
    <row r="405" spans="1:26" ht="31.5" customHeight="1" outlineLevel="1">
      <c r="B405" s="938"/>
      <c r="C405" s="76"/>
      <c r="D405" s="92" t="s">
        <v>540</v>
      </c>
      <c r="E405" s="77"/>
      <c r="F405" s="939"/>
      <c r="G405" s="939"/>
      <c r="H405" s="940"/>
      <c r="I405" s="940"/>
      <c r="J405" s="941"/>
    </row>
    <row r="406" spans="1:26" ht="15" customHeight="1" outlineLevel="1">
      <c r="B406" s="954" t="s">
        <v>541</v>
      </c>
      <c r="C406" s="956" t="s">
        <v>542</v>
      </c>
      <c r="D406" s="957"/>
      <c r="E406" s="958"/>
      <c r="F406" s="959" t="s">
        <v>543</v>
      </c>
      <c r="G406" s="960"/>
      <c r="H406" s="960"/>
      <c r="I406" s="960"/>
      <c r="J406" s="961"/>
    </row>
    <row r="407" spans="1:26" ht="30" customHeight="1" outlineLevel="1">
      <c r="B407" s="937"/>
      <c r="C407" s="74"/>
      <c r="D407" s="91" t="s">
        <v>540</v>
      </c>
      <c r="E407" s="71"/>
      <c r="F407" s="965"/>
      <c r="G407" s="965"/>
      <c r="H407" s="966"/>
      <c r="I407" s="966"/>
      <c r="J407" s="967"/>
    </row>
    <row r="408" spans="1:26" ht="30" customHeight="1" outlineLevel="1">
      <c r="B408" s="937"/>
      <c r="C408" s="74"/>
      <c r="D408" s="91" t="s">
        <v>540</v>
      </c>
      <c r="E408" s="71"/>
      <c r="F408" s="968"/>
      <c r="G408" s="968"/>
      <c r="H408" s="969"/>
      <c r="I408" s="969"/>
      <c r="J408" s="970"/>
    </row>
    <row r="409" spans="1:26" ht="30" customHeight="1" outlineLevel="1">
      <c r="B409" s="937"/>
      <c r="C409" s="74"/>
      <c r="D409" s="91" t="s">
        <v>540</v>
      </c>
      <c r="E409" s="71"/>
      <c r="F409" s="968"/>
      <c r="G409" s="968"/>
      <c r="H409" s="969"/>
      <c r="I409" s="969"/>
      <c r="J409" s="970"/>
    </row>
    <row r="410" spans="1:26" ht="30" customHeight="1" outlineLevel="1" thickBot="1">
      <c r="B410" s="955"/>
      <c r="C410" s="78"/>
      <c r="D410" s="93" t="s">
        <v>540</v>
      </c>
      <c r="E410" s="79"/>
      <c r="F410" s="971"/>
      <c r="G410" s="971"/>
      <c r="H410" s="972"/>
      <c r="I410" s="972"/>
      <c r="J410" s="973"/>
    </row>
    <row r="411" spans="1:26" s="85" customFormat="1" ht="18.75" customHeight="1" outlineLevel="1" thickBot="1">
      <c r="A411" s="81"/>
      <c r="B411" s="94"/>
      <c r="C411" s="81"/>
      <c r="D411" s="81"/>
      <c r="E411" s="81"/>
      <c r="F411" s="81"/>
      <c r="G411" s="82"/>
      <c r="H411" s="82"/>
      <c r="I411" s="82"/>
      <c r="J411" s="82"/>
      <c r="K411" s="82"/>
      <c r="L411" s="82"/>
      <c r="M411" s="83"/>
      <c r="N411" s="1021"/>
      <c r="O411" s="1021"/>
      <c r="P411" s="1021"/>
      <c r="Q411" s="1021"/>
      <c r="R411" s="84"/>
      <c r="V411" s="83"/>
      <c r="W411" s="83"/>
      <c r="X411" s="83"/>
      <c r="Y411" s="83"/>
      <c r="Z411" s="84"/>
    </row>
    <row r="412" spans="1:26" ht="18.75" customHeight="1" outlineLevel="1">
      <c r="B412" s="1018" t="s">
        <v>544</v>
      </c>
      <c r="C412" s="1025"/>
      <c r="D412" s="1026"/>
      <c r="E412" s="1026"/>
      <c r="F412" s="1026"/>
      <c r="G412" s="1026"/>
      <c r="H412" s="1026"/>
      <c r="I412" s="1026"/>
      <c r="J412" s="1027"/>
    </row>
    <row r="413" spans="1:26" ht="18.75" customHeight="1" outlineLevel="1">
      <c r="B413" s="1019"/>
      <c r="C413" s="921"/>
      <c r="D413" s="922"/>
      <c r="E413" s="922"/>
      <c r="F413" s="922"/>
      <c r="G413" s="922"/>
      <c r="H413" s="922"/>
      <c r="I413" s="922"/>
      <c r="J413" s="923"/>
    </row>
    <row r="414" spans="1:26" ht="18.75" customHeight="1" outlineLevel="1">
      <c r="B414" s="1020"/>
      <c r="C414" s="1028"/>
      <c r="D414" s="1029"/>
      <c r="E414" s="1029"/>
      <c r="F414" s="1029"/>
      <c r="G414" s="1029"/>
      <c r="H414" s="1029"/>
      <c r="I414" s="1029"/>
      <c r="J414" s="1030"/>
    </row>
    <row r="415" spans="1:26" ht="18.75" customHeight="1" outlineLevel="1">
      <c r="B415" s="1031" t="s">
        <v>545</v>
      </c>
      <c r="C415" s="918"/>
      <c r="D415" s="919"/>
      <c r="E415" s="919"/>
      <c r="F415" s="919"/>
      <c r="G415" s="919"/>
      <c r="H415" s="919"/>
      <c r="I415" s="919"/>
      <c r="J415" s="920"/>
    </row>
    <row r="416" spans="1:26" ht="18.75" customHeight="1" outlineLevel="1">
      <c r="B416" s="1019"/>
      <c r="C416" s="921"/>
      <c r="D416" s="922"/>
      <c r="E416" s="922"/>
      <c r="F416" s="922"/>
      <c r="G416" s="922"/>
      <c r="H416" s="922"/>
      <c r="I416" s="922"/>
      <c r="J416" s="923"/>
    </row>
    <row r="417" spans="2:10" ht="18.75" customHeight="1" outlineLevel="1" thickBot="1">
      <c r="B417" s="1032"/>
      <c r="C417" s="924"/>
      <c r="D417" s="925"/>
      <c r="E417" s="925"/>
      <c r="F417" s="925"/>
      <c r="G417" s="925"/>
      <c r="H417" s="925"/>
      <c r="I417" s="925"/>
      <c r="J417" s="926"/>
    </row>
    <row r="418" spans="2:10" ht="18.75" customHeight="1" outlineLevel="1" thickBot="1">
      <c r="B418" s="95"/>
      <c r="C418" s="96"/>
      <c r="D418" s="96"/>
      <c r="E418" s="96"/>
      <c r="F418" s="96"/>
      <c r="G418" s="96"/>
      <c r="H418" s="96"/>
      <c r="I418" s="96"/>
      <c r="J418" s="96"/>
    </row>
    <row r="419" spans="2:10" ht="18.75" customHeight="1" outlineLevel="1">
      <c r="B419" s="97" t="s">
        <v>546</v>
      </c>
      <c r="C419" s="98"/>
      <c r="D419" s="98"/>
      <c r="E419" s="98"/>
      <c r="F419" s="99"/>
      <c r="G419" s="99"/>
      <c r="H419" s="99"/>
      <c r="I419" s="99"/>
      <c r="J419" s="100"/>
    </row>
    <row r="420" spans="2:10" ht="18.75" customHeight="1" outlineLevel="1">
      <c r="B420" s="942"/>
      <c r="C420" s="943"/>
      <c r="D420" s="943"/>
      <c r="E420" s="943"/>
      <c r="F420" s="943"/>
      <c r="G420" s="943"/>
      <c r="H420" s="943"/>
      <c r="I420" s="943"/>
      <c r="J420" s="944"/>
    </row>
    <row r="421" spans="2:10" ht="12" customHeight="1" outlineLevel="1" thickBot="1">
      <c r="B421" s="234"/>
      <c r="C421" s="101"/>
      <c r="D421" s="101"/>
      <c r="E421" s="101"/>
      <c r="F421" s="101"/>
      <c r="G421" s="101"/>
      <c r="H421" s="101"/>
      <c r="I421" s="101"/>
      <c r="J421" s="102"/>
    </row>
  </sheetData>
  <sheetProtection formatRows="0" selectLockedCells="1"/>
  <mergeCells count="415">
    <mergeCell ref="J2:L2"/>
    <mergeCell ref="N2:Q2"/>
    <mergeCell ref="B3:B4"/>
    <mergeCell ref="C3:F4"/>
    <mergeCell ref="G3:G4"/>
    <mergeCell ref="H3:J4"/>
    <mergeCell ref="C9:F9"/>
    <mergeCell ref="H9:J9"/>
    <mergeCell ref="C10:J10"/>
    <mergeCell ref="N30:Q30"/>
    <mergeCell ref="B31:B33"/>
    <mergeCell ref="C31:J33"/>
    <mergeCell ref="C11:J11"/>
    <mergeCell ref="C12:J12"/>
    <mergeCell ref="B13:B18"/>
    <mergeCell ref="C13:E13"/>
    <mergeCell ref="F13:J13"/>
    <mergeCell ref="F14:J14"/>
    <mergeCell ref="F15:J15"/>
    <mergeCell ref="F16:J16"/>
    <mergeCell ref="F17:J17"/>
    <mergeCell ref="F18:J18"/>
    <mergeCell ref="B34:B36"/>
    <mergeCell ref="C34:J36"/>
    <mergeCell ref="B39:J39"/>
    <mergeCell ref="F24:J24"/>
    <mergeCell ref="B25:B29"/>
    <mergeCell ref="C25:E25"/>
    <mergeCell ref="F25:J25"/>
    <mergeCell ref="F26:J26"/>
    <mergeCell ref="F27:J27"/>
    <mergeCell ref="F28:J28"/>
    <mergeCell ref="F29:J29"/>
    <mergeCell ref="B19:B24"/>
    <mergeCell ref="C19:E19"/>
    <mergeCell ref="F19:J19"/>
    <mergeCell ref="F20:J20"/>
    <mergeCell ref="F21:J21"/>
    <mergeCell ref="F22:J22"/>
    <mergeCell ref="F23:J23"/>
    <mergeCell ref="C43:F43"/>
    <mergeCell ref="H43:J43"/>
    <mergeCell ref="C44:J44"/>
    <mergeCell ref="C45:J45"/>
    <mergeCell ref="C46:J46"/>
    <mergeCell ref="B47:B52"/>
    <mergeCell ref="C47:E47"/>
    <mergeCell ref="F47:J47"/>
    <mergeCell ref="F48:J48"/>
    <mergeCell ref="F49:J49"/>
    <mergeCell ref="F58:J58"/>
    <mergeCell ref="B59:B63"/>
    <mergeCell ref="C59:E59"/>
    <mergeCell ref="F59:J59"/>
    <mergeCell ref="F60:J60"/>
    <mergeCell ref="F61:J61"/>
    <mergeCell ref="F62:J62"/>
    <mergeCell ref="F63:J63"/>
    <mergeCell ref="F50:J50"/>
    <mergeCell ref="F51:J51"/>
    <mergeCell ref="F52:J52"/>
    <mergeCell ref="B53:B58"/>
    <mergeCell ref="C53:E53"/>
    <mergeCell ref="F53:J53"/>
    <mergeCell ref="F54:J54"/>
    <mergeCell ref="F55:J55"/>
    <mergeCell ref="F56:J56"/>
    <mergeCell ref="F57:J57"/>
    <mergeCell ref="B80:R80"/>
    <mergeCell ref="C81:F81"/>
    <mergeCell ref="H81:J81"/>
    <mergeCell ref="C82:J82"/>
    <mergeCell ref="C83:J83"/>
    <mergeCell ref="C84:J84"/>
    <mergeCell ref="N64:Q64"/>
    <mergeCell ref="B65:B67"/>
    <mergeCell ref="C65:J67"/>
    <mergeCell ref="B68:B70"/>
    <mergeCell ref="C68:J70"/>
    <mergeCell ref="B73:J73"/>
    <mergeCell ref="B91:B96"/>
    <mergeCell ref="C91:E91"/>
    <mergeCell ref="F91:J91"/>
    <mergeCell ref="F92:J92"/>
    <mergeCell ref="F93:J93"/>
    <mergeCell ref="F94:J94"/>
    <mergeCell ref="F95:J95"/>
    <mergeCell ref="F96:J96"/>
    <mergeCell ref="B85:B90"/>
    <mergeCell ref="C85:E85"/>
    <mergeCell ref="F85:J85"/>
    <mergeCell ref="F86:J86"/>
    <mergeCell ref="F87:J87"/>
    <mergeCell ref="F88:J88"/>
    <mergeCell ref="F89:J89"/>
    <mergeCell ref="F90:J90"/>
    <mergeCell ref="N102:Q102"/>
    <mergeCell ref="B103:B105"/>
    <mergeCell ref="C103:J105"/>
    <mergeCell ref="B106:B108"/>
    <mergeCell ref="C106:J108"/>
    <mergeCell ref="B111:J111"/>
    <mergeCell ref="B97:B101"/>
    <mergeCell ref="C97:E97"/>
    <mergeCell ref="F97:J97"/>
    <mergeCell ref="F98:J98"/>
    <mergeCell ref="F99:J99"/>
    <mergeCell ref="F100:J100"/>
    <mergeCell ref="F101:J101"/>
    <mergeCell ref="N137:Q137"/>
    <mergeCell ref="B138:B140"/>
    <mergeCell ref="C138:J140"/>
    <mergeCell ref="C116:F116"/>
    <mergeCell ref="H116:J116"/>
    <mergeCell ref="C117:J117"/>
    <mergeCell ref="C118:J118"/>
    <mergeCell ref="C119:J119"/>
    <mergeCell ref="B120:B125"/>
    <mergeCell ref="C120:E120"/>
    <mergeCell ref="F120:J120"/>
    <mergeCell ref="F121:J121"/>
    <mergeCell ref="F122:J122"/>
    <mergeCell ref="F123:J123"/>
    <mergeCell ref="F124:J124"/>
    <mergeCell ref="F125:J125"/>
    <mergeCell ref="B141:B143"/>
    <mergeCell ref="C141:J143"/>
    <mergeCell ref="B146:J146"/>
    <mergeCell ref="F131:J131"/>
    <mergeCell ref="B132:B136"/>
    <mergeCell ref="C132:E132"/>
    <mergeCell ref="F132:J132"/>
    <mergeCell ref="F133:J133"/>
    <mergeCell ref="F134:J134"/>
    <mergeCell ref="F135:J135"/>
    <mergeCell ref="F136:J136"/>
    <mergeCell ref="B126:B131"/>
    <mergeCell ref="C126:E126"/>
    <mergeCell ref="F126:J126"/>
    <mergeCell ref="F127:J127"/>
    <mergeCell ref="F128:J128"/>
    <mergeCell ref="F129:J129"/>
    <mergeCell ref="F130:J130"/>
    <mergeCell ref="N171:Q171"/>
    <mergeCell ref="B172:B174"/>
    <mergeCell ref="C172:J174"/>
    <mergeCell ref="C150:F150"/>
    <mergeCell ref="H150:J150"/>
    <mergeCell ref="C151:J151"/>
    <mergeCell ref="C152:J152"/>
    <mergeCell ref="C153:J153"/>
    <mergeCell ref="B154:B159"/>
    <mergeCell ref="C154:E154"/>
    <mergeCell ref="F154:J154"/>
    <mergeCell ref="F155:J155"/>
    <mergeCell ref="F156:J156"/>
    <mergeCell ref="F157:J157"/>
    <mergeCell ref="F158:J158"/>
    <mergeCell ref="F159:J159"/>
    <mergeCell ref="B175:B177"/>
    <mergeCell ref="C175:J177"/>
    <mergeCell ref="B180:J180"/>
    <mergeCell ref="F165:J165"/>
    <mergeCell ref="B166:B170"/>
    <mergeCell ref="C166:E166"/>
    <mergeCell ref="F166:J166"/>
    <mergeCell ref="F167:J167"/>
    <mergeCell ref="F168:J168"/>
    <mergeCell ref="F169:J169"/>
    <mergeCell ref="F170:J170"/>
    <mergeCell ref="B160:B165"/>
    <mergeCell ref="C160:E160"/>
    <mergeCell ref="F160:J160"/>
    <mergeCell ref="F161:J161"/>
    <mergeCell ref="F162:J162"/>
    <mergeCell ref="F163:J163"/>
    <mergeCell ref="F164:J164"/>
    <mergeCell ref="N205:Q205"/>
    <mergeCell ref="B206:B208"/>
    <mergeCell ref="C206:J208"/>
    <mergeCell ref="C184:F184"/>
    <mergeCell ref="H184:J184"/>
    <mergeCell ref="C185:J185"/>
    <mergeCell ref="C186:J186"/>
    <mergeCell ref="C187:J187"/>
    <mergeCell ref="B188:B193"/>
    <mergeCell ref="C188:E188"/>
    <mergeCell ref="F188:J188"/>
    <mergeCell ref="F189:J189"/>
    <mergeCell ref="F190:J190"/>
    <mergeCell ref="F191:J191"/>
    <mergeCell ref="F192:J192"/>
    <mergeCell ref="F193:J193"/>
    <mergeCell ref="B209:B211"/>
    <mergeCell ref="C209:J211"/>
    <mergeCell ref="B214:J214"/>
    <mergeCell ref="F199:J199"/>
    <mergeCell ref="B200:B204"/>
    <mergeCell ref="C200:E200"/>
    <mergeCell ref="F200:J200"/>
    <mergeCell ref="F201:J201"/>
    <mergeCell ref="F202:J202"/>
    <mergeCell ref="F203:J203"/>
    <mergeCell ref="F204:J204"/>
    <mergeCell ref="B194:B199"/>
    <mergeCell ref="C194:E194"/>
    <mergeCell ref="F194:J194"/>
    <mergeCell ref="F195:J195"/>
    <mergeCell ref="F196:J196"/>
    <mergeCell ref="F197:J197"/>
    <mergeCell ref="F198:J198"/>
    <mergeCell ref="N240:Q240"/>
    <mergeCell ref="B241:B243"/>
    <mergeCell ref="C241:J243"/>
    <mergeCell ref="C219:F219"/>
    <mergeCell ref="H219:J219"/>
    <mergeCell ref="C220:J220"/>
    <mergeCell ref="C221:J221"/>
    <mergeCell ref="C222:J222"/>
    <mergeCell ref="B223:B228"/>
    <mergeCell ref="C223:E223"/>
    <mergeCell ref="F223:J223"/>
    <mergeCell ref="F224:J224"/>
    <mergeCell ref="F225:J225"/>
    <mergeCell ref="F226:J226"/>
    <mergeCell ref="F227:J227"/>
    <mergeCell ref="F228:J228"/>
    <mergeCell ref="B244:B246"/>
    <mergeCell ref="C244:J246"/>
    <mergeCell ref="B249:J249"/>
    <mergeCell ref="F234:J234"/>
    <mergeCell ref="B235:B239"/>
    <mergeCell ref="C235:E235"/>
    <mergeCell ref="F235:J235"/>
    <mergeCell ref="F236:J236"/>
    <mergeCell ref="F237:J237"/>
    <mergeCell ref="F238:J238"/>
    <mergeCell ref="F239:J239"/>
    <mergeCell ref="B229:B234"/>
    <mergeCell ref="C229:E229"/>
    <mergeCell ref="F229:J229"/>
    <mergeCell ref="F230:J230"/>
    <mergeCell ref="F231:J231"/>
    <mergeCell ref="F232:J232"/>
    <mergeCell ref="F233:J233"/>
    <mergeCell ref="N274:Q274"/>
    <mergeCell ref="B275:B277"/>
    <mergeCell ref="C275:J277"/>
    <mergeCell ref="C253:F253"/>
    <mergeCell ref="H253:J253"/>
    <mergeCell ref="C254:J254"/>
    <mergeCell ref="C255:J255"/>
    <mergeCell ref="C256:J256"/>
    <mergeCell ref="B257:B262"/>
    <mergeCell ref="C257:E257"/>
    <mergeCell ref="F257:J257"/>
    <mergeCell ref="F258:J258"/>
    <mergeCell ref="F259:J259"/>
    <mergeCell ref="F260:J260"/>
    <mergeCell ref="F261:J261"/>
    <mergeCell ref="F262:J262"/>
    <mergeCell ref="B278:B280"/>
    <mergeCell ref="C278:J280"/>
    <mergeCell ref="B283:J283"/>
    <mergeCell ref="F268:J268"/>
    <mergeCell ref="B269:B273"/>
    <mergeCell ref="C269:E269"/>
    <mergeCell ref="F269:J269"/>
    <mergeCell ref="F270:J270"/>
    <mergeCell ref="F271:J271"/>
    <mergeCell ref="F272:J272"/>
    <mergeCell ref="F273:J273"/>
    <mergeCell ref="B263:B268"/>
    <mergeCell ref="C263:E263"/>
    <mergeCell ref="F263:J263"/>
    <mergeCell ref="F264:J264"/>
    <mergeCell ref="F265:J265"/>
    <mergeCell ref="F266:J266"/>
    <mergeCell ref="F267:J267"/>
    <mergeCell ref="N308:Q308"/>
    <mergeCell ref="B309:B311"/>
    <mergeCell ref="C309:J311"/>
    <mergeCell ref="C287:F287"/>
    <mergeCell ref="H287:J287"/>
    <mergeCell ref="C288:J288"/>
    <mergeCell ref="C289:J289"/>
    <mergeCell ref="C290:J290"/>
    <mergeCell ref="B291:B296"/>
    <mergeCell ref="C291:E291"/>
    <mergeCell ref="F291:J291"/>
    <mergeCell ref="F292:J292"/>
    <mergeCell ref="F293:J293"/>
    <mergeCell ref="F294:J294"/>
    <mergeCell ref="F295:J295"/>
    <mergeCell ref="F296:J296"/>
    <mergeCell ref="B312:B314"/>
    <mergeCell ref="C312:J314"/>
    <mergeCell ref="B317:J317"/>
    <mergeCell ref="F302:J302"/>
    <mergeCell ref="B303:B307"/>
    <mergeCell ref="C303:E303"/>
    <mergeCell ref="F303:J303"/>
    <mergeCell ref="F304:J304"/>
    <mergeCell ref="F305:J305"/>
    <mergeCell ref="F306:J306"/>
    <mergeCell ref="F307:J307"/>
    <mergeCell ref="B297:B302"/>
    <mergeCell ref="C297:E297"/>
    <mergeCell ref="F297:J297"/>
    <mergeCell ref="F298:J298"/>
    <mergeCell ref="F299:J299"/>
    <mergeCell ref="F300:J300"/>
    <mergeCell ref="F301:J301"/>
    <mergeCell ref="N343:Q343"/>
    <mergeCell ref="B344:B346"/>
    <mergeCell ref="C344:J346"/>
    <mergeCell ref="C322:F322"/>
    <mergeCell ref="H322:J322"/>
    <mergeCell ref="C323:J323"/>
    <mergeCell ref="C324:J324"/>
    <mergeCell ref="C325:J325"/>
    <mergeCell ref="B326:B331"/>
    <mergeCell ref="C326:E326"/>
    <mergeCell ref="F326:J326"/>
    <mergeCell ref="F327:J327"/>
    <mergeCell ref="F328:J328"/>
    <mergeCell ref="F329:J329"/>
    <mergeCell ref="F330:J330"/>
    <mergeCell ref="F331:J331"/>
    <mergeCell ref="B347:B349"/>
    <mergeCell ref="C347:J349"/>
    <mergeCell ref="B352:J352"/>
    <mergeCell ref="F337:J337"/>
    <mergeCell ref="B338:B342"/>
    <mergeCell ref="C338:E338"/>
    <mergeCell ref="F338:J338"/>
    <mergeCell ref="F339:J339"/>
    <mergeCell ref="F340:J340"/>
    <mergeCell ref="F341:J341"/>
    <mergeCell ref="F342:J342"/>
    <mergeCell ref="B332:B337"/>
    <mergeCell ref="C332:E332"/>
    <mergeCell ref="F332:J332"/>
    <mergeCell ref="F333:J333"/>
    <mergeCell ref="F334:J334"/>
    <mergeCell ref="F335:J335"/>
    <mergeCell ref="F336:J336"/>
    <mergeCell ref="N377:Q377"/>
    <mergeCell ref="B378:B380"/>
    <mergeCell ref="C378:J380"/>
    <mergeCell ref="C356:F356"/>
    <mergeCell ref="H356:J356"/>
    <mergeCell ref="C357:J357"/>
    <mergeCell ref="C358:J358"/>
    <mergeCell ref="C359:J359"/>
    <mergeCell ref="B360:B365"/>
    <mergeCell ref="C360:E360"/>
    <mergeCell ref="F360:J360"/>
    <mergeCell ref="F361:J361"/>
    <mergeCell ref="F362:J362"/>
    <mergeCell ref="F363:J363"/>
    <mergeCell ref="F364:J364"/>
    <mergeCell ref="F365:J365"/>
    <mergeCell ref="B381:B383"/>
    <mergeCell ref="C381:J383"/>
    <mergeCell ref="B386:J386"/>
    <mergeCell ref="F371:J371"/>
    <mergeCell ref="B372:B376"/>
    <mergeCell ref="C372:E372"/>
    <mergeCell ref="F372:J372"/>
    <mergeCell ref="F373:J373"/>
    <mergeCell ref="F374:J374"/>
    <mergeCell ref="F375:J375"/>
    <mergeCell ref="F376:J376"/>
    <mergeCell ref="B366:B371"/>
    <mergeCell ref="C366:E366"/>
    <mergeCell ref="F366:J366"/>
    <mergeCell ref="F367:J367"/>
    <mergeCell ref="F368:J368"/>
    <mergeCell ref="F369:J369"/>
    <mergeCell ref="F370:J370"/>
    <mergeCell ref="N411:Q411"/>
    <mergeCell ref="B412:B414"/>
    <mergeCell ref="C412:J414"/>
    <mergeCell ref="C390:F390"/>
    <mergeCell ref="H390:J390"/>
    <mergeCell ref="C391:J391"/>
    <mergeCell ref="C392:J392"/>
    <mergeCell ref="C393:J393"/>
    <mergeCell ref="B394:B399"/>
    <mergeCell ref="C394:E394"/>
    <mergeCell ref="F394:J394"/>
    <mergeCell ref="F395:J395"/>
    <mergeCell ref="F396:J396"/>
    <mergeCell ref="F397:J397"/>
    <mergeCell ref="F398:J398"/>
    <mergeCell ref="F399:J399"/>
    <mergeCell ref="B415:B417"/>
    <mergeCell ref="C415:J417"/>
    <mergeCell ref="B420:J420"/>
    <mergeCell ref="F405:J405"/>
    <mergeCell ref="B406:B410"/>
    <mergeCell ref="C406:E406"/>
    <mergeCell ref="F406:J406"/>
    <mergeCell ref="F407:J407"/>
    <mergeCell ref="F408:J408"/>
    <mergeCell ref="F409:J409"/>
    <mergeCell ref="F410:J410"/>
    <mergeCell ref="B400:B405"/>
    <mergeCell ref="C400:E400"/>
    <mergeCell ref="F400:J400"/>
    <mergeCell ref="F401:J401"/>
    <mergeCell ref="F402:J402"/>
    <mergeCell ref="F403:J403"/>
    <mergeCell ref="F404:J404"/>
  </mergeCells>
  <phoneticPr fontId="17"/>
  <conditionalFormatting sqref="C3:H3 C4:F4 C9:F9 C43:F43 C81:F81 C116:F116 C150:F150 C184:F184 C219:F219 C253:F253 C287:F287 C322:F322 C356:F356 C390:F390">
    <cfRule type="cellIs" dxfId="216" priority="13" operator="equal">
      <formula>0</formula>
    </cfRule>
  </conditionalFormatting>
  <conditionalFormatting sqref="C11:J11">
    <cfRule type="cellIs" dxfId="215" priority="12" operator="equal">
      <formula>0</formula>
    </cfRule>
  </conditionalFormatting>
  <conditionalFormatting sqref="C45:J45">
    <cfRule type="cellIs" dxfId="214" priority="11" operator="equal">
      <formula>0</formula>
    </cfRule>
  </conditionalFormatting>
  <conditionalFormatting sqref="C83:J83">
    <cfRule type="cellIs" dxfId="213" priority="10" operator="equal">
      <formula>0</formula>
    </cfRule>
  </conditionalFormatting>
  <conditionalFormatting sqref="C118:J118">
    <cfRule type="cellIs" dxfId="212" priority="9" operator="equal">
      <formula>0</formula>
    </cfRule>
  </conditionalFormatting>
  <conditionalFormatting sqref="C152:J152">
    <cfRule type="cellIs" dxfId="211" priority="8" operator="equal">
      <formula>0</formula>
    </cfRule>
  </conditionalFormatting>
  <conditionalFormatting sqref="C186:J186">
    <cfRule type="cellIs" dxfId="210" priority="7" operator="equal">
      <formula>0</formula>
    </cfRule>
  </conditionalFormatting>
  <conditionalFormatting sqref="C221:J221">
    <cfRule type="cellIs" dxfId="209" priority="6" operator="equal">
      <formula>0</formula>
    </cfRule>
  </conditionalFormatting>
  <conditionalFormatting sqref="C255:J255">
    <cfRule type="cellIs" dxfId="208" priority="5" operator="equal">
      <formula>0</formula>
    </cfRule>
  </conditionalFormatting>
  <conditionalFormatting sqref="C289:J289">
    <cfRule type="cellIs" dxfId="207" priority="4" operator="equal">
      <formula>0</formula>
    </cfRule>
  </conditionalFormatting>
  <conditionalFormatting sqref="C324:J324">
    <cfRule type="cellIs" dxfId="206" priority="3" operator="equal">
      <formula>0</formula>
    </cfRule>
  </conditionalFormatting>
  <conditionalFormatting sqref="C358:J358">
    <cfRule type="cellIs" dxfId="205" priority="2" operator="equal">
      <formula>0</formula>
    </cfRule>
  </conditionalFormatting>
  <conditionalFormatting sqref="C392:J392">
    <cfRule type="cellIs" dxfId="204" priority="1" operator="equal">
      <formula>0</formula>
    </cfRule>
  </conditionalFormatting>
  <dataValidations count="5">
    <dataValidation type="list" allowBlank="1" showInputMessage="1" showErrorMessage="1" sqref="B39:J39 B73:J73 B111:J111 B146:J146 B180:J180 B214:J214 B249:J249 B283:J283 B317:J317 B352:J352 B386:J386 B420:J420" xr:uid="{7D4A7386-E2EF-4C0F-B6DA-ED8278FE0096}">
      <formula1>"はい（いずれにも該当しない）,いいえ（いずれかに該当する）"</formula1>
    </dataValidation>
    <dataValidation type="list" allowBlank="1" showInputMessage="1" showErrorMessage="1" sqref="C82:J82 C117:J117" xr:uid="{02C75C7F-31F4-4D15-97EE-A0A3FC7B4C98}">
      <formula1>"主担当講師,担当講師"</formula1>
    </dataValidation>
    <dataValidation allowBlank="1" showInputMessage="1" showErrorMessage="1" prompt="当該教育訓練の内容に関係する実務経験を具体的に記載。" sqref="F14:J18 F20:J24 F48:J52 F86:J90 F121:J125" xr:uid="{6EE05CD3-43AA-46BE-ADC3-E1C15ED75240}"/>
    <dataValidation allowBlank="1" showInputMessage="1" showErrorMessage="1" prompt="直近の職歴について、所属だけではなく「担当分野」も記載。" sqref="F26:J29 F60:J63 F98:J101 F133:J136" xr:uid="{BE13AAB0-832A-4A1A-A880-C7C4112C8636}"/>
    <dataValidation allowBlank="1" showInputMessage="1" showErrorMessage="1" prompt="これまでの講師歴について、所属だけでなく「担当分野」まで記載。" sqref="F54:J58 F92:J96 F127:J131" xr:uid="{FC770114-3BDF-4EB0-A6E9-B83BB423F8B7}"/>
  </dataValidations>
  <printOptions horizontalCentered="1"/>
  <pageMargins left="0.74803149606299213" right="0.74803149606299213" top="0.70866141732283472" bottom="0.59055118110236227" header="0.51181102362204722" footer="0.51181102362204722"/>
  <pageSetup paperSize="9" scale="74" orientation="portrait" r:id="rId1"/>
  <headerFooter alignWithMargins="0">
    <oddHeader>&amp;R（&amp;P／&amp;N）</oddHeader>
  </headerFooter>
  <rowBreaks count="11" manualBreakCount="11">
    <brk id="41" min="1" max="10" man="1"/>
    <brk id="75" max="16383" man="1"/>
    <brk id="114" max="16383" man="1"/>
    <brk id="148" min="1" max="10" man="1"/>
    <brk id="182" min="1" max="10" man="1"/>
    <brk id="217" min="1" max="10" man="1"/>
    <brk id="251" min="1" max="10" man="1"/>
    <brk id="285" min="1" max="10" man="1"/>
    <brk id="320" min="1" max="10" man="1"/>
    <brk id="354" min="1" max="10" man="1"/>
    <brk id="388" min="1"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17CC83-F6D2-44D9-AB61-8A5B4B232F13}">
  <sheetPr codeName="Sheet2"/>
  <dimension ref="B1:BM40"/>
  <sheetViews>
    <sheetView topLeftCell="W1" workbookViewId="0">
      <selection activeCell="AP3" sqref="AP3"/>
    </sheetView>
  </sheetViews>
  <sheetFormatPr defaultRowHeight="13.5"/>
  <cols>
    <col min="19" max="19" width="20.375" customWidth="1"/>
    <col min="20" max="20" width="19" customWidth="1"/>
    <col min="22" max="22" width="18.875" customWidth="1"/>
    <col min="24" max="24" width="25.125" customWidth="1"/>
    <col min="25" max="25" width="21.625" customWidth="1"/>
    <col min="26" max="26" width="22.125" customWidth="1"/>
    <col min="27" max="27" width="33.375" bestFit="1" customWidth="1"/>
    <col min="28" max="28" width="30.875" customWidth="1"/>
    <col min="29" max="29" width="21.875" customWidth="1"/>
    <col min="30" max="30" width="24.125" customWidth="1"/>
    <col min="31" max="31" width="23" customWidth="1"/>
    <col min="32" max="33" width="22.875" customWidth="1"/>
    <col min="35" max="35" width="17.875" bestFit="1" customWidth="1"/>
    <col min="36" max="36" width="29.875" bestFit="1" customWidth="1"/>
    <col min="38" max="38" width="23.125" bestFit="1" customWidth="1"/>
    <col min="41" max="41" width="14.5" bestFit="1" customWidth="1"/>
    <col min="42" max="42" width="31.125" bestFit="1" customWidth="1"/>
    <col min="47" max="47" width="17.875" bestFit="1" customWidth="1"/>
    <col min="48" max="48" width="22.625" bestFit="1" customWidth="1"/>
    <col min="49" max="50" width="16.625" bestFit="1" customWidth="1"/>
    <col min="51" max="51" width="22.625" bestFit="1" customWidth="1"/>
  </cols>
  <sheetData>
    <row r="1" spans="2:65">
      <c r="B1" t="s">
        <v>0</v>
      </c>
      <c r="F1" t="s">
        <v>1</v>
      </c>
      <c r="I1" t="s">
        <v>2</v>
      </c>
      <c r="K1">
        <v>1001</v>
      </c>
      <c r="M1" t="s">
        <v>3</v>
      </c>
      <c r="O1" t="s">
        <v>4</v>
      </c>
      <c r="S1" t="s">
        <v>60</v>
      </c>
      <c r="T1" t="s">
        <v>205</v>
      </c>
      <c r="U1" t="s">
        <v>181</v>
      </c>
      <c r="V1" t="s">
        <v>197</v>
      </c>
      <c r="X1" s="258" t="s">
        <v>206</v>
      </c>
      <c r="Y1" s="258"/>
      <c r="Z1" s="258"/>
      <c r="AA1" s="258" t="s">
        <v>207</v>
      </c>
      <c r="AB1" s="258"/>
      <c r="AC1" s="258"/>
      <c r="AD1" s="258" t="s">
        <v>208</v>
      </c>
      <c r="AE1" s="258"/>
      <c r="AF1" s="258" t="s">
        <v>209</v>
      </c>
      <c r="AG1" s="258"/>
      <c r="AI1" t="s">
        <v>3</v>
      </c>
      <c r="AJ1" t="s">
        <v>15</v>
      </c>
      <c r="AK1" t="s">
        <v>16</v>
      </c>
      <c r="AL1" t="s">
        <v>17</v>
      </c>
      <c r="AM1" t="s">
        <v>18</v>
      </c>
      <c r="AN1" t="s">
        <v>19</v>
      </c>
      <c r="AO1" t="s">
        <v>20</v>
      </c>
      <c r="AP1" t="s">
        <v>21</v>
      </c>
      <c r="AQ1" t="s">
        <v>22</v>
      </c>
      <c r="AT1" t="s">
        <v>23</v>
      </c>
      <c r="AU1" t="s">
        <v>3</v>
      </c>
      <c r="AV1" t="s">
        <v>24</v>
      </c>
      <c r="AW1" t="s">
        <v>25</v>
      </c>
      <c r="AX1" t="s">
        <v>25</v>
      </c>
      <c r="AY1" t="s">
        <v>26</v>
      </c>
      <c r="AZ1" t="s">
        <v>27</v>
      </c>
      <c r="BA1" t="s">
        <v>210</v>
      </c>
      <c r="BB1" s="5" t="s">
        <v>211</v>
      </c>
      <c r="BC1" s="5" t="s">
        <v>212</v>
      </c>
      <c r="BD1" s="5" t="s">
        <v>213</v>
      </c>
      <c r="BE1" s="5" t="s">
        <v>214</v>
      </c>
      <c r="BF1" s="5" t="s">
        <v>215</v>
      </c>
    </row>
    <row r="2" spans="2:65" ht="27">
      <c r="B2" t="s">
        <v>31</v>
      </c>
      <c r="F2" t="s">
        <v>32</v>
      </c>
      <c r="H2" t="s">
        <v>33</v>
      </c>
      <c r="I2" t="s">
        <v>34</v>
      </c>
      <c r="K2">
        <v>1002</v>
      </c>
      <c r="M2" t="s">
        <v>35</v>
      </c>
      <c r="O2" t="s">
        <v>36</v>
      </c>
      <c r="S2" t="s">
        <v>216</v>
      </c>
      <c r="T2" t="s">
        <v>217</v>
      </c>
      <c r="U2" s="4" t="s">
        <v>218</v>
      </c>
      <c r="V2" t="s">
        <v>199</v>
      </c>
      <c r="X2" t="s">
        <v>216</v>
      </c>
      <c r="Y2" t="s">
        <v>219</v>
      </c>
      <c r="Z2" t="s">
        <v>159</v>
      </c>
      <c r="AA2" t="s">
        <v>220</v>
      </c>
      <c r="AB2" t="s">
        <v>221</v>
      </c>
      <c r="AC2" t="s">
        <v>222</v>
      </c>
      <c r="AD2" s="4" t="s">
        <v>218</v>
      </c>
      <c r="AE2" t="s">
        <v>223</v>
      </c>
      <c r="AF2" t="s">
        <v>224</v>
      </c>
      <c r="AG2" t="s">
        <v>225</v>
      </c>
      <c r="AI2" t="s">
        <v>35</v>
      </c>
      <c r="AJ2" t="s">
        <v>45</v>
      </c>
      <c r="AK2" t="s">
        <v>46</v>
      </c>
      <c r="AL2" t="s">
        <v>47</v>
      </c>
      <c r="AM2" t="s">
        <v>48</v>
      </c>
      <c r="AN2" t="s">
        <v>49</v>
      </c>
      <c r="AO2" t="s">
        <v>50</v>
      </c>
      <c r="AP2" t="s">
        <v>51</v>
      </c>
      <c r="AQ2" t="s">
        <v>52</v>
      </c>
      <c r="AS2" t="s">
        <v>33</v>
      </c>
      <c r="AT2" t="s">
        <v>53</v>
      </c>
      <c r="AU2" t="s">
        <v>54</v>
      </c>
      <c r="AV2" t="s">
        <v>55</v>
      </c>
      <c r="AW2" t="s">
        <v>56</v>
      </c>
      <c r="AX2" t="s">
        <v>56</v>
      </c>
      <c r="AY2" t="s">
        <v>57</v>
      </c>
      <c r="AZ2" t="s">
        <v>58</v>
      </c>
      <c r="BA2" t="s">
        <v>226</v>
      </c>
      <c r="BB2" t="s">
        <v>227</v>
      </c>
      <c r="BC2" t="s">
        <v>228</v>
      </c>
      <c r="BD2" t="s">
        <v>182</v>
      </c>
      <c r="BE2" t="s">
        <v>224</v>
      </c>
      <c r="BF2" t="s">
        <v>229</v>
      </c>
    </row>
    <row r="3" spans="2:65">
      <c r="B3" t="s">
        <v>63</v>
      </c>
      <c r="F3" t="s">
        <v>64</v>
      </c>
      <c r="I3" t="s">
        <v>65</v>
      </c>
      <c r="K3">
        <v>1003</v>
      </c>
      <c r="M3" t="s">
        <v>66</v>
      </c>
      <c r="S3" t="s">
        <v>219</v>
      </c>
      <c r="T3" t="s">
        <v>230</v>
      </c>
      <c r="U3" t="s">
        <v>223</v>
      </c>
      <c r="V3" t="s">
        <v>225</v>
      </c>
      <c r="X3" t="s">
        <v>231</v>
      </c>
      <c r="Y3" t="s">
        <v>232</v>
      </c>
      <c r="Z3" t="s">
        <v>233</v>
      </c>
      <c r="AA3" t="s">
        <v>234</v>
      </c>
      <c r="AB3" t="s">
        <v>235</v>
      </c>
      <c r="AC3" s="4" t="s">
        <v>177</v>
      </c>
      <c r="AD3" s="4" t="s">
        <v>180</v>
      </c>
      <c r="AE3" t="s">
        <v>192</v>
      </c>
      <c r="AF3" t="s">
        <v>236</v>
      </c>
      <c r="AG3" t="s">
        <v>237</v>
      </c>
      <c r="AP3" t="s">
        <v>77</v>
      </c>
      <c r="AT3" t="s">
        <v>78</v>
      </c>
      <c r="AU3" t="s">
        <v>79</v>
      </c>
      <c r="AV3" t="s">
        <v>80</v>
      </c>
      <c r="AW3" t="s">
        <v>81</v>
      </c>
      <c r="AX3" t="s">
        <v>81</v>
      </c>
      <c r="AY3" t="s">
        <v>82</v>
      </c>
      <c r="AZ3" t="s">
        <v>83</v>
      </c>
      <c r="BA3" t="s">
        <v>238</v>
      </c>
      <c r="BB3" t="s">
        <v>219</v>
      </c>
      <c r="BC3" t="s">
        <v>230</v>
      </c>
      <c r="BD3" t="s">
        <v>223</v>
      </c>
      <c r="BE3" t="s">
        <v>203</v>
      </c>
      <c r="BF3" t="s">
        <v>239</v>
      </c>
    </row>
    <row r="4" spans="2:65">
      <c r="B4" t="s">
        <v>85</v>
      </c>
      <c r="I4" t="s">
        <v>86</v>
      </c>
      <c r="K4">
        <v>1004</v>
      </c>
      <c r="S4" t="s">
        <v>159</v>
      </c>
      <c r="T4" t="s">
        <v>222</v>
      </c>
      <c r="X4" t="s">
        <v>84</v>
      </c>
      <c r="Y4" t="s">
        <v>240</v>
      </c>
      <c r="Z4" t="s">
        <v>241</v>
      </c>
      <c r="AA4" t="s">
        <v>242</v>
      </c>
      <c r="AB4" t="s">
        <v>176</v>
      </c>
      <c r="AC4" t="s">
        <v>179</v>
      </c>
      <c r="AD4" s="4" t="s">
        <v>183</v>
      </c>
      <c r="AE4" t="s">
        <v>243</v>
      </c>
      <c r="AF4" s="4" t="s">
        <v>224</v>
      </c>
      <c r="AG4" t="s">
        <v>244</v>
      </c>
      <c r="AZ4" t="s">
        <v>96</v>
      </c>
      <c r="BA4" t="s">
        <v>245</v>
      </c>
      <c r="BB4" t="s">
        <v>159</v>
      </c>
      <c r="BC4" t="s">
        <v>222</v>
      </c>
    </row>
    <row r="5" spans="2:65">
      <c r="B5" t="s">
        <v>98</v>
      </c>
      <c r="K5">
        <v>1005</v>
      </c>
      <c r="X5" t="s">
        <v>246</v>
      </c>
      <c r="Y5" t="s">
        <v>143</v>
      </c>
      <c r="Z5" t="s">
        <v>247</v>
      </c>
      <c r="AA5" t="s">
        <v>248</v>
      </c>
      <c r="AD5" t="s">
        <v>184</v>
      </c>
      <c r="AE5" t="s">
        <v>249</v>
      </c>
      <c r="AF5" t="s">
        <v>250</v>
      </c>
      <c r="AZ5" t="s">
        <v>106</v>
      </c>
    </row>
    <row r="6" spans="2:65">
      <c r="B6" t="s">
        <v>108</v>
      </c>
      <c r="K6">
        <v>1006</v>
      </c>
      <c r="X6" t="s">
        <v>107</v>
      </c>
      <c r="Y6" t="s">
        <v>251</v>
      </c>
      <c r="Z6" t="s">
        <v>252</v>
      </c>
      <c r="AD6" t="s">
        <v>185</v>
      </c>
      <c r="AF6" t="s">
        <v>201</v>
      </c>
      <c r="AZ6" t="s">
        <v>115</v>
      </c>
    </row>
    <row r="7" spans="2:65">
      <c r="B7" t="s">
        <v>117</v>
      </c>
      <c r="K7">
        <v>1007</v>
      </c>
      <c r="X7" t="s">
        <v>253</v>
      </c>
      <c r="Y7" t="s">
        <v>153</v>
      </c>
      <c r="Z7" t="s">
        <v>254</v>
      </c>
      <c r="AD7" t="s">
        <v>186</v>
      </c>
      <c r="AZ7" t="s">
        <v>123</v>
      </c>
    </row>
    <row r="8" spans="2:65">
      <c r="K8">
        <v>1008</v>
      </c>
      <c r="X8" t="s">
        <v>124</v>
      </c>
      <c r="Y8" t="s">
        <v>156</v>
      </c>
      <c r="AD8" t="s">
        <v>187</v>
      </c>
      <c r="AZ8" t="s">
        <v>129</v>
      </c>
    </row>
    <row r="9" spans="2:65">
      <c r="K9">
        <v>1009</v>
      </c>
      <c r="AD9" t="s">
        <v>188</v>
      </c>
      <c r="AZ9" t="s">
        <v>136</v>
      </c>
      <c r="BB9" s="6" t="s">
        <v>61</v>
      </c>
      <c r="BC9" s="6" t="s">
        <v>219</v>
      </c>
      <c r="BD9" s="6" t="s">
        <v>159</v>
      </c>
      <c r="BE9" s="6" t="s">
        <v>228</v>
      </c>
      <c r="BF9" s="6" t="s">
        <v>230</v>
      </c>
      <c r="BG9" s="6" t="s">
        <v>222</v>
      </c>
      <c r="BH9" s="6" t="s">
        <v>182</v>
      </c>
      <c r="BI9" s="6" t="s">
        <v>223</v>
      </c>
      <c r="BJ9" s="6" t="s">
        <v>224</v>
      </c>
      <c r="BK9" s="6" t="s">
        <v>203</v>
      </c>
      <c r="BL9" s="6" t="s">
        <v>255</v>
      </c>
      <c r="BM9" s="6" t="s">
        <v>239</v>
      </c>
    </row>
    <row r="10" spans="2:65">
      <c r="K10">
        <v>1010</v>
      </c>
      <c r="AD10" t="s">
        <v>256</v>
      </c>
      <c r="AZ10" t="s">
        <v>142</v>
      </c>
      <c r="BB10" t="s">
        <v>59</v>
      </c>
      <c r="BC10" t="s">
        <v>130</v>
      </c>
      <c r="BD10" t="s">
        <v>158</v>
      </c>
      <c r="BE10" t="s">
        <v>169</v>
      </c>
      <c r="BF10" t="s">
        <v>257</v>
      </c>
      <c r="BG10" t="s">
        <v>258</v>
      </c>
      <c r="BH10" t="s">
        <v>180</v>
      </c>
      <c r="BI10" t="s">
        <v>192</v>
      </c>
      <c r="BJ10" t="s">
        <v>236</v>
      </c>
      <c r="BK10" t="s">
        <v>237</v>
      </c>
      <c r="BL10" t="s">
        <v>259</v>
      </c>
      <c r="BM10" t="s">
        <v>260</v>
      </c>
    </row>
    <row r="11" spans="2:65">
      <c r="K11">
        <v>1011</v>
      </c>
      <c r="AD11" t="s">
        <v>190</v>
      </c>
      <c r="AZ11" t="s">
        <v>148</v>
      </c>
      <c r="BB11" t="s">
        <v>84</v>
      </c>
      <c r="BC11" t="s">
        <v>261</v>
      </c>
      <c r="BD11" t="s">
        <v>161</v>
      </c>
      <c r="BE11" t="s">
        <v>172</v>
      </c>
      <c r="BF11" t="s">
        <v>176</v>
      </c>
      <c r="BG11" t="s">
        <v>179</v>
      </c>
      <c r="BH11" t="s">
        <v>183</v>
      </c>
      <c r="BI11" t="s">
        <v>262</v>
      </c>
      <c r="BJ11" t="s">
        <v>224</v>
      </c>
      <c r="BK11" t="s">
        <v>244</v>
      </c>
      <c r="BL11" t="s">
        <v>263</v>
      </c>
      <c r="BM11" t="s">
        <v>264</v>
      </c>
    </row>
    <row r="12" spans="2:65">
      <c r="K12">
        <v>1012</v>
      </c>
      <c r="AD12" t="s">
        <v>191</v>
      </c>
      <c r="AZ12" t="s">
        <v>152</v>
      </c>
      <c r="BB12" t="s">
        <v>97</v>
      </c>
      <c r="BC12" t="s">
        <v>143</v>
      </c>
      <c r="BD12" t="s">
        <v>163</v>
      </c>
      <c r="BE12" t="s">
        <v>265</v>
      </c>
      <c r="BH12" t="s">
        <v>184</v>
      </c>
      <c r="BI12" t="s">
        <v>249</v>
      </c>
      <c r="BJ12" t="s">
        <v>250</v>
      </c>
      <c r="BM12" t="s">
        <v>266</v>
      </c>
    </row>
    <row r="13" spans="2:65">
      <c r="K13">
        <v>1013</v>
      </c>
      <c r="BB13" t="s">
        <v>107</v>
      </c>
      <c r="BC13" t="s">
        <v>149</v>
      </c>
      <c r="BD13" t="s">
        <v>165</v>
      </c>
      <c r="BH13" t="s">
        <v>185</v>
      </c>
      <c r="BJ13" t="s">
        <v>201</v>
      </c>
      <c r="BM13" t="s">
        <v>267</v>
      </c>
    </row>
    <row r="14" spans="2:65">
      <c r="K14">
        <v>1014</v>
      </c>
      <c r="BB14" t="s">
        <v>268</v>
      </c>
      <c r="BC14" t="s">
        <v>153</v>
      </c>
      <c r="BD14" t="s">
        <v>167</v>
      </c>
      <c r="BH14" t="s">
        <v>186</v>
      </c>
    </row>
    <row r="15" spans="2:65">
      <c r="K15">
        <v>1015</v>
      </c>
      <c r="BB15" t="s">
        <v>124</v>
      </c>
      <c r="BC15" t="s">
        <v>156</v>
      </c>
      <c r="BH15" t="s">
        <v>187</v>
      </c>
    </row>
    <row r="16" spans="2:65">
      <c r="K16">
        <v>1016</v>
      </c>
      <c r="BH16" t="s">
        <v>188</v>
      </c>
    </row>
    <row r="17" spans="11:62">
      <c r="K17">
        <v>1017</v>
      </c>
      <c r="BH17" t="s">
        <v>256</v>
      </c>
    </row>
    <row r="18" spans="11:62">
      <c r="K18">
        <v>1018</v>
      </c>
      <c r="BH18" t="s">
        <v>190</v>
      </c>
    </row>
    <row r="19" spans="11:62">
      <c r="K19">
        <v>1019</v>
      </c>
      <c r="BH19" t="s">
        <v>191</v>
      </c>
    </row>
    <row r="20" spans="11:62" ht="40.5">
      <c r="K20">
        <v>1020</v>
      </c>
      <c r="BB20" s="7" t="s">
        <v>269</v>
      </c>
      <c r="BC20" s="7" t="s">
        <v>270</v>
      </c>
      <c r="BD20" s="7" t="s">
        <v>271</v>
      </c>
      <c r="BE20" s="8" t="s">
        <v>272</v>
      </c>
      <c r="BF20" s="7" t="s">
        <v>273</v>
      </c>
      <c r="BJ20" t="s">
        <v>274</v>
      </c>
    </row>
    <row r="21" spans="11:62" ht="40.5">
      <c r="K21">
        <v>2001</v>
      </c>
      <c r="BB21" t="s">
        <v>275</v>
      </c>
      <c r="BC21" t="s">
        <v>276</v>
      </c>
      <c r="BD21" s="4" t="s">
        <v>277</v>
      </c>
      <c r="BE21" t="s">
        <v>278</v>
      </c>
      <c r="BF21" t="s">
        <v>279</v>
      </c>
      <c r="BJ21" t="s">
        <v>280</v>
      </c>
    </row>
    <row r="22" spans="11:62">
      <c r="K22">
        <v>2002</v>
      </c>
      <c r="BB22" t="s">
        <v>281</v>
      </c>
      <c r="BC22" t="s">
        <v>282</v>
      </c>
      <c r="BD22" t="s">
        <v>283</v>
      </c>
      <c r="BE22" t="s">
        <v>284</v>
      </c>
      <c r="BF22" t="s">
        <v>285</v>
      </c>
      <c r="BJ22" t="s">
        <v>286</v>
      </c>
    </row>
    <row r="23" spans="11:62">
      <c r="K23">
        <v>2003</v>
      </c>
      <c r="BB23" t="s">
        <v>287</v>
      </c>
      <c r="BC23" t="s">
        <v>288</v>
      </c>
      <c r="BD23" t="s">
        <v>289</v>
      </c>
      <c r="BE23" t="s">
        <v>290</v>
      </c>
      <c r="BJ23" t="s">
        <v>276</v>
      </c>
    </row>
    <row r="24" spans="11:62">
      <c r="K24">
        <v>2004</v>
      </c>
      <c r="BE24" t="s">
        <v>291</v>
      </c>
      <c r="BJ24" t="s">
        <v>282</v>
      </c>
    </row>
    <row r="25" spans="11:62">
      <c r="K25">
        <v>2005</v>
      </c>
      <c r="BJ25" t="s">
        <v>288</v>
      </c>
    </row>
    <row r="26" spans="11:62" ht="40.5">
      <c r="K26">
        <v>2006</v>
      </c>
      <c r="BJ26" s="4" t="s">
        <v>277</v>
      </c>
    </row>
    <row r="27" spans="11:62">
      <c r="K27">
        <v>2007</v>
      </c>
      <c r="BJ27" t="s">
        <v>283</v>
      </c>
    </row>
    <row r="28" spans="11:62">
      <c r="K28">
        <v>2008</v>
      </c>
      <c r="BJ28" t="s">
        <v>289</v>
      </c>
    </row>
    <row r="29" spans="11:62">
      <c r="K29">
        <v>2009</v>
      </c>
      <c r="BJ29" t="s">
        <v>278</v>
      </c>
    </row>
    <row r="30" spans="11:62">
      <c r="K30">
        <v>2010</v>
      </c>
      <c r="BJ30" t="s">
        <v>284</v>
      </c>
    </row>
    <row r="31" spans="11:62">
      <c r="K31">
        <v>2011</v>
      </c>
      <c r="BJ31" t="s">
        <v>290</v>
      </c>
    </row>
    <row r="32" spans="11:62">
      <c r="K32">
        <v>2012</v>
      </c>
      <c r="BJ32" t="s">
        <v>291</v>
      </c>
    </row>
    <row r="33" spans="11:62">
      <c r="K33">
        <v>2013</v>
      </c>
      <c r="BJ33" t="s">
        <v>279</v>
      </c>
    </row>
    <row r="34" spans="11:62">
      <c r="K34">
        <v>2014</v>
      </c>
      <c r="BJ34" t="s">
        <v>285</v>
      </c>
    </row>
    <row r="35" spans="11:62">
      <c r="K35">
        <v>2015</v>
      </c>
    </row>
    <row r="36" spans="11:62">
      <c r="K36">
        <v>2016</v>
      </c>
    </row>
    <row r="37" spans="11:62">
      <c r="K37">
        <v>2017</v>
      </c>
    </row>
    <row r="38" spans="11:62">
      <c r="K38">
        <v>2018</v>
      </c>
    </row>
    <row r="39" spans="11:62">
      <c r="K39">
        <v>2019</v>
      </c>
    </row>
    <row r="40" spans="11:62">
      <c r="K40">
        <v>2020</v>
      </c>
    </row>
  </sheetData>
  <mergeCells count="4">
    <mergeCell ref="X1:Z1"/>
    <mergeCell ref="AA1:AC1"/>
    <mergeCell ref="AD1:AE1"/>
    <mergeCell ref="AF1:AG1"/>
  </mergeCells>
  <phoneticPr fontId="17"/>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08D847-205B-407B-9767-C4568FEEFDD2}">
  <sheetPr>
    <pageSetUpPr fitToPage="1"/>
  </sheetPr>
  <dimension ref="A1:DX272"/>
  <sheetViews>
    <sheetView showGridLines="0" view="pageBreakPreview" topLeftCell="A2" zoomScale="70" zoomScaleNormal="100" zoomScaleSheetLayoutView="70" workbookViewId="0">
      <selection activeCell="E24" sqref="E24:R24"/>
    </sheetView>
  </sheetViews>
  <sheetFormatPr defaultColWidth="9" defaultRowHeight="12" outlineLevelRow="1"/>
  <cols>
    <col min="1" max="3" width="6.625" style="36" customWidth="1"/>
    <col min="4" max="4" width="7.125" style="36" customWidth="1"/>
    <col min="5" max="11" width="6.625" style="36" customWidth="1"/>
    <col min="12" max="16" width="6.625" style="1" customWidth="1"/>
    <col min="17" max="17" width="7.375" style="1" customWidth="1"/>
    <col min="18" max="18" width="8" style="36" customWidth="1"/>
    <col min="19" max="20" width="9.125" style="36" customWidth="1"/>
    <col min="21" max="21" width="26.5" style="36" customWidth="1"/>
    <col min="22" max="23" width="3.125" style="36" customWidth="1"/>
    <col min="24" max="26" width="9" style="36"/>
    <col min="27" max="29" width="9.875" style="36" customWidth="1"/>
    <col min="30" max="48" width="9" style="36"/>
    <col min="49" max="49" width="9" style="36" customWidth="1"/>
    <col min="50" max="16384" width="9" style="36"/>
  </cols>
  <sheetData>
    <row r="1" spans="1:33" ht="6.75" customHeight="1">
      <c r="A1" s="113"/>
      <c r="B1" s="38"/>
      <c r="C1" s="39"/>
      <c r="D1" s="40"/>
      <c r="L1" s="42"/>
      <c r="M1" s="42"/>
      <c r="N1" s="42"/>
      <c r="O1" s="42"/>
      <c r="P1" s="42"/>
      <c r="Q1" s="42"/>
      <c r="R1" s="42"/>
      <c r="AE1" s="122" t="s">
        <v>314</v>
      </c>
      <c r="AF1" s="123" t="s">
        <v>315</v>
      </c>
      <c r="AG1" s="122"/>
    </row>
    <row r="2" spans="1:33" ht="24" customHeight="1">
      <c r="A2" s="533" t="s">
        <v>592</v>
      </c>
      <c r="B2" s="533"/>
      <c r="C2" s="533"/>
      <c r="D2" s="533"/>
      <c r="E2" s="533"/>
      <c r="F2" s="533"/>
      <c r="G2" s="533"/>
      <c r="H2" s="533"/>
      <c r="I2" s="533"/>
      <c r="J2" s="533"/>
      <c r="K2" s="533"/>
      <c r="L2" s="533"/>
      <c r="M2" s="533"/>
      <c r="N2" s="533"/>
      <c r="O2" s="533"/>
      <c r="P2" s="533"/>
      <c r="Q2" s="533"/>
      <c r="R2" s="533"/>
      <c r="AE2" s="122" t="s">
        <v>65</v>
      </c>
      <c r="AF2" s="123" t="s">
        <v>316</v>
      </c>
      <c r="AG2" s="122"/>
    </row>
    <row r="3" spans="1:33" ht="8.25" customHeight="1">
      <c r="A3" s="230"/>
      <c r="B3" s="230"/>
      <c r="C3" s="230"/>
      <c r="D3" s="230"/>
      <c r="E3" s="230"/>
      <c r="F3" s="230"/>
      <c r="G3" s="230"/>
      <c r="H3" s="230"/>
      <c r="I3" s="230"/>
      <c r="J3" s="230"/>
      <c r="K3" s="230"/>
      <c r="L3" s="230"/>
      <c r="M3" s="230"/>
      <c r="N3" s="230"/>
      <c r="O3" s="230"/>
      <c r="P3" s="230"/>
      <c r="Q3" s="230"/>
      <c r="R3" s="230"/>
      <c r="AE3" s="122" t="s">
        <v>317</v>
      </c>
      <c r="AF3" s="123"/>
      <c r="AG3" s="122"/>
    </row>
    <row r="4" spans="1:33" ht="44.25" customHeight="1">
      <c r="A4" s="534" t="s">
        <v>318</v>
      </c>
      <c r="B4" s="535"/>
      <c r="C4" s="536"/>
      <c r="D4" s="537"/>
      <c r="E4" s="537"/>
      <c r="F4" s="537"/>
      <c r="G4" s="537"/>
      <c r="H4" s="537"/>
      <c r="I4" s="537"/>
      <c r="J4" s="537"/>
      <c r="K4" s="537"/>
      <c r="L4" s="537"/>
      <c r="M4" s="538"/>
      <c r="N4" s="539" t="s">
        <v>319</v>
      </c>
      <c r="O4" s="540"/>
      <c r="P4" s="541">
        <v>1005</v>
      </c>
      <c r="Q4" s="542"/>
      <c r="R4" s="543"/>
    </row>
    <row r="5" spans="1:33" ht="37.5" customHeight="1">
      <c r="A5" s="43"/>
    </row>
    <row r="6" spans="1:33" s="2" customFormat="1">
      <c r="A6" s="560" t="s">
        <v>593</v>
      </c>
      <c r="B6" s="560"/>
      <c r="C6" s="560"/>
      <c r="D6" s="561"/>
      <c r="E6" s="562"/>
      <c r="F6" s="562"/>
      <c r="G6" s="562"/>
      <c r="H6" s="562"/>
      <c r="I6" s="562"/>
      <c r="J6" s="562"/>
      <c r="K6" s="562"/>
      <c r="L6" s="562"/>
      <c r="M6" s="562"/>
      <c r="N6" s="562"/>
      <c r="O6" s="562"/>
      <c r="P6" s="562"/>
      <c r="Q6" s="562"/>
      <c r="R6" s="562"/>
      <c r="S6" s="3"/>
      <c r="T6" s="28"/>
      <c r="U6" s="28"/>
      <c r="V6" s="28"/>
      <c r="W6" s="28"/>
      <c r="X6" s="28"/>
      <c r="Y6" s="28"/>
      <c r="Z6" s="28"/>
    </row>
    <row r="7" spans="1:33" s="2" customFormat="1">
      <c r="A7" s="560"/>
      <c r="B7" s="560"/>
      <c r="C7" s="560"/>
      <c r="D7" s="562"/>
      <c r="E7" s="562"/>
      <c r="F7" s="562"/>
      <c r="G7" s="562"/>
      <c r="H7" s="562"/>
      <c r="I7" s="562"/>
      <c r="J7" s="562"/>
      <c r="K7" s="562"/>
      <c r="L7" s="562"/>
      <c r="M7" s="562"/>
      <c r="N7" s="562"/>
      <c r="O7" s="562"/>
      <c r="P7" s="562"/>
      <c r="Q7" s="562"/>
      <c r="R7" s="562"/>
      <c r="S7" s="3"/>
      <c r="T7" s="28"/>
      <c r="U7" s="28"/>
      <c r="V7" s="28"/>
      <c r="W7" s="28"/>
      <c r="X7" s="28"/>
      <c r="Y7" s="28"/>
      <c r="Z7" s="28"/>
    </row>
    <row r="8" spans="1:33" s="128" customFormat="1" ht="31.5" customHeight="1">
      <c r="A8" s="569" t="s">
        <v>320</v>
      </c>
      <c r="B8" s="561"/>
      <c r="C8" s="561"/>
      <c r="D8" s="561"/>
      <c r="E8" s="561"/>
      <c r="F8" s="561"/>
      <c r="G8" s="561"/>
      <c r="H8" s="561"/>
      <c r="I8" s="561"/>
      <c r="J8" s="561"/>
      <c r="K8" s="561"/>
      <c r="L8" s="561"/>
      <c r="M8" s="561"/>
      <c r="N8" s="561"/>
      <c r="O8" s="561"/>
      <c r="P8" s="561"/>
      <c r="Q8" s="561"/>
      <c r="R8" s="561"/>
      <c r="S8" s="169"/>
      <c r="T8" s="169"/>
      <c r="U8" s="169"/>
      <c r="V8" s="169"/>
      <c r="W8" s="169"/>
      <c r="X8" s="169"/>
      <c r="Y8" s="169"/>
      <c r="Z8" s="169"/>
    </row>
    <row r="9" spans="1:33" s="2" customFormat="1" ht="12" customHeight="1">
      <c r="A9" s="563" t="s">
        <v>601</v>
      </c>
      <c r="B9" s="564"/>
      <c r="C9" s="564"/>
      <c r="D9" s="565"/>
      <c r="E9" s="474" t="s">
        <v>321</v>
      </c>
      <c r="F9" s="474"/>
      <c r="G9" s="474"/>
      <c r="H9" s="474"/>
      <c r="I9" s="474"/>
      <c r="J9" s="474"/>
      <c r="K9" s="474"/>
      <c r="L9" s="474"/>
      <c r="M9" s="474"/>
      <c r="N9" s="474"/>
      <c r="O9" s="474"/>
      <c r="P9" s="474"/>
      <c r="Q9" s="474"/>
      <c r="R9" s="474"/>
      <c r="S9" s="3"/>
      <c r="T9" s="28"/>
      <c r="U9" s="28"/>
      <c r="V9" s="28"/>
      <c r="W9" s="28"/>
      <c r="X9" s="28"/>
      <c r="Y9" s="28"/>
      <c r="Z9" s="28"/>
    </row>
    <row r="10" spans="1:33" s="2" customFormat="1" ht="30" customHeight="1">
      <c r="A10" s="546"/>
      <c r="B10" s="547"/>
      <c r="C10" s="547"/>
      <c r="D10" s="548"/>
      <c r="E10" s="475"/>
      <c r="F10" s="474"/>
      <c r="G10" s="474"/>
      <c r="H10" s="474"/>
      <c r="I10" s="474"/>
      <c r="J10" s="474"/>
      <c r="K10" s="474"/>
      <c r="L10" s="474"/>
      <c r="M10" s="474"/>
      <c r="N10" s="474"/>
      <c r="O10" s="474"/>
      <c r="P10" s="474"/>
      <c r="Q10" s="474"/>
      <c r="R10" s="474"/>
      <c r="S10" s="3"/>
      <c r="T10" s="28"/>
      <c r="U10" s="28"/>
      <c r="V10" s="28"/>
      <c r="W10" s="28"/>
      <c r="X10" s="28"/>
      <c r="Y10" s="28"/>
      <c r="Z10" s="28"/>
    </row>
    <row r="11" spans="1:33" s="2" customFormat="1" ht="22.5" customHeight="1">
      <c r="A11" s="546"/>
      <c r="B11" s="547"/>
      <c r="C11" s="547"/>
      <c r="D11" s="548"/>
      <c r="E11" s="170"/>
      <c r="F11" s="471" t="s">
        <v>322</v>
      </c>
      <c r="G11" s="472"/>
      <c r="H11" s="472"/>
      <c r="I11" s="472"/>
      <c r="J11" s="472"/>
      <c r="K11" s="472"/>
      <c r="L11" s="472"/>
      <c r="M11" s="472"/>
      <c r="N11" s="472"/>
      <c r="O11" s="472"/>
      <c r="P11" s="472"/>
      <c r="Q11" s="472"/>
      <c r="R11" s="473"/>
      <c r="S11" s="41" t="str">
        <f>IF(COUNTIF(ロール対応表ｰ1005!$D$58:$S$58,F11)=0,"【ERROR正しいロールを選択してください】","")</f>
        <v/>
      </c>
      <c r="T11" s="28"/>
      <c r="U11" s="28"/>
      <c r="V11" s="28"/>
      <c r="W11" s="28"/>
      <c r="X11" s="28"/>
      <c r="Y11" s="28"/>
      <c r="Z11" s="28"/>
    </row>
    <row r="12" spans="1:33" s="2" customFormat="1" ht="12" customHeight="1">
      <c r="A12" s="546"/>
      <c r="B12" s="547"/>
      <c r="C12" s="547"/>
      <c r="D12" s="548"/>
      <c r="E12" s="475" t="s">
        <v>323</v>
      </c>
      <c r="F12" s="474"/>
      <c r="G12" s="474"/>
      <c r="H12" s="474"/>
      <c r="I12" s="474"/>
      <c r="J12" s="474"/>
      <c r="K12" s="474"/>
      <c r="L12" s="474"/>
      <c r="M12" s="474"/>
      <c r="N12" s="474"/>
      <c r="O12" s="474"/>
      <c r="P12" s="474"/>
      <c r="Q12" s="474"/>
      <c r="R12" s="474"/>
      <c r="S12" s="3"/>
      <c r="T12" s="28"/>
      <c r="U12" s="28"/>
      <c r="V12" s="28"/>
      <c r="W12" s="28"/>
      <c r="X12" s="28"/>
      <c r="Y12" s="28"/>
      <c r="Z12" s="28"/>
    </row>
    <row r="13" spans="1:33" s="2" customFormat="1" ht="22.5" customHeight="1">
      <c r="A13" s="566"/>
      <c r="B13" s="567"/>
      <c r="C13" s="567"/>
      <c r="D13" s="568"/>
      <c r="E13" s="171"/>
      <c r="F13" s="471" t="s">
        <v>324</v>
      </c>
      <c r="G13" s="472"/>
      <c r="H13" s="472"/>
      <c r="I13" s="472"/>
      <c r="J13" s="472"/>
      <c r="K13" s="472"/>
      <c r="L13" s="472"/>
      <c r="M13" s="472"/>
      <c r="N13" s="472"/>
      <c r="O13" s="472"/>
      <c r="P13" s="472"/>
      <c r="Q13" s="472"/>
      <c r="R13" s="473"/>
      <c r="S13" s="41" t="str">
        <f>IF(COUNTIF(ロール対応表ｰ1005!$D$59:$S$59,F13)=0,"【ERROR正しいロールを選択してください】","")</f>
        <v/>
      </c>
      <c r="T13" s="28"/>
      <c r="U13" s="28"/>
      <c r="V13" s="28"/>
      <c r="W13" s="28"/>
      <c r="X13" s="28"/>
      <c r="Y13" s="28"/>
      <c r="Z13" s="28"/>
    </row>
    <row r="14" spans="1:33" s="2" customFormat="1" ht="13.5">
      <c r="A14" s="172"/>
      <c r="B14" s="172"/>
      <c r="C14" s="172"/>
      <c r="D14" s="172"/>
      <c r="E14" s="172"/>
      <c r="F14" s="172"/>
      <c r="G14" s="172"/>
      <c r="H14" s="172"/>
      <c r="I14" s="172"/>
      <c r="J14" s="172"/>
      <c r="K14" s="172"/>
      <c r="L14" s="172"/>
      <c r="M14" s="172"/>
      <c r="N14" s="172"/>
      <c r="O14" s="172"/>
      <c r="P14" s="172"/>
      <c r="Q14" s="172"/>
      <c r="R14" s="172"/>
      <c r="S14" s="28"/>
      <c r="T14" s="28"/>
      <c r="U14" s="28"/>
      <c r="V14" s="28"/>
      <c r="W14" s="28"/>
      <c r="X14" s="28"/>
      <c r="Y14" s="28"/>
      <c r="Z14" s="28"/>
    </row>
    <row r="15" spans="1:33" s="2" customFormat="1" ht="13.5">
      <c r="A15" s="30" t="s">
        <v>597</v>
      </c>
      <c r="B15" s="224"/>
      <c r="C15" s="224"/>
      <c r="D15" s="224"/>
      <c r="E15" s="224"/>
      <c r="F15" s="224"/>
      <c r="G15" s="224"/>
      <c r="H15" s="224"/>
      <c r="I15" s="224"/>
      <c r="J15" s="224"/>
      <c r="K15" s="224"/>
      <c r="L15" s="224"/>
      <c r="M15" s="224"/>
      <c r="N15" s="224"/>
      <c r="O15" s="224"/>
      <c r="P15" s="224"/>
      <c r="Q15" s="224"/>
      <c r="R15" s="224"/>
      <c r="S15" s="3"/>
      <c r="T15" s="28"/>
      <c r="U15" s="28"/>
      <c r="V15" s="28"/>
      <c r="W15" s="28"/>
      <c r="X15" s="28"/>
      <c r="Y15" s="28"/>
      <c r="Z15" s="28"/>
    </row>
    <row r="16" spans="1:33" s="2" customFormat="1">
      <c r="A16" s="501" t="s">
        <v>325</v>
      </c>
      <c r="B16" s="544"/>
      <c r="C16" s="544"/>
      <c r="D16" s="545"/>
      <c r="E16" s="507" t="s">
        <v>326</v>
      </c>
      <c r="F16" s="508"/>
      <c r="G16" s="508"/>
      <c r="H16" s="508"/>
      <c r="I16" s="508"/>
      <c r="J16" s="508"/>
      <c r="K16" s="508"/>
      <c r="L16" s="508"/>
      <c r="M16" s="508"/>
      <c r="N16" s="508"/>
      <c r="O16" s="508"/>
      <c r="P16" s="508"/>
      <c r="Q16" s="508"/>
      <c r="R16" s="509"/>
      <c r="S16" s="3"/>
      <c r="T16" s="28"/>
      <c r="U16" s="28"/>
      <c r="V16" s="28"/>
      <c r="W16" s="28"/>
      <c r="X16" s="28"/>
      <c r="Y16" s="28"/>
      <c r="Z16" s="28"/>
    </row>
    <row r="17" spans="1:29" s="2" customFormat="1" ht="30" customHeight="1">
      <c r="A17" s="546"/>
      <c r="B17" s="547"/>
      <c r="C17" s="547"/>
      <c r="D17" s="548"/>
      <c r="E17" s="174"/>
      <c r="F17" s="549" t="s">
        <v>327</v>
      </c>
      <c r="G17" s="550"/>
      <c r="H17" s="550"/>
      <c r="I17" s="550"/>
      <c r="J17" s="550"/>
      <c r="K17" s="550"/>
      <c r="L17" s="550"/>
      <c r="M17" s="550"/>
      <c r="N17" s="550"/>
      <c r="O17" s="550"/>
      <c r="P17" s="550"/>
      <c r="Q17" s="550"/>
      <c r="R17" s="551"/>
      <c r="S17" s="3"/>
      <c r="T17" s="28"/>
      <c r="U17" s="28"/>
      <c r="V17" s="28"/>
      <c r="W17" s="28"/>
      <c r="X17" s="28"/>
      <c r="Y17" s="28"/>
      <c r="Z17" s="28"/>
    </row>
    <row r="18" spans="1:29" s="2" customFormat="1">
      <c r="A18" s="552" t="s">
        <v>328</v>
      </c>
      <c r="B18" s="544"/>
      <c r="C18" s="544"/>
      <c r="D18" s="545"/>
      <c r="E18" s="556" t="s">
        <v>329</v>
      </c>
      <c r="F18" s="508"/>
      <c r="G18" s="508"/>
      <c r="H18" s="508"/>
      <c r="I18" s="508"/>
      <c r="J18" s="508"/>
      <c r="K18" s="508"/>
      <c r="L18" s="508"/>
      <c r="M18" s="508"/>
      <c r="N18" s="508"/>
      <c r="O18" s="508"/>
      <c r="P18" s="508"/>
      <c r="Q18" s="508"/>
      <c r="R18" s="509"/>
      <c r="S18" s="3"/>
      <c r="T18" s="28"/>
      <c r="U18" s="28"/>
      <c r="V18" s="28"/>
      <c r="W18" s="28"/>
      <c r="X18" s="28"/>
      <c r="Y18" s="28"/>
      <c r="Z18" s="28"/>
    </row>
    <row r="19" spans="1:29" s="2" customFormat="1" ht="105.75" customHeight="1">
      <c r="A19" s="553"/>
      <c r="B19" s="554"/>
      <c r="C19" s="554"/>
      <c r="D19" s="555"/>
      <c r="E19" s="557"/>
      <c r="F19" s="558"/>
      <c r="G19" s="558"/>
      <c r="H19" s="558"/>
      <c r="I19" s="558"/>
      <c r="J19" s="558"/>
      <c r="K19" s="558"/>
      <c r="L19" s="558"/>
      <c r="M19" s="558"/>
      <c r="N19" s="558"/>
      <c r="O19" s="558"/>
      <c r="P19" s="558"/>
      <c r="Q19" s="558"/>
      <c r="R19" s="559"/>
      <c r="S19" s="3"/>
      <c r="T19" s="28"/>
      <c r="U19" s="28"/>
      <c r="V19" s="28"/>
      <c r="W19" s="28"/>
      <c r="X19" s="28"/>
      <c r="Y19" s="28"/>
      <c r="Z19" s="28"/>
    </row>
    <row r="20" spans="1:29" s="2" customFormat="1" ht="83.25" customHeight="1">
      <c r="A20" s="501" t="s">
        <v>330</v>
      </c>
      <c r="B20" s="502"/>
      <c r="C20" s="502"/>
      <c r="D20" s="503"/>
      <c r="E20" s="507" t="s">
        <v>331</v>
      </c>
      <c r="F20" s="508"/>
      <c r="G20" s="508"/>
      <c r="H20" s="508"/>
      <c r="I20" s="508"/>
      <c r="J20" s="508"/>
      <c r="K20" s="508"/>
      <c r="L20" s="508"/>
      <c r="M20" s="508"/>
      <c r="N20" s="508"/>
      <c r="O20" s="508"/>
      <c r="P20" s="508"/>
      <c r="Q20" s="508"/>
      <c r="R20" s="509"/>
      <c r="S20" s="175"/>
      <c r="T20" s="28"/>
      <c r="U20" s="28"/>
      <c r="V20" s="28"/>
      <c r="W20" s="28"/>
      <c r="X20" s="28"/>
      <c r="Y20" s="28"/>
      <c r="Z20" s="28"/>
    </row>
    <row r="21" spans="1:29" s="2" customFormat="1" ht="22.5" customHeight="1">
      <c r="A21" s="504"/>
      <c r="B21" s="505"/>
      <c r="C21" s="505"/>
      <c r="D21" s="506"/>
      <c r="E21" s="412" t="s">
        <v>332</v>
      </c>
      <c r="F21" s="413"/>
      <c r="G21" s="414"/>
      <c r="H21" s="415" t="str">
        <f>IF(F11=0,"自動で入力されます",F11)</f>
        <v>プルダウンメニューよりロールを選択してください</v>
      </c>
      <c r="I21" s="413"/>
      <c r="J21" s="413"/>
      <c r="K21" s="413"/>
      <c r="L21" s="413"/>
      <c r="M21" s="413"/>
      <c r="N21" s="413"/>
      <c r="O21" s="413"/>
      <c r="P21" s="413"/>
      <c r="Q21" s="413"/>
      <c r="R21" s="416"/>
      <c r="S21" s="3"/>
      <c r="T21" s="28"/>
      <c r="U21" s="28"/>
      <c r="V21" s="28"/>
      <c r="W21" s="28"/>
      <c r="X21" s="28"/>
      <c r="Y21" s="28"/>
      <c r="Z21" s="28"/>
    </row>
    <row r="22" spans="1:29" s="2" customFormat="1" ht="105" customHeight="1">
      <c r="A22" s="504"/>
      <c r="B22" s="505"/>
      <c r="C22" s="505"/>
      <c r="D22" s="506"/>
      <c r="E22" s="417"/>
      <c r="F22" s="418"/>
      <c r="G22" s="418"/>
      <c r="H22" s="418"/>
      <c r="I22" s="418"/>
      <c r="J22" s="418"/>
      <c r="K22" s="418"/>
      <c r="L22" s="418"/>
      <c r="M22" s="418"/>
      <c r="N22" s="418"/>
      <c r="O22" s="418"/>
      <c r="P22" s="418"/>
      <c r="Q22" s="418"/>
      <c r="R22" s="419"/>
      <c r="S22" s="3"/>
      <c r="T22" s="28"/>
      <c r="U22" s="28"/>
      <c r="V22" s="28"/>
      <c r="W22" s="28"/>
      <c r="X22" s="28"/>
      <c r="Y22" s="28"/>
      <c r="Z22" s="28"/>
    </row>
    <row r="23" spans="1:29" s="2" customFormat="1" ht="22.5" customHeight="1">
      <c r="A23" s="504"/>
      <c r="B23" s="505"/>
      <c r="C23" s="505"/>
      <c r="D23" s="506"/>
      <c r="E23" s="420" t="s">
        <v>333</v>
      </c>
      <c r="F23" s="421"/>
      <c r="G23" s="421"/>
      <c r="H23" s="415" t="str">
        <f>IF(F13=0,"自動で入力されます",F13)</f>
        <v>プルダウンメニューよりロールを選択してください（任意）</v>
      </c>
      <c r="I23" s="413"/>
      <c r="J23" s="413"/>
      <c r="K23" s="413"/>
      <c r="L23" s="413"/>
      <c r="M23" s="413"/>
      <c r="N23" s="413"/>
      <c r="O23" s="413"/>
      <c r="P23" s="413"/>
      <c r="Q23" s="413"/>
      <c r="R23" s="416"/>
      <c r="S23" s="3"/>
      <c r="T23" s="28"/>
      <c r="U23" s="28"/>
      <c r="V23" s="28"/>
      <c r="W23" s="28"/>
      <c r="X23" s="28"/>
      <c r="Y23" s="28"/>
      <c r="Z23" s="28"/>
    </row>
    <row r="24" spans="1:29" s="2" customFormat="1" ht="105" customHeight="1">
      <c r="A24" s="504"/>
      <c r="B24" s="505"/>
      <c r="C24" s="505"/>
      <c r="D24" s="506"/>
      <c r="E24" s="417"/>
      <c r="F24" s="418"/>
      <c r="G24" s="418"/>
      <c r="H24" s="418"/>
      <c r="I24" s="418"/>
      <c r="J24" s="418"/>
      <c r="K24" s="418"/>
      <c r="L24" s="418"/>
      <c r="M24" s="418"/>
      <c r="N24" s="418"/>
      <c r="O24" s="418"/>
      <c r="P24" s="418"/>
      <c r="Q24" s="418"/>
      <c r="R24" s="419"/>
      <c r="S24" s="3"/>
      <c r="T24" s="28"/>
      <c r="U24" s="28"/>
      <c r="V24" s="28"/>
      <c r="W24" s="28"/>
      <c r="X24" s="28"/>
      <c r="Y24" s="28"/>
      <c r="Z24" s="28"/>
    </row>
    <row r="25" spans="1:29" s="2" customFormat="1" ht="11.25">
      <c r="A25" s="176"/>
      <c r="B25" s="220"/>
      <c r="C25" s="220"/>
      <c r="D25" s="220"/>
      <c r="E25" s="220"/>
      <c r="F25" s="220"/>
      <c r="G25" s="176"/>
      <c r="H25" s="220"/>
      <c r="I25" s="220"/>
      <c r="J25" s="220"/>
      <c r="K25" s="220"/>
      <c r="L25" s="220"/>
      <c r="M25" s="220"/>
      <c r="N25" s="220"/>
      <c r="O25" s="220"/>
      <c r="P25" s="220"/>
      <c r="Q25" s="220"/>
      <c r="R25" s="220"/>
      <c r="S25" s="28"/>
      <c r="T25" s="28"/>
      <c r="U25" s="28"/>
      <c r="V25" s="28"/>
      <c r="W25" s="28"/>
      <c r="X25" s="28"/>
      <c r="Y25" s="28"/>
      <c r="Z25" s="28"/>
    </row>
    <row r="26" spans="1:29" ht="21" customHeight="1">
      <c r="A26" s="229" t="s">
        <v>598</v>
      </c>
      <c r="B26" s="223"/>
      <c r="C26" s="223"/>
      <c r="D26" s="223"/>
      <c r="E26" s="3"/>
      <c r="F26" s="224"/>
      <c r="G26" s="222"/>
      <c r="H26" s="222"/>
      <c r="I26" s="222"/>
      <c r="J26" s="222"/>
      <c r="K26" s="222"/>
      <c r="L26" s="222"/>
      <c r="M26" s="222"/>
      <c r="N26" s="222"/>
      <c r="O26" s="222"/>
      <c r="P26" s="222"/>
      <c r="Q26" s="222"/>
      <c r="R26" s="222"/>
      <c r="S26" s="3"/>
      <c r="T26" s="240"/>
      <c r="U26" s="240"/>
      <c r="V26" s="240"/>
      <c r="W26" s="178"/>
      <c r="X26" s="240"/>
      <c r="Y26" s="3"/>
      <c r="Z26" s="3"/>
    </row>
    <row r="27" spans="1:29" ht="44.25" customHeight="1">
      <c r="A27" s="448" t="s">
        <v>334</v>
      </c>
      <c r="B27" s="448"/>
      <c r="C27" s="448"/>
      <c r="D27" s="448"/>
      <c r="E27" s="448"/>
      <c r="F27" s="448"/>
      <c r="G27" s="448"/>
      <c r="H27" s="448"/>
      <c r="I27" s="448"/>
      <c r="J27" s="448"/>
      <c r="K27" s="448"/>
      <c r="L27" s="448"/>
      <c r="M27" s="448"/>
      <c r="N27" s="448"/>
      <c r="O27" s="448"/>
      <c r="P27" s="448"/>
      <c r="Q27" s="448"/>
      <c r="R27" s="448"/>
      <c r="S27" s="448"/>
      <c r="T27" s="448"/>
      <c r="U27" s="448"/>
      <c r="V27" s="448"/>
      <c r="W27" s="448"/>
      <c r="X27" s="448"/>
      <c r="Y27" s="448"/>
      <c r="Z27" s="448"/>
    </row>
    <row r="28" spans="1:29" ht="60" customHeight="1">
      <c r="A28" s="510" t="s">
        <v>335</v>
      </c>
      <c r="B28" s="512" t="s">
        <v>594</v>
      </c>
      <c r="C28" s="513"/>
      <c r="D28" s="513"/>
      <c r="E28" s="513"/>
      <c r="F28" s="514"/>
      <c r="G28" s="518" t="s">
        <v>336</v>
      </c>
      <c r="H28" s="519"/>
      <c r="I28" s="519"/>
      <c r="J28" s="519"/>
      <c r="K28" s="520"/>
      <c r="L28" s="512" t="s">
        <v>337</v>
      </c>
      <c r="M28" s="514"/>
      <c r="N28" s="524" t="s">
        <v>595</v>
      </c>
      <c r="O28" s="526" t="s">
        <v>338</v>
      </c>
      <c r="P28" s="526" t="s">
        <v>339</v>
      </c>
      <c r="Q28" s="528" t="s">
        <v>340</v>
      </c>
      <c r="R28" s="529"/>
      <c r="S28" s="529"/>
      <c r="T28" s="529"/>
      <c r="U28" s="530"/>
      <c r="V28" s="300" t="s">
        <v>341</v>
      </c>
      <c r="W28" s="494"/>
      <c r="X28" s="494"/>
      <c r="Y28" s="494"/>
      <c r="Z28" s="495"/>
      <c r="AA28" s="300" t="s">
        <v>342</v>
      </c>
      <c r="AB28" s="301"/>
      <c r="AC28" s="302"/>
    </row>
    <row r="29" spans="1:29" ht="21.75" customHeight="1">
      <c r="A29" s="511"/>
      <c r="B29" s="515"/>
      <c r="C29" s="516"/>
      <c r="D29" s="516"/>
      <c r="E29" s="516"/>
      <c r="F29" s="517"/>
      <c r="G29" s="521"/>
      <c r="H29" s="522"/>
      <c r="I29" s="522"/>
      <c r="J29" s="522"/>
      <c r="K29" s="523"/>
      <c r="L29" s="515"/>
      <c r="M29" s="517"/>
      <c r="N29" s="525"/>
      <c r="O29" s="527"/>
      <c r="P29" s="527"/>
      <c r="Q29" s="531" t="s">
        <v>343</v>
      </c>
      <c r="R29" s="532"/>
      <c r="S29" s="531" t="s">
        <v>344</v>
      </c>
      <c r="T29" s="532"/>
      <c r="U29" s="238" t="s">
        <v>28</v>
      </c>
      <c r="V29" s="496"/>
      <c r="W29" s="497"/>
      <c r="X29" s="497"/>
      <c r="Y29" s="497"/>
      <c r="Z29" s="498"/>
      <c r="AA29" s="303"/>
      <c r="AB29" s="304"/>
      <c r="AC29" s="305"/>
    </row>
    <row r="30" spans="1:29" s="127" customFormat="1" ht="15" customHeight="1">
      <c r="A30" s="449">
        <v>1</v>
      </c>
      <c r="B30" s="452"/>
      <c r="C30" s="430"/>
      <c r="D30" s="430"/>
      <c r="E30" s="430"/>
      <c r="F30" s="431"/>
      <c r="G30" s="429"/>
      <c r="H30" s="430"/>
      <c r="I30" s="430"/>
      <c r="J30" s="430"/>
      <c r="K30" s="431"/>
      <c r="L30" s="438"/>
      <c r="M30" s="439"/>
      <c r="N30" s="442"/>
      <c r="O30" s="442"/>
      <c r="P30" s="442"/>
      <c r="Q30" s="499" t="str">
        <f>IFERROR(VLOOKUP(U30,リスト!$AW$1:$AY$44,2,0),"")</f>
        <v/>
      </c>
      <c r="R30" s="500"/>
      <c r="S30" s="492" t="str">
        <f>IFERROR(VLOOKUP(U30,リスト!$AW$1:$AY$44,3,0),"")</f>
        <v/>
      </c>
      <c r="T30" s="493"/>
      <c r="U30" s="193"/>
      <c r="V30" s="458"/>
      <c r="W30" s="459"/>
      <c r="X30" s="459"/>
      <c r="Y30" s="459"/>
      <c r="Z30" s="460"/>
      <c r="AA30" s="276"/>
      <c r="AB30" s="277"/>
      <c r="AC30" s="277"/>
    </row>
    <row r="31" spans="1:29" s="127" customFormat="1" ht="15" customHeight="1">
      <c r="A31" s="450"/>
      <c r="B31" s="453"/>
      <c r="C31" s="433"/>
      <c r="D31" s="433"/>
      <c r="E31" s="433"/>
      <c r="F31" s="434"/>
      <c r="G31" s="432"/>
      <c r="H31" s="433"/>
      <c r="I31" s="433"/>
      <c r="J31" s="433"/>
      <c r="K31" s="434"/>
      <c r="L31" s="440"/>
      <c r="M31" s="441"/>
      <c r="N31" s="443"/>
      <c r="O31" s="443"/>
      <c r="P31" s="443"/>
      <c r="Q31" s="292" t="str">
        <f>IFERROR(VLOOKUP(U31,リスト!$AW$1:$AY$44,2,0),"")</f>
        <v/>
      </c>
      <c r="R31" s="293"/>
      <c r="S31" s="286" t="str">
        <f>IFERROR(VLOOKUP(U31,リスト!$AW$1:$AY$44,3,0),"")</f>
        <v/>
      </c>
      <c r="T31" s="287"/>
      <c r="U31" s="34"/>
      <c r="V31" s="461"/>
      <c r="W31" s="462"/>
      <c r="X31" s="462"/>
      <c r="Y31" s="462"/>
      <c r="Z31" s="463"/>
      <c r="AA31" s="278"/>
      <c r="AB31" s="279"/>
      <c r="AC31" s="279"/>
    </row>
    <row r="32" spans="1:29" s="127" customFormat="1" ht="15" customHeight="1">
      <c r="A32" s="450"/>
      <c r="B32" s="453"/>
      <c r="C32" s="433"/>
      <c r="D32" s="433"/>
      <c r="E32" s="433"/>
      <c r="F32" s="434"/>
      <c r="G32" s="432"/>
      <c r="H32" s="433"/>
      <c r="I32" s="433"/>
      <c r="J32" s="433"/>
      <c r="K32" s="434"/>
      <c r="L32" s="440"/>
      <c r="M32" s="441"/>
      <c r="N32" s="443"/>
      <c r="O32" s="443"/>
      <c r="P32" s="443"/>
      <c r="Q32" s="292" t="str">
        <f>IFERROR(VLOOKUP(U32,リスト!$AW$1:$AY$44,2,0),"")</f>
        <v/>
      </c>
      <c r="R32" s="293"/>
      <c r="S32" s="286" t="str">
        <f>IFERROR(VLOOKUP(U32,リスト!$AW$1:$AY$44,3,0),"")</f>
        <v/>
      </c>
      <c r="T32" s="287"/>
      <c r="U32" s="34"/>
      <c r="V32" s="461"/>
      <c r="W32" s="462"/>
      <c r="X32" s="462"/>
      <c r="Y32" s="462"/>
      <c r="Z32" s="463"/>
      <c r="AA32" s="278"/>
      <c r="AB32" s="279"/>
      <c r="AC32" s="279"/>
    </row>
    <row r="33" spans="1:29" s="127" customFormat="1" ht="15" customHeight="1">
      <c r="A33" s="450"/>
      <c r="B33" s="453"/>
      <c r="C33" s="433"/>
      <c r="D33" s="433"/>
      <c r="E33" s="433"/>
      <c r="F33" s="434"/>
      <c r="G33" s="432"/>
      <c r="H33" s="433"/>
      <c r="I33" s="433"/>
      <c r="J33" s="433"/>
      <c r="K33" s="434"/>
      <c r="L33" s="440"/>
      <c r="M33" s="441"/>
      <c r="N33" s="443"/>
      <c r="O33" s="443"/>
      <c r="P33" s="443"/>
      <c r="Q33" s="292" t="str">
        <f>IFERROR(VLOOKUP(U33,リスト!$AW$1:$AY$44,2,0),"")</f>
        <v/>
      </c>
      <c r="R33" s="293"/>
      <c r="S33" s="286" t="str">
        <f>IFERROR(VLOOKUP(U33,リスト!$AW$1:$AY$44,3,0),"")</f>
        <v/>
      </c>
      <c r="T33" s="287"/>
      <c r="U33" s="34"/>
      <c r="V33" s="461"/>
      <c r="W33" s="462"/>
      <c r="X33" s="462"/>
      <c r="Y33" s="462"/>
      <c r="Z33" s="463"/>
      <c r="AA33" s="278"/>
      <c r="AB33" s="279"/>
      <c r="AC33" s="279"/>
    </row>
    <row r="34" spans="1:29" s="127" customFormat="1" ht="15" customHeight="1">
      <c r="A34" s="450"/>
      <c r="B34" s="453"/>
      <c r="C34" s="433"/>
      <c r="D34" s="433"/>
      <c r="E34" s="433"/>
      <c r="F34" s="434"/>
      <c r="G34" s="432"/>
      <c r="H34" s="433"/>
      <c r="I34" s="433"/>
      <c r="J34" s="433"/>
      <c r="K34" s="434"/>
      <c r="L34" s="440"/>
      <c r="M34" s="441"/>
      <c r="N34" s="443"/>
      <c r="O34" s="443"/>
      <c r="P34" s="443"/>
      <c r="Q34" s="292" t="str">
        <f>IFERROR(VLOOKUP(U34,リスト!$AW$1:$AY$44,2,0),"")</f>
        <v/>
      </c>
      <c r="R34" s="293"/>
      <c r="S34" s="286" t="str">
        <f>IFERROR(VLOOKUP(U34,リスト!$AW$1:$AY$44,3,0),"")</f>
        <v/>
      </c>
      <c r="T34" s="287"/>
      <c r="U34" s="34"/>
      <c r="V34" s="461"/>
      <c r="W34" s="462"/>
      <c r="X34" s="462"/>
      <c r="Y34" s="462"/>
      <c r="Z34" s="463"/>
      <c r="AA34" s="278"/>
      <c r="AB34" s="279"/>
      <c r="AC34" s="279"/>
    </row>
    <row r="35" spans="1:29" s="127" customFormat="1" ht="15" customHeight="1">
      <c r="A35" s="451"/>
      <c r="B35" s="487"/>
      <c r="C35" s="488"/>
      <c r="D35" s="488"/>
      <c r="E35" s="488"/>
      <c r="F35" s="489"/>
      <c r="G35" s="490"/>
      <c r="H35" s="488"/>
      <c r="I35" s="488"/>
      <c r="J35" s="488"/>
      <c r="K35" s="489"/>
      <c r="L35" s="182"/>
      <c r="M35" s="183" t="s">
        <v>313</v>
      </c>
      <c r="N35" s="491"/>
      <c r="O35" s="491"/>
      <c r="P35" s="491"/>
      <c r="Q35" s="294" t="str">
        <f>IFERROR(VLOOKUP(U35,リスト!$AW$1:$AY$44,2,0),"")</f>
        <v/>
      </c>
      <c r="R35" s="486"/>
      <c r="S35" s="445" t="str">
        <f>IFERROR(VLOOKUP(U35,リスト!$AW$1:$AY$44,3,0),"")</f>
        <v/>
      </c>
      <c r="T35" s="446"/>
      <c r="U35" s="35"/>
      <c r="V35" s="570"/>
      <c r="W35" s="571"/>
      <c r="X35" s="571"/>
      <c r="Y35" s="571"/>
      <c r="Z35" s="572"/>
      <c r="AA35" s="278"/>
      <c r="AB35" s="279"/>
      <c r="AC35" s="279"/>
    </row>
    <row r="36" spans="1:29" s="127" customFormat="1" ht="15" customHeight="1">
      <c r="A36" s="449">
        <v>2</v>
      </c>
      <c r="B36" s="452"/>
      <c r="C36" s="430"/>
      <c r="D36" s="430"/>
      <c r="E36" s="430"/>
      <c r="F36" s="431"/>
      <c r="G36" s="429"/>
      <c r="H36" s="430"/>
      <c r="I36" s="430"/>
      <c r="J36" s="430"/>
      <c r="K36" s="431"/>
      <c r="L36" s="438"/>
      <c r="M36" s="439"/>
      <c r="N36" s="442"/>
      <c r="O36" s="442"/>
      <c r="P36" s="442"/>
      <c r="Q36" s="484" t="str">
        <f>IFERROR(VLOOKUP(U36,リスト!$AW$1:$AY$44,2,0),"")</f>
        <v/>
      </c>
      <c r="R36" s="485"/>
      <c r="S36" s="492" t="str">
        <f>IFERROR(VLOOKUP(U36,リスト!$AW$1:$AY$44,3,0),"")</f>
        <v/>
      </c>
      <c r="T36" s="493"/>
      <c r="U36" s="33"/>
      <c r="V36" s="458"/>
      <c r="W36" s="459"/>
      <c r="X36" s="459"/>
      <c r="Y36" s="459"/>
      <c r="Z36" s="460"/>
      <c r="AA36" s="276"/>
      <c r="AB36" s="277"/>
      <c r="AC36" s="277"/>
    </row>
    <row r="37" spans="1:29" s="127" customFormat="1" ht="15" customHeight="1">
      <c r="A37" s="450"/>
      <c r="B37" s="453"/>
      <c r="C37" s="433"/>
      <c r="D37" s="433"/>
      <c r="E37" s="433"/>
      <c r="F37" s="434"/>
      <c r="G37" s="432"/>
      <c r="H37" s="433"/>
      <c r="I37" s="433"/>
      <c r="J37" s="433"/>
      <c r="K37" s="434"/>
      <c r="L37" s="440"/>
      <c r="M37" s="441"/>
      <c r="N37" s="443"/>
      <c r="O37" s="443"/>
      <c r="P37" s="443"/>
      <c r="Q37" s="292" t="str">
        <f>IFERROR(VLOOKUP(U37,リスト!$AW$1:$AY$44,2,0),"")</f>
        <v/>
      </c>
      <c r="R37" s="293"/>
      <c r="S37" s="286" t="str">
        <f>IFERROR(VLOOKUP(U37,リスト!$AW$1:$AY$44,3,0),"")</f>
        <v/>
      </c>
      <c r="T37" s="287"/>
      <c r="U37" s="34"/>
      <c r="V37" s="461"/>
      <c r="W37" s="462"/>
      <c r="X37" s="462"/>
      <c r="Y37" s="462"/>
      <c r="Z37" s="463"/>
      <c r="AA37" s="278"/>
      <c r="AB37" s="279"/>
      <c r="AC37" s="279"/>
    </row>
    <row r="38" spans="1:29" s="127" customFormat="1" ht="15" customHeight="1">
      <c r="A38" s="450"/>
      <c r="B38" s="453"/>
      <c r="C38" s="433"/>
      <c r="D38" s="433"/>
      <c r="E38" s="433"/>
      <c r="F38" s="434"/>
      <c r="G38" s="432"/>
      <c r="H38" s="433"/>
      <c r="I38" s="433"/>
      <c r="J38" s="433"/>
      <c r="K38" s="434"/>
      <c r="L38" s="440"/>
      <c r="M38" s="441"/>
      <c r="N38" s="443"/>
      <c r="O38" s="443"/>
      <c r="P38" s="443"/>
      <c r="Q38" s="292" t="str">
        <f>IFERROR(VLOOKUP(U38,リスト!$AW$1:$AY$44,2,0),"")</f>
        <v/>
      </c>
      <c r="R38" s="293"/>
      <c r="S38" s="286" t="str">
        <f>IFERROR(VLOOKUP(U38,リスト!$AW$1:$AY$44,3,0),"")</f>
        <v/>
      </c>
      <c r="T38" s="287"/>
      <c r="U38" s="34"/>
      <c r="V38" s="461"/>
      <c r="W38" s="462"/>
      <c r="X38" s="462"/>
      <c r="Y38" s="462"/>
      <c r="Z38" s="463"/>
      <c r="AA38" s="278"/>
      <c r="AB38" s="279"/>
      <c r="AC38" s="279"/>
    </row>
    <row r="39" spans="1:29" s="127" customFormat="1" ht="15" customHeight="1">
      <c r="A39" s="450"/>
      <c r="B39" s="453"/>
      <c r="C39" s="433"/>
      <c r="D39" s="433"/>
      <c r="E39" s="433"/>
      <c r="F39" s="434"/>
      <c r="G39" s="432"/>
      <c r="H39" s="433"/>
      <c r="I39" s="433"/>
      <c r="J39" s="433"/>
      <c r="K39" s="434"/>
      <c r="L39" s="440"/>
      <c r="M39" s="441"/>
      <c r="N39" s="443"/>
      <c r="O39" s="443"/>
      <c r="P39" s="443"/>
      <c r="Q39" s="292" t="str">
        <f>IFERROR(VLOOKUP(U39,リスト!$AW$1:$AY$44,2,0),"")</f>
        <v/>
      </c>
      <c r="R39" s="293"/>
      <c r="S39" s="286" t="str">
        <f>IFERROR(VLOOKUP(U39,リスト!$AW$1:$AY$44,3,0),"")</f>
        <v/>
      </c>
      <c r="T39" s="287"/>
      <c r="U39" s="34"/>
      <c r="V39" s="461"/>
      <c r="W39" s="462"/>
      <c r="X39" s="462"/>
      <c r="Y39" s="462"/>
      <c r="Z39" s="463"/>
      <c r="AA39" s="278"/>
      <c r="AB39" s="279"/>
      <c r="AC39" s="279"/>
    </row>
    <row r="40" spans="1:29" s="127" customFormat="1" ht="15" customHeight="1">
      <c r="A40" s="450"/>
      <c r="B40" s="453"/>
      <c r="C40" s="433"/>
      <c r="D40" s="433"/>
      <c r="E40" s="433"/>
      <c r="F40" s="434"/>
      <c r="G40" s="432"/>
      <c r="H40" s="433"/>
      <c r="I40" s="433"/>
      <c r="J40" s="433"/>
      <c r="K40" s="434"/>
      <c r="L40" s="440"/>
      <c r="M40" s="441"/>
      <c r="N40" s="443"/>
      <c r="O40" s="443"/>
      <c r="P40" s="443"/>
      <c r="Q40" s="292" t="str">
        <f>IFERROR(VLOOKUP(U40,リスト!$AW$1:$AY$44,2,0),"")</f>
        <v/>
      </c>
      <c r="R40" s="293"/>
      <c r="S40" s="286" t="str">
        <f>IFERROR(VLOOKUP(U40,リスト!$AW$1:$AY$44,3,0),"")</f>
        <v/>
      </c>
      <c r="T40" s="287"/>
      <c r="U40" s="34"/>
      <c r="V40" s="461"/>
      <c r="W40" s="462"/>
      <c r="X40" s="462"/>
      <c r="Y40" s="462"/>
      <c r="Z40" s="463"/>
      <c r="AA40" s="278"/>
      <c r="AB40" s="279"/>
      <c r="AC40" s="279"/>
    </row>
    <row r="41" spans="1:29" s="127" customFormat="1" ht="15" customHeight="1">
      <c r="A41" s="451"/>
      <c r="B41" s="487"/>
      <c r="C41" s="488"/>
      <c r="D41" s="488"/>
      <c r="E41" s="488"/>
      <c r="F41" s="489"/>
      <c r="G41" s="490"/>
      <c r="H41" s="488"/>
      <c r="I41" s="488"/>
      <c r="J41" s="488"/>
      <c r="K41" s="489"/>
      <c r="L41" s="182"/>
      <c r="M41" s="183" t="s">
        <v>313</v>
      </c>
      <c r="N41" s="491"/>
      <c r="O41" s="491"/>
      <c r="P41" s="491"/>
      <c r="Q41" s="294" t="str">
        <f>IFERROR(VLOOKUP(U41,リスト!$AW$1:$AY$44,2,0),"")</f>
        <v/>
      </c>
      <c r="R41" s="486"/>
      <c r="S41" s="445" t="str">
        <f>IFERROR(VLOOKUP(U41,リスト!$AW$1:$AY$44,3,0),"")</f>
        <v/>
      </c>
      <c r="T41" s="446"/>
      <c r="U41" s="35"/>
      <c r="V41" s="570"/>
      <c r="W41" s="571"/>
      <c r="X41" s="571"/>
      <c r="Y41" s="571"/>
      <c r="Z41" s="572"/>
      <c r="AA41" s="278"/>
      <c r="AB41" s="279"/>
      <c r="AC41" s="279"/>
    </row>
    <row r="42" spans="1:29" s="127" customFormat="1" ht="15" customHeight="1">
      <c r="A42" s="449">
        <v>3</v>
      </c>
      <c r="B42" s="452"/>
      <c r="C42" s="430"/>
      <c r="D42" s="430"/>
      <c r="E42" s="430"/>
      <c r="F42" s="431"/>
      <c r="G42" s="429"/>
      <c r="H42" s="430"/>
      <c r="I42" s="430"/>
      <c r="J42" s="430"/>
      <c r="K42" s="431"/>
      <c r="L42" s="438"/>
      <c r="M42" s="439"/>
      <c r="N42" s="442"/>
      <c r="O42" s="442"/>
      <c r="P42" s="442"/>
      <c r="Q42" s="484" t="str">
        <f>IFERROR(VLOOKUP(U42,リスト!$AW$1:$AY$44,2,0),"")</f>
        <v/>
      </c>
      <c r="R42" s="485"/>
      <c r="S42" s="492" t="str">
        <f>IFERROR(VLOOKUP(U42,リスト!$AW$1:$AY$44,3,0),"")</f>
        <v/>
      </c>
      <c r="T42" s="493"/>
      <c r="U42" s="33"/>
      <c r="V42" s="458"/>
      <c r="W42" s="459"/>
      <c r="X42" s="459"/>
      <c r="Y42" s="459"/>
      <c r="Z42" s="460"/>
      <c r="AA42" s="276"/>
      <c r="AB42" s="277"/>
      <c r="AC42" s="277"/>
    </row>
    <row r="43" spans="1:29" s="127" customFormat="1" ht="15" customHeight="1">
      <c r="A43" s="450"/>
      <c r="B43" s="453"/>
      <c r="C43" s="433"/>
      <c r="D43" s="433"/>
      <c r="E43" s="433"/>
      <c r="F43" s="434"/>
      <c r="G43" s="432"/>
      <c r="H43" s="433"/>
      <c r="I43" s="433"/>
      <c r="J43" s="433"/>
      <c r="K43" s="434"/>
      <c r="L43" s="440"/>
      <c r="M43" s="441"/>
      <c r="N43" s="443"/>
      <c r="O43" s="443"/>
      <c r="P43" s="443"/>
      <c r="Q43" s="292" t="str">
        <f>IFERROR(VLOOKUP(U43,リスト!$AW$1:$AY$44,2,0),"")</f>
        <v/>
      </c>
      <c r="R43" s="293"/>
      <c r="S43" s="286" t="str">
        <f>IFERROR(VLOOKUP(U43,リスト!$AW$1:$AY$44,3,0),"")</f>
        <v/>
      </c>
      <c r="T43" s="287"/>
      <c r="U43" s="34"/>
      <c r="V43" s="461"/>
      <c r="W43" s="462"/>
      <c r="X43" s="462"/>
      <c r="Y43" s="462"/>
      <c r="Z43" s="463"/>
      <c r="AA43" s="278"/>
      <c r="AB43" s="279"/>
      <c r="AC43" s="279"/>
    </row>
    <row r="44" spans="1:29" s="127" customFormat="1" ht="15" customHeight="1">
      <c r="A44" s="450"/>
      <c r="B44" s="453"/>
      <c r="C44" s="433"/>
      <c r="D44" s="433"/>
      <c r="E44" s="433"/>
      <c r="F44" s="434"/>
      <c r="G44" s="432"/>
      <c r="H44" s="433"/>
      <c r="I44" s="433"/>
      <c r="J44" s="433"/>
      <c r="K44" s="434"/>
      <c r="L44" s="440"/>
      <c r="M44" s="441"/>
      <c r="N44" s="443"/>
      <c r="O44" s="443"/>
      <c r="P44" s="443"/>
      <c r="Q44" s="292" t="str">
        <f>IFERROR(VLOOKUP(U44,リスト!$AW$1:$AY$44,2,0),"")</f>
        <v/>
      </c>
      <c r="R44" s="293"/>
      <c r="S44" s="286" t="str">
        <f>IFERROR(VLOOKUP(U44,リスト!$AW$1:$AY$44,3,0),"")</f>
        <v/>
      </c>
      <c r="T44" s="287"/>
      <c r="U44" s="34"/>
      <c r="V44" s="461"/>
      <c r="W44" s="462"/>
      <c r="X44" s="462"/>
      <c r="Y44" s="462"/>
      <c r="Z44" s="463"/>
      <c r="AA44" s="278"/>
      <c r="AB44" s="279"/>
      <c r="AC44" s="279"/>
    </row>
    <row r="45" spans="1:29" s="127" customFormat="1" ht="15" customHeight="1">
      <c r="A45" s="450"/>
      <c r="B45" s="453"/>
      <c r="C45" s="433"/>
      <c r="D45" s="433"/>
      <c r="E45" s="433"/>
      <c r="F45" s="434"/>
      <c r="G45" s="432"/>
      <c r="H45" s="433"/>
      <c r="I45" s="433"/>
      <c r="J45" s="433"/>
      <c r="K45" s="434"/>
      <c r="L45" s="440"/>
      <c r="M45" s="441"/>
      <c r="N45" s="443"/>
      <c r="O45" s="443"/>
      <c r="P45" s="443"/>
      <c r="Q45" s="292" t="str">
        <f>IFERROR(VLOOKUP(U45,リスト!$AW$1:$AY$44,2,0),"")</f>
        <v/>
      </c>
      <c r="R45" s="293"/>
      <c r="S45" s="286" t="str">
        <f>IFERROR(VLOOKUP(U45,リスト!$AW$1:$AY$44,3,0),"")</f>
        <v/>
      </c>
      <c r="T45" s="287"/>
      <c r="U45" s="34"/>
      <c r="V45" s="461"/>
      <c r="W45" s="462"/>
      <c r="X45" s="462"/>
      <c r="Y45" s="462"/>
      <c r="Z45" s="463"/>
      <c r="AA45" s="278"/>
      <c r="AB45" s="279"/>
      <c r="AC45" s="279"/>
    </row>
    <row r="46" spans="1:29" s="127" customFormat="1" ht="15" customHeight="1">
      <c r="A46" s="450"/>
      <c r="B46" s="453"/>
      <c r="C46" s="433"/>
      <c r="D46" s="433"/>
      <c r="E46" s="433"/>
      <c r="F46" s="434"/>
      <c r="G46" s="432"/>
      <c r="H46" s="433"/>
      <c r="I46" s="433"/>
      <c r="J46" s="433"/>
      <c r="K46" s="434"/>
      <c r="L46" s="440"/>
      <c r="M46" s="441"/>
      <c r="N46" s="443"/>
      <c r="O46" s="443"/>
      <c r="P46" s="443"/>
      <c r="Q46" s="292" t="str">
        <f>IFERROR(VLOOKUP(U46,リスト!$AW$1:$AY$44,2,0),"")</f>
        <v/>
      </c>
      <c r="R46" s="293"/>
      <c r="S46" s="286" t="str">
        <f>IFERROR(VLOOKUP(U46,リスト!$AW$1:$AY$44,3,0),"")</f>
        <v/>
      </c>
      <c r="T46" s="287"/>
      <c r="U46" s="34"/>
      <c r="V46" s="461"/>
      <c r="W46" s="462"/>
      <c r="X46" s="462"/>
      <c r="Y46" s="462"/>
      <c r="Z46" s="463"/>
      <c r="AA46" s="278"/>
      <c r="AB46" s="279"/>
      <c r="AC46" s="279"/>
    </row>
    <row r="47" spans="1:29" s="127" customFormat="1" ht="15" customHeight="1">
      <c r="A47" s="451"/>
      <c r="B47" s="487"/>
      <c r="C47" s="488"/>
      <c r="D47" s="488"/>
      <c r="E47" s="488"/>
      <c r="F47" s="489"/>
      <c r="G47" s="490"/>
      <c r="H47" s="488"/>
      <c r="I47" s="488"/>
      <c r="J47" s="488"/>
      <c r="K47" s="489"/>
      <c r="L47" s="182"/>
      <c r="M47" s="183" t="s">
        <v>313</v>
      </c>
      <c r="N47" s="491"/>
      <c r="O47" s="491"/>
      <c r="P47" s="491"/>
      <c r="Q47" s="294" t="str">
        <f>IFERROR(VLOOKUP(U47,リスト!$AW$1:$AY$44,2,0),"")</f>
        <v/>
      </c>
      <c r="R47" s="486"/>
      <c r="S47" s="445" t="str">
        <f>IFERROR(VLOOKUP(U47,リスト!$AW$1:$AY$44,3,0),"")</f>
        <v/>
      </c>
      <c r="T47" s="446"/>
      <c r="U47" s="35"/>
      <c r="V47" s="464"/>
      <c r="W47" s="465"/>
      <c r="X47" s="465"/>
      <c r="Y47" s="465"/>
      <c r="Z47" s="466"/>
      <c r="AA47" s="278"/>
      <c r="AB47" s="279"/>
      <c r="AC47" s="279"/>
    </row>
    <row r="48" spans="1:29" s="127" customFormat="1" ht="15" customHeight="1">
      <c r="A48" s="449">
        <v>4</v>
      </c>
      <c r="B48" s="452"/>
      <c r="C48" s="430"/>
      <c r="D48" s="430"/>
      <c r="E48" s="430"/>
      <c r="F48" s="431"/>
      <c r="G48" s="429"/>
      <c r="H48" s="430"/>
      <c r="I48" s="430"/>
      <c r="J48" s="430"/>
      <c r="K48" s="431"/>
      <c r="L48" s="438"/>
      <c r="M48" s="439"/>
      <c r="N48" s="442"/>
      <c r="O48" s="455"/>
      <c r="P48" s="455"/>
      <c r="Q48" s="292" t="str">
        <f>IFERROR(VLOOKUP(U48,リスト!$AW$1:$AY$44,2,0),"")</f>
        <v/>
      </c>
      <c r="R48" s="447"/>
      <c r="S48" s="286" t="str">
        <f>IFERROR(VLOOKUP(U48,リスト!$AW$1:$AY$44,3,0),"")</f>
        <v/>
      </c>
      <c r="T48" s="290"/>
      <c r="U48" s="33"/>
      <c r="V48" s="458"/>
      <c r="W48" s="459"/>
      <c r="X48" s="459"/>
      <c r="Y48" s="459"/>
      <c r="Z48" s="460"/>
      <c r="AA48" s="276"/>
      <c r="AB48" s="277"/>
      <c r="AC48" s="277"/>
    </row>
    <row r="49" spans="1:29" s="127" customFormat="1" ht="15" customHeight="1">
      <c r="A49" s="450"/>
      <c r="B49" s="453"/>
      <c r="C49" s="433"/>
      <c r="D49" s="433"/>
      <c r="E49" s="433"/>
      <c r="F49" s="434"/>
      <c r="G49" s="432"/>
      <c r="H49" s="433"/>
      <c r="I49" s="433"/>
      <c r="J49" s="433"/>
      <c r="K49" s="434"/>
      <c r="L49" s="440"/>
      <c r="M49" s="441"/>
      <c r="N49" s="443"/>
      <c r="O49" s="456"/>
      <c r="P49" s="456"/>
      <c r="Q49" s="292" t="str">
        <f>IFERROR(VLOOKUP(U49,リスト!$AW$1:$AY$44,2,0),"")</f>
        <v/>
      </c>
      <c r="R49" s="293"/>
      <c r="S49" s="286" t="str">
        <f>IFERROR(VLOOKUP(U49,リスト!$AW$1:$AY$44,3,0),"")</f>
        <v/>
      </c>
      <c r="T49" s="287"/>
      <c r="U49" s="34"/>
      <c r="V49" s="461"/>
      <c r="W49" s="462"/>
      <c r="X49" s="462"/>
      <c r="Y49" s="462"/>
      <c r="Z49" s="463"/>
      <c r="AA49" s="278"/>
      <c r="AB49" s="279"/>
      <c r="AC49" s="279"/>
    </row>
    <row r="50" spans="1:29" s="127" customFormat="1" ht="15" customHeight="1">
      <c r="A50" s="450"/>
      <c r="B50" s="453"/>
      <c r="C50" s="433"/>
      <c r="D50" s="433"/>
      <c r="E50" s="433"/>
      <c r="F50" s="434"/>
      <c r="G50" s="432"/>
      <c r="H50" s="433"/>
      <c r="I50" s="433"/>
      <c r="J50" s="433"/>
      <c r="K50" s="434"/>
      <c r="L50" s="440"/>
      <c r="M50" s="441"/>
      <c r="N50" s="443"/>
      <c r="O50" s="456"/>
      <c r="P50" s="456"/>
      <c r="Q50" s="292" t="str">
        <f>IFERROR(VLOOKUP(U50,リスト!$AW$1:$AY$44,2,0),"")</f>
        <v/>
      </c>
      <c r="R50" s="447"/>
      <c r="S50" s="286" t="str">
        <f>IFERROR(VLOOKUP(U50,リスト!$AW$1:$AY$44,3,0),"")</f>
        <v/>
      </c>
      <c r="T50" s="290"/>
      <c r="U50" s="34"/>
      <c r="V50" s="461"/>
      <c r="W50" s="462"/>
      <c r="X50" s="462"/>
      <c r="Y50" s="462"/>
      <c r="Z50" s="463"/>
      <c r="AA50" s="278"/>
      <c r="AB50" s="279"/>
      <c r="AC50" s="279"/>
    </row>
    <row r="51" spans="1:29" s="127" customFormat="1" ht="15" customHeight="1">
      <c r="A51" s="450"/>
      <c r="B51" s="453"/>
      <c r="C51" s="433"/>
      <c r="D51" s="433"/>
      <c r="E51" s="433"/>
      <c r="F51" s="434"/>
      <c r="G51" s="432"/>
      <c r="H51" s="433"/>
      <c r="I51" s="433"/>
      <c r="J51" s="433"/>
      <c r="K51" s="434"/>
      <c r="L51" s="440"/>
      <c r="M51" s="441"/>
      <c r="N51" s="443"/>
      <c r="O51" s="456"/>
      <c r="P51" s="456"/>
      <c r="Q51" s="292" t="str">
        <f>IFERROR(VLOOKUP(U51,リスト!$AW$1:$AY$44,2,0),"")</f>
        <v/>
      </c>
      <c r="R51" s="447"/>
      <c r="S51" s="286" t="str">
        <f>IFERROR(VLOOKUP(U51,リスト!$AW$1:$AY$44,3,0),"")</f>
        <v/>
      </c>
      <c r="T51" s="287"/>
      <c r="U51" s="34"/>
      <c r="V51" s="461"/>
      <c r="W51" s="462"/>
      <c r="X51" s="462"/>
      <c r="Y51" s="462"/>
      <c r="Z51" s="463"/>
      <c r="AA51" s="278"/>
      <c r="AB51" s="279"/>
      <c r="AC51" s="279"/>
    </row>
    <row r="52" spans="1:29" s="127" customFormat="1" ht="15" customHeight="1">
      <c r="A52" s="450"/>
      <c r="B52" s="453"/>
      <c r="C52" s="433"/>
      <c r="D52" s="433"/>
      <c r="E52" s="433"/>
      <c r="F52" s="434"/>
      <c r="G52" s="432"/>
      <c r="H52" s="433"/>
      <c r="I52" s="433"/>
      <c r="J52" s="433"/>
      <c r="K52" s="434"/>
      <c r="L52" s="440"/>
      <c r="M52" s="441"/>
      <c r="N52" s="443"/>
      <c r="O52" s="456"/>
      <c r="P52" s="456"/>
      <c r="Q52" s="292" t="str">
        <f>IFERROR(VLOOKUP(U52,リスト!$AW$1:$AY$44,2,0),"")</f>
        <v/>
      </c>
      <c r="R52" s="293"/>
      <c r="S52" s="286" t="str">
        <f>IFERROR(VLOOKUP(U52,リスト!$AW$1:$AY$44,3,0),"")</f>
        <v/>
      </c>
      <c r="T52" s="290"/>
      <c r="U52" s="34"/>
      <c r="V52" s="461"/>
      <c r="W52" s="462"/>
      <c r="X52" s="462"/>
      <c r="Y52" s="462"/>
      <c r="Z52" s="463"/>
      <c r="AA52" s="278"/>
      <c r="AB52" s="279"/>
      <c r="AC52" s="279"/>
    </row>
    <row r="53" spans="1:29" s="127" customFormat="1" ht="15" customHeight="1">
      <c r="A53" s="451"/>
      <c r="B53" s="454"/>
      <c r="C53" s="436"/>
      <c r="D53" s="436"/>
      <c r="E53" s="436"/>
      <c r="F53" s="437"/>
      <c r="G53" s="435"/>
      <c r="H53" s="436"/>
      <c r="I53" s="436"/>
      <c r="J53" s="436"/>
      <c r="K53" s="437"/>
      <c r="L53" s="182"/>
      <c r="M53" s="183" t="s">
        <v>313</v>
      </c>
      <c r="N53" s="444"/>
      <c r="O53" s="457"/>
      <c r="P53" s="457"/>
      <c r="Q53" s="294" t="str">
        <f>IFERROR(VLOOKUP(U53,リスト!$AW$1:$AY$44,2,0),"")</f>
        <v/>
      </c>
      <c r="R53" s="295"/>
      <c r="S53" s="445" t="str">
        <f>IFERROR(VLOOKUP(U53,リスト!$AW$1:$AY$44,3,0),"")</f>
        <v/>
      </c>
      <c r="T53" s="446"/>
      <c r="U53" s="35"/>
      <c r="V53" s="464"/>
      <c r="W53" s="465"/>
      <c r="X53" s="465"/>
      <c r="Y53" s="465"/>
      <c r="Z53" s="466"/>
      <c r="AA53" s="278"/>
      <c r="AB53" s="279"/>
      <c r="AC53" s="279"/>
    </row>
    <row r="54" spans="1:29" s="127" customFormat="1" ht="15" customHeight="1">
      <c r="A54" s="449">
        <v>5</v>
      </c>
      <c r="B54" s="452"/>
      <c r="C54" s="430"/>
      <c r="D54" s="430"/>
      <c r="E54" s="430"/>
      <c r="F54" s="431"/>
      <c r="G54" s="429"/>
      <c r="H54" s="430"/>
      <c r="I54" s="430"/>
      <c r="J54" s="430"/>
      <c r="K54" s="431"/>
      <c r="L54" s="438"/>
      <c r="M54" s="439"/>
      <c r="N54" s="442"/>
      <c r="O54" s="455"/>
      <c r="P54" s="455"/>
      <c r="Q54" s="292" t="str">
        <f>IFERROR(VLOOKUP(U54,リスト!$AW$1:$AY$44,2,0),"")</f>
        <v/>
      </c>
      <c r="R54" s="447"/>
      <c r="S54" s="286" t="str">
        <f>IFERROR(VLOOKUP(U54,リスト!$AW$1:$AY$44,3,0),"")</f>
        <v/>
      </c>
      <c r="T54" s="290"/>
      <c r="U54" s="33"/>
      <c r="V54" s="458"/>
      <c r="W54" s="459"/>
      <c r="X54" s="459"/>
      <c r="Y54" s="459"/>
      <c r="Z54" s="460"/>
      <c r="AA54" s="276"/>
      <c r="AB54" s="277"/>
      <c r="AC54" s="277"/>
    </row>
    <row r="55" spans="1:29" s="127" customFormat="1" ht="15" customHeight="1">
      <c r="A55" s="450"/>
      <c r="B55" s="453"/>
      <c r="C55" s="433"/>
      <c r="D55" s="433"/>
      <c r="E55" s="433"/>
      <c r="F55" s="434"/>
      <c r="G55" s="432"/>
      <c r="H55" s="433"/>
      <c r="I55" s="433"/>
      <c r="J55" s="433"/>
      <c r="K55" s="434"/>
      <c r="L55" s="440"/>
      <c r="M55" s="441"/>
      <c r="N55" s="443"/>
      <c r="O55" s="456"/>
      <c r="P55" s="456"/>
      <c r="Q55" s="292" t="str">
        <f>IFERROR(VLOOKUP(U55,リスト!$AW$1:$AY$44,2,0),"")</f>
        <v/>
      </c>
      <c r="R55" s="293"/>
      <c r="S55" s="286" t="str">
        <f>IFERROR(VLOOKUP(U55,リスト!$AW$1:$AY$44,3,0),"")</f>
        <v/>
      </c>
      <c r="T55" s="287"/>
      <c r="U55" s="34"/>
      <c r="V55" s="461"/>
      <c r="W55" s="462"/>
      <c r="X55" s="462"/>
      <c r="Y55" s="462"/>
      <c r="Z55" s="463"/>
      <c r="AA55" s="278"/>
      <c r="AB55" s="279"/>
      <c r="AC55" s="279"/>
    </row>
    <row r="56" spans="1:29" s="127" customFormat="1" ht="15" customHeight="1">
      <c r="A56" s="450"/>
      <c r="B56" s="453"/>
      <c r="C56" s="433"/>
      <c r="D56" s="433"/>
      <c r="E56" s="433"/>
      <c r="F56" s="434"/>
      <c r="G56" s="432"/>
      <c r="H56" s="433"/>
      <c r="I56" s="433"/>
      <c r="J56" s="433"/>
      <c r="K56" s="434"/>
      <c r="L56" s="440"/>
      <c r="M56" s="441"/>
      <c r="N56" s="443"/>
      <c r="O56" s="456"/>
      <c r="P56" s="456"/>
      <c r="Q56" s="292" t="str">
        <f>IFERROR(VLOOKUP(U56,リスト!$AW$1:$AY$44,2,0),"")</f>
        <v/>
      </c>
      <c r="R56" s="447"/>
      <c r="S56" s="286" t="str">
        <f>IFERROR(VLOOKUP(U56,リスト!$AW$1:$AY$44,3,0),"")</f>
        <v/>
      </c>
      <c r="T56" s="290"/>
      <c r="U56" s="34"/>
      <c r="V56" s="461"/>
      <c r="W56" s="462"/>
      <c r="X56" s="462"/>
      <c r="Y56" s="462"/>
      <c r="Z56" s="463"/>
      <c r="AA56" s="278"/>
      <c r="AB56" s="279"/>
      <c r="AC56" s="279"/>
    </row>
    <row r="57" spans="1:29" s="127" customFormat="1" ht="15" customHeight="1">
      <c r="A57" s="450"/>
      <c r="B57" s="453"/>
      <c r="C57" s="433"/>
      <c r="D57" s="433"/>
      <c r="E57" s="433"/>
      <c r="F57" s="434"/>
      <c r="G57" s="432"/>
      <c r="H57" s="433"/>
      <c r="I57" s="433"/>
      <c r="J57" s="433"/>
      <c r="K57" s="434"/>
      <c r="L57" s="440"/>
      <c r="M57" s="441"/>
      <c r="N57" s="443"/>
      <c r="O57" s="456"/>
      <c r="P57" s="456"/>
      <c r="Q57" s="292" t="str">
        <f>IFERROR(VLOOKUP(U57,リスト!$AW$1:$AY$44,2,0),"")</f>
        <v/>
      </c>
      <c r="R57" s="447"/>
      <c r="S57" s="286" t="str">
        <f>IFERROR(VLOOKUP(U57,リスト!$AW$1:$AY$44,3,0),"")</f>
        <v/>
      </c>
      <c r="T57" s="287"/>
      <c r="U57" s="34"/>
      <c r="V57" s="461"/>
      <c r="W57" s="462"/>
      <c r="X57" s="462"/>
      <c r="Y57" s="462"/>
      <c r="Z57" s="463"/>
      <c r="AA57" s="278"/>
      <c r="AB57" s="279"/>
      <c r="AC57" s="279"/>
    </row>
    <row r="58" spans="1:29" s="127" customFormat="1" ht="15" customHeight="1">
      <c r="A58" s="450"/>
      <c r="B58" s="453"/>
      <c r="C58" s="433"/>
      <c r="D58" s="433"/>
      <c r="E58" s="433"/>
      <c r="F58" s="434"/>
      <c r="G58" s="432"/>
      <c r="H58" s="433"/>
      <c r="I58" s="433"/>
      <c r="J58" s="433"/>
      <c r="K58" s="434"/>
      <c r="L58" s="440"/>
      <c r="M58" s="441"/>
      <c r="N58" s="443"/>
      <c r="O58" s="456"/>
      <c r="P58" s="456"/>
      <c r="Q58" s="292" t="str">
        <f>IFERROR(VLOOKUP(U58,リスト!$AW$1:$AY$44,2,0),"")</f>
        <v/>
      </c>
      <c r="R58" s="293"/>
      <c r="S58" s="286" t="str">
        <f>IFERROR(VLOOKUP(U58,リスト!$AW$1:$AY$44,3,0),"")</f>
        <v/>
      </c>
      <c r="T58" s="290"/>
      <c r="U58" s="34"/>
      <c r="V58" s="461"/>
      <c r="W58" s="462"/>
      <c r="X58" s="462"/>
      <c r="Y58" s="462"/>
      <c r="Z58" s="463"/>
      <c r="AA58" s="278"/>
      <c r="AB58" s="279"/>
      <c r="AC58" s="279"/>
    </row>
    <row r="59" spans="1:29" s="127" customFormat="1" ht="15" customHeight="1">
      <c r="A59" s="451"/>
      <c r="B59" s="454"/>
      <c r="C59" s="436"/>
      <c r="D59" s="436"/>
      <c r="E59" s="436"/>
      <c r="F59" s="437"/>
      <c r="G59" s="435"/>
      <c r="H59" s="436"/>
      <c r="I59" s="436"/>
      <c r="J59" s="436"/>
      <c r="K59" s="437"/>
      <c r="L59" s="182"/>
      <c r="M59" s="183" t="s">
        <v>313</v>
      </c>
      <c r="N59" s="444"/>
      <c r="O59" s="457"/>
      <c r="P59" s="457"/>
      <c r="Q59" s="294" t="str">
        <f>IFERROR(VLOOKUP(U59,リスト!$AW$1:$AY$44,2,0),"")</f>
        <v/>
      </c>
      <c r="R59" s="295"/>
      <c r="S59" s="445" t="str">
        <f>IFERROR(VLOOKUP(U59,リスト!$AW$1:$AY$44,3,0),"")</f>
        <v/>
      </c>
      <c r="T59" s="446"/>
      <c r="U59" s="35"/>
      <c r="V59" s="464"/>
      <c r="W59" s="465"/>
      <c r="X59" s="465"/>
      <c r="Y59" s="465"/>
      <c r="Z59" s="466"/>
      <c r="AA59" s="278"/>
      <c r="AB59" s="279"/>
      <c r="AC59" s="279"/>
    </row>
    <row r="60" spans="1:29" s="127" customFormat="1" ht="15" customHeight="1">
      <c r="A60" s="449">
        <v>6</v>
      </c>
      <c r="B60" s="452"/>
      <c r="C60" s="430"/>
      <c r="D60" s="430"/>
      <c r="E60" s="430"/>
      <c r="F60" s="431"/>
      <c r="G60" s="429"/>
      <c r="H60" s="430"/>
      <c r="I60" s="430"/>
      <c r="J60" s="430"/>
      <c r="K60" s="431"/>
      <c r="L60" s="438"/>
      <c r="M60" s="439"/>
      <c r="N60" s="442"/>
      <c r="O60" s="455"/>
      <c r="P60" s="455"/>
      <c r="Q60" s="292" t="str">
        <f>IFERROR(VLOOKUP(U60,リスト!$AW$1:$AY$44,2,0),"")</f>
        <v/>
      </c>
      <c r="R60" s="447"/>
      <c r="S60" s="286" t="str">
        <f>IFERROR(VLOOKUP(U60,リスト!$AW$1:$AY$44,3,0),"")</f>
        <v/>
      </c>
      <c r="T60" s="290"/>
      <c r="U60" s="33"/>
      <c r="V60" s="458"/>
      <c r="W60" s="459"/>
      <c r="X60" s="459"/>
      <c r="Y60" s="459"/>
      <c r="Z60" s="460"/>
      <c r="AA60" s="276"/>
      <c r="AB60" s="277"/>
      <c r="AC60" s="277"/>
    </row>
    <row r="61" spans="1:29" s="127" customFormat="1" ht="15" customHeight="1">
      <c r="A61" s="450"/>
      <c r="B61" s="453"/>
      <c r="C61" s="433"/>
      <c r="D61" s="433"/>
      <c r="E61" s="433"/>
      <c r="F61" s="434"/>
      <c r="G61" s="432"/>
      <c r="H61" s="433"/>
      <c r="I61" s="433"/>
      <c r="J61" s="433"/>
      <c r="K61" s="434"/>
      <c r="L61" s="440"/>
      <c r="M61" s="441"/>
      <c r="N61" s="443"/>
      <c r="O61" s="456"/>
      <c r="P61" s="456"/>
      <c r="Q61" s="292" t="str">
        <f>IFERROR(VLOOKUP(U61,リスト!$AW$1:$AY$44,2,0),"")</f>
        <v/>
      </c>
      <c r="R61" s="293"/>
      <c r="S61" s="286" t="str">
        <f>IFERROR(VLOOKUP(U61,リスト!$AW$1:$AY$44,3,0),"")</f>
        <v/>
      </c>
      <c r="T61" s="287"/>
      <c r="U61" s="34"/>
      <c r="V61" s="461"/>
      <c r="W61" s="462"/>
      <c r="X61" s="462"/>
      <c r="Y61" s="462"/>
      <c r="Z61" s="463"/>
      <c r="AA61" s="278"/>
      <c r="AB61" s="279"/>
      <c r="AC61" s="279"/>
    </row>
    <row r="62" spans="1:29" s="127" customFormat="1" ht="15" customHeight="1">
      <c r="A62" s="450"/>
      <c r="B62" s="453"/>
      <c r="C62" s="433"/>
      <c r="D62" s="433"/>
      <c r="E62" s="433"/>
      <c r="F62" s="434"/>
      <c r="G62" s="432"/>
      <c r="H62" s="433"/>
      <c r="I62" s="433"/>
      <c r="J62" s="433"/>
      <c r="K62" s="434"/>
      <c r="L62" s="440"/>
      <c r="M62" s="441"/>
      <c r="N62" s="443"/>
      <c r="O62" s="456"/>
      <c r="P62" s="456"/>
      <c r="Q62" s="292" t="str">
        <f>IFERROR(VLOOKUP(U62,リスト!$AW$1:$AY$44,2,0),"")</f>
        <v/>
      </c>
      <c r="R62" s="447"/>
      <c r="S62" s="286" t="str">
        <f>IFERROR(VLOOKUP(U62,リスト!$AW$1:$AY$44,3,0),"")</f>
        <v/>
      </c>
      <c r="T62" s="290"/>
      <c r="U62" s="34"/>
      <c r="V62" s="461"/>
      <c r="W62" s="462"/>
      <c r="X62" s="462"/>
      <c r="Y62" s="462"/>
      <c r="Z62" s="463"/>
      <c r="AA62" s="278"/>
      <c r="AB62" s="279"/>
      <c r="AC62" s="279"/>
    </row>
    <row r="63" spans="1:29" s="127" customFormat="1" ht="15" customHeight="1">
      <c r="A63" s="450"/>
      <c r="B63" s="453"/>
      <c r="C63" s="433"/>
      <c r="D63" s="433"/>
      <c r="E63" s="433"/>
      <c r="F63" s="434"/>
      <c r="G63" s="432"/>
      <c r="H63" s="433"/>
      <c r="I63" s="433"/>
      <c r="J63" s="433"/>
      <c r="K63" s="434"/>
      <c r="L63" s="440"/>
      <c r="M63" s="441"/>
      <c r="N63" s="443"/>
      <c r="O63" s="456"/>
      <c r="P63" s="456"/>
      <c r="Q63" s="292" t="str">
        <f>IFERROR(VLOOKUP(U63,リスト!$AW$1:$AY$44,2,0),"")</f>
        <v/>
      </c>
      <c r="R63" s="447"/>
      <c r="S63" s="286" t="str">
        <f>IFERROR(VLOOKUP(U63,リスト!$AW$1:$AY$44,3,0),"")</f>
        <v/>
      </c>
      <c r="T63" s="287"/>
      <c r="U63" s="34"/>
      <c r="V63" s="461"/>
      <c r="W63" s="462"/>
      <c r="X63" s="462"/>
      <c r="Y63" s="462"/>
      <c r="Z63" s="463"/>
      <c r="AA63" s="278"/>
      <c r="AB63" s="279"/>
      <c r="AC63" s="279"/>
    </row>
    <row r="64" spans="1:29" s="127" customFormat="1" ht="15" customHeight="1">
      <c r="A64" s="450"/>
      <c r="B64" s="453"/>
      <c r="C64" s="433"/>
      <c r="D64" s="433"/>
      <c r="E64" s="433"/>
      <c r="F64" s="434"/>
      <c r="G64" s="432"/>
      <c r="H64" s="433"/>
      <c r="I64" s="433"/>
      <c r="J64" s="433"/>
      <c r="K64" s="434"/>
      <c r="L64" s="440"/>
      <c r="M64" s="441"/>
      <c r="N64" s="443"/>
      <c r="O64" s="456"/>
      <c r="P64" s="456"/>
      <c r="Q64" s="292" t="str">
        <f>IFERROR(VLOOKUP(U64,リスト!$AW$1:$AY$44,2,0),"")</f>
        <v/>
      </c>
      <c r="R64" s="293"/>
      <c r="S64" s="286" t="str">
        <f>IFERROR(VLOOKUP(U64,リスト!$AW$1:$AY$44,3,0),"")</f>
        <v/>
      </c>
      <c r="T64" s="290"/>
      <c r="U64" s="34"/>
      <c r="V64" s="461"/>
      <c r="W64" s="462"/>
      <c r="X64" s="462"/>
      <c r="Y64" s="462"/>
      <c r="Z64" s="463"/>
      <c r="AA64" s="278"/>
      <c r="AB64" s="279"/>
      <c r="AC64" s="279"/>
    </row>
    <row r="65" spans="1:29" s="127" customFormat="1" ht="15" customHeight="1">
      <c r="A65" s="451"/>
      <c r="B65" s="454"/>
      <c r="C65" s="436"/>
      <c r="D65" s="436"/>
      <c r="E65" s="436"/>
      <c r="F65" s="437"/>
      <c r="G65" s="435"/>
      <c r="H65" s="436"/>
      <c r="I65" s="436"/>
      <c r="J65" s="436"/>
      <c r="K65" s="437"/>
      <c r="L65" s="182"/>
      <c r="M65" s="183" t="s">
        <v>313</v>
      </c>
      <c r="N65" s="444"/>
      <c r="O65" s="457"/>
      <c r="P65" s="457"/>
      <c r="Q65" s="294" t="str">
        <f>IFERROR(VLOOKUP(U65,リスト!$AW$1:$AY$44,2,0),"")</f>
        <v/>
      </c>
      <c r="R65" s="295"/>
      <c r="S65" s="445" t="str">
        <f>IFERROR(VLOOKUP(U65,リスト!$AW$1:$AY$44,3,0),"")</f>
        <v/>
      </c>
      <c r="T65" s="446"/>
      <c r="U65" s="35"/>
      <c r="V65" s="464"/>
      <c r="W65" s="465"/>
      <c r="X65" s="465"/>
      <c r="Y65" s="465"/>
      <c r="Z65" s="466"/>
      <c r="AA65" s="278"/>
      <c r="AB65" s="279"/>
      <c r="AC65" s="279"/>
    </row>
    <row r="66" spans="1:29" s="127" customFormat="1" ht="15" customHeight="1">
      <c r="A66" s="449">
        <v>7</v>
      </c>
      <c r="B66" s="452"/>
      <c r="C66" s="430"/>
      <c r="D66" s="430"/>
      <c r="E66" s="430"/>
      <c r="F66" s="431"/>
      <c r="G66" s="429"/>
      <c r="H66" s="430"/>
      <c r="I66" s="430"/>
      <c r="J66" s="430"/>
      <c r="K66" s="431"/>
      <c r="L66" s="438"/>
      <c r="M66" s="439"/>
      <c r="N66" s="442"/>
      <c r="O66" s="455"/>
      <c r="P66" s="455"/>
      <c r="Q66" s="292" t="str">
        <f>IFERROR(VLOOKUP(U66,リスト!$AW$1:$AY$44,2,0),"")</f>
        <v/>
      </c>
      <c r="R66" s="447"/>
      <c r="S66" s="286" t="str">
        <f>IFERROR(VLOOKUP(U66,リスト!$AW$1:$AY$44,3,0),"")</f>
        <v/>
      </c>
      <c r="T66" s="290"/>
      <c r="U66" s="33"/>
      <c r="V66" s="458"/>
      <c r="W66" s="459"/>
      <c r="X66" s="459"/>
      <c r="Y66" s="459"/>
      <c r="Z66" s="460"/>
      <c r="AA66" s="276"/>
      <c r="AB66" s="277"/>
      <c r="AC66" s="277"/>
    </row>
    <row r="67" spans="1:29" s="127" customFormat="1" ht="15" customHeight="1">
      <c r="A67" s="450"/>
      <c r="B67" s="453"/>
      <c r="C67" s="433"/>
      <c r="D67" s="433"/>
      <c r="E67" s="433"/>
      <c r="F67" s="434"/>
      <c r="G67" s="432"/>
      <c r="H67" s="433"/>
      <c r="I67" s="433"/>
      <c r="J67" s="433"/>
      <c r="K67" s="434"/>
      <c r="L67" s="440"/>
      <c r="M67" s="441"/>
      <c r="N67" s="443"/>
      <c r="O67" s="456"/>
      <c r="P67" s="456"/>
      <c r="Q67" s="292" t="str">
        <f>IFERROR(VLOOKUP(U67,リスト!$AW$1:$AY$44,2,0),"")</f>
        <v/>
      </c>
      <c r="R67" s="293"/>
      <c r="S67" s="286" t="str">
        <f>IFERROR(VLOOKUP(U67,リスト!$AW$1:$AY$44,3,0),"")</f>
        <v/>
      </c>
      <c r="T67" s="287"/>
      <c r="U67" s="34"/>
      <c r="V67" s="461"/>
      <c r="W67" s="462"/>
      <c r="X67" s="462"/>
      <c r="Y67" s="462"/>
      <c r="Z67" s="463"/>
      <c r="AA67" s="278"/>
      <c r="AB67" s="279"/>
      <c r="AC67" s="279"/>
    </row>
    <row r="68" spans="1:29" s="127" customFormat="1" ht="15" customHeight="1">
      <c r="A68" s="450"/>
      <c r="B68" s="453"/>
      <c r="C68" s="433"/>
      <c r="D68" s="433"/>
      <c r="E68" s="433"/>
      <c r="F68" s="434"/>
      <c r="G68" s="432"/>
      <c r="H68" s="433"/>
      <c r="I68" s="433"/>
      <c r="J68" s="433"/>
      <c r="K68" s="434"/>
      <c r="L68" s="440"/>
      <c r="M68" s="441"/>
      <c r="N68" s="443"/>
      <c r="O68" s="456"/>
      <c r="P68" s="456"/>
      <c r="Q68" s="292" t="str">
        <f>IFERROR(VLOOKUP(U68,リスト!$AW$1:$AY$44,2,0),"")</f>
        <v/>
      </c>
      <c r="R68" s="447"/>
      <c r="S68" s="286" t="str">
        <f>IFERROR(VLOOKUP(U68,リスト!$AW$1:$AY$44,3,0),"")</f>
        <v/>
      </c>
      <c r="T68" s="290"/>
      <c r="U68" s="34"/>
      <c r="V68" s="461"/>
      <c r="W68" s="462"/>
      <c r="X68" s="462"/>
      <c r="Y68" s="462"/>
      <c r="Z68" s="463"/>
      <c r="AA68" s="278"/>
      <c r="AB68" s="279"/>
      <c r="AC68" s="279"/>
    </row>
    <row r="69" spans="1:29" s="127" customFormat="1" ht="15" customHeight="1">
      <c r="A69" s="450"/>
      <c r="B69" s="453"/>
      <c r="C69" s="433"/>
      <c r="D69" s="433"/>
      <c r="E69" s="433"/>
      <c r="F69" s="434"/>
      <c r="G69" s="432"/>
      <c r="H69" s="433"/>
      <c r="I69" s="433"/>
      <c r="J69" s="433"/>
      <c r="K69" s="434"/>
      <c r="L69" s="440"/>
      <c r="M69" s="441"/>
      <c r="N69" s="443"/>
      <c r="O69" s="456"/>
      <c r="P69" s="456"/>
      <c r="Q69" s="292" t="str">
        <f>IFERROR(VLOOKUP(U69,リスト!$AW$1:$AY$44,2,0),"")</f>
        <v/>
      </c>
      <c r="R69" s="447"/>
      <c r="S69" s="286" t="str">
        <f>IFERROR(VLOOKUP(U69,リスト!$AW$1:$AY$44,3,0),"")</f>
        <v/>
      </c>
      <c r="T69" s="287"/>
      <c r="U69" s="34"/>
      <c r="V69" s="461"/>
      <c r="W69" s="462"/>
      <c r="X69" s="462"/>
      <c r="Y69" s="462"/>
      <c r="Z69" s="463"/>
      <c r="AA69" s="278"/>
      <c r="AB69" s="279"/>
      <c r="AC69" s="279"/>
    </row>
    <row r="70" spans="1:29" s="127" customFormat="1" ht="15" customHeight="1">
      <c r="A70" s="450"/>
      <c r="B70" s="453"/>
      <c r="C70" s="433"/>
      <c r="D70" s="433"/>
      <c r="E70" s="433"/>
      <c r="F70" s="434"/>
      <c r="G70" s="432"/>
      <c r="H70" s="433"/>
      <c r="I70" s="433"/>
      <c r="J70" s="433"/>
      <c r="K70" s="434"/>
      <c r="L70" s="440"/>
      <c r="M70" s="441"/>
      <c r="N70" s="443"/>
      <c r="O70" s="456"/>
      <c r="P70" s="456"/>
      <c r="Q70" s="292" t="str">
        <f>IFERROR(VLOOKUP(U70,リスト!$AW$1:$AY$44,2,0),"")</f>
        <v/>
      </c>
      <c r="R70" s="293"/>
      <c r="S70" s="286" t="str">
        <f>IFERROR(VLOOKUP(U70,リスト!$AW$1:$AY$44,3,0),"")</f>
        <v/>
      </c>
      <c r="T70" s="290"/>
      <c r="U70" s="34"/>
      <c r="V70" s="461"/>
      <c r="W70" s="462"/>
      <c r="X70" s="462"/>
      <c r="Y70" s="462"/>
      <c r="Z70" s="463"/>
      <c r="AA70" s="278"/>
      <c r="AB70" s="279"/>
      <c r="AC70" s="279"/>
    </row>
    <row r="71" spans="1:29" s="127" customFormat="1" ht="15" customHeight="1">
      <c r="A71" s="451"/>
      <c r="B71" s="454"/>
      <c r="C71" s="436"/>
      <c r="D71" s="436"/>
      <c r="E71" s="436"/>
      <c r="F71" s="437"/>
      <c r="G71" s="435"/>
      <c r="H71" s="436"/>
      <c r="I71" s="436"/>
      <c r="J71" s="436"/>
      <c r="K71" s="437"/>
      <c r="L71" s="182"/>
      <c r="M71" s="183" t="s">
        <v>313</v>
      </c>
      <c r="N71" s="444"/>
      <c r="O71" s="457"/>
      <c r="P71" s="457"/>
      <c r="Q71" s="294" t="str">
        <f>IFERROR(VLOOKUP(U71,リスト!$AW$1:$AY$44,2,0),"")</f>
        <v/>
      </c>
      <c r="R71" s="295"/>
      <c r="S71" s="445" t="str">
        <f>IFERROR(VLOOKUP(U71,リスト!$AW$1:$AY$44,3,0),"")</f>
        <v/>
      </c>
      <c r="T71" s="446"/>
      <c r="U71" s="35"/>
      <c r="V71" s="464"/>
      <c r="W71" s="465"/>
      <c r="X71" s="465"/>
      <c r="Y71" s="465"/>
      <c r="Z71" s="466"/>
      <c r="AA71" s="278"/>
      <c r="AB71" s="279"/>
      <c r="AC71" s="279"/>
    </row>
    <row r="72" spans="1:29" s="127" customFormat="1" ht="15" customHeight="1">
      <c r="A72" s="449">
        <v>8</v>
      </c>
      <c r="B72" s="452"/>
      <c r="C72" s="430"/>
      <c r="D72" s="430"/>
      <c r="E72" s="430"/>
      <c r="F72" s="431"/>
      <c r="G72" s="429"/>
      <c r="H72" s="430"/>
      <c r="I72" s="430"/>
      <c r="J72" s="430"/>
      <c r="K72" s="431"/>
      <c r="L72" s="438"/>
      <c r="M72" s="439"/>
      <c r="N72" s="442"/>
      <c r="O72" s="455"/>
      <c r="P72" s="455"/>
      <c r="Q72" s="292" t="str">
        <f>IFERROR(VLOOKUP(U72,リスト!$AW$1:$AY$44,2,0),"")</f>
        <v/>
      </c>
      <c r="R72" s="447"/>
      <c r="S72" s="286" t="str">
        <f>IFERROR(VLOOKUP(U72,リスト!$AW$1:$AY$44,3,0),"")</f>
        <v/>
      </c>
      <c r="T72" s="290"/>
      <c r="U72" s="33"/>
      <c r="V72" s="458"/>
      <c r="W72" s="459"/>
      <c r="X72" s="459"/>
      <c r="Y72" s="459"/>
      <c r="Z72" s="460"/>
      <c r="AA72" s="276"/>
      <c r="AB72" s="277"/>
      <c r="AC72" s="277"/>
    </row>
    <row r="73" spans="1:29" s="127" customFormat="1" ht="15" customHeight="1">
      <c r="A73" s="450"/>
      <c r="B73" s="453"/>
      <c r="C73" s="433"/>
      <c r="D73" s="433"/>
      <c r="E73" s="433"/>
      <c r="F73" s="434"/>
      <c r="G73" s="432"/>
      <c r="H73" s="433"/>
      <c r="I73" s="433"/>
      <c r="J73" s="433"/>
      <c r="K73" s="434"/>
      <c r="L73" s="440"/>
      <c r="M73" s="441"/>
      <c r="N73" s="443"/>
      <c r="O73" s="456"/>
      <c r="P73" s="456"/>
      <c r="Q73" s="292" t="str">
        <f>IFERROR(VLOOKUP(U73,リスト!$AW$1:$AY$44,2,0),"")</f>
        <v/>
      </c>
      <c r="R73" s="293"/>
      <c r="S73" s="286" t="str">
        <f>IFERROR(VLOOKUP(U73,リスト!$AW$1:$AY$44,3,0),"")</f>
        <v/>
      </c>
      <c r="T73" s="287"/>
      <c r="U73" s="34"/>
      <c r="V73" s="461"/>
      <c r="W73" s="462"/>
      <c r="X73" s="462"/>
      <c r="Y73" s="462"/>
      <c r="Z73" s="463"/>
      <c r="AA73" s="278"/>
      <c r="AB73" s="279"/>
      <c r="AC73" s="279"/>
    </row>
    <row r="74" spans="1:29" s="127" customFormat="1" ht="15" customHeight="1">
      <c r="A74" s="450"/>
      <c r="B74" s="453"/>
      <c r="C74" s="433"/>
      <c r="D74" s="433"/>
      <c r="E74" s="433"/>
      <c r="F74" s="434"/>
      <c r="G74" s="432"/>
      <c r="H74" s="433"/>
      <c r="I74" s="433"/>
      <c r="J74" s="433"/>
      <c r="K74" s="434"/>
      <c r="L74" s="440"/>
      <c r="M74" s="441"/>
      <c r="N74" s="443"/>
      <c r="O74" s="456"/>
      <c r="P74" s="456"/>
      <c r="Q74" s="292" t="str">
        <f>IFERROR(VLOOKUP(U74,リスト!$AW$1:$AY$44,2,0),"")</f>
        <v/>
      </c>
      <c r="R74" s="447"/>
      <c r="S74" s="286" t="str">
        <f>IFERROR(VLOOKUP(U74,リスト!$AW$1:$AY$44,3,0),"")</f>
        <v/>
      </c>
      <c r="T74" s="290"/>
      <c r="U74" s="34"/>
      <c r="V74" s="461"/>
      <c r="W74" s="462"/>
      <c r="X74" s="462"/>
      <c r="Y74" s="462"/>
      <c r="Z74" s="463"/>
      <c r="AA74" s="278"/>
      <c r="AB74" s="279"/>
      <c r="AC74" s="279"/>
    </row>
    <row r="75" spans="1:29" s="127" customFormat="1" ht="15" customHeight="1">
      <c r="A75" s="450"/>
      <c r="B75" s="453"/>
      <c r="C75" s="433"/>
      <c r="D75" s="433"/>
      <c r="E75" s="433"/>
      <c r="F75" s="434"/>
      <c r="G75" s="432"/>
      <c r="H75" s="433"/>
      <c r="I75" s="433"/>
      <c r="J75" s="433"/>
      <c r="K75" s="434"/>
      <c r="L75" s="440"/>
      <c r="M75" s="441"/>
      <c r="N75" s="443"/>
      <c r="O75" s="456"/>
      <c r="P75" s="456"/>
      <c r="Q75" s="292" t="str">
        <f>IFERROR(VLOOKUP(U75,リスト!$AW$1:$AY$44,2,0),"")</f>
        <v/>
      </c>
      <c r="R75" s="447"/>
      <c r="S75" s="286" t="str">
        <f>IFERROR(VLOOKUP(U75,リスト!$AW$1:$AY$44,3,0),"")</f>
        <v/>
      </c>
      <c r="T75" s="287"/>
      <c r="U75" s="34"/>
      <c r="V75" s="461"/>
      <c r="W75" s="462"/>
      <c r="X75" s="462"/>
      <c r="Y75" s="462"/>
      <c r="Z75" s="463"/>
      <c r="AA75" s="278"/>
      <c r="AB75" s="279"/>
      <c r="AC75" s="279"/>
    </row>
    <row r="76" spans="1:29" s="127" customFormat="1" ht="15" customHeight="1">
      <c r="A76" s="450"/>
      <c r="B76" s="453"/>
      <c r="C76" s="433"/>
      <c r="D76" s="433"/>
      <c r="E76" s="433"/>
      <c r="F76" s="434"/>
      <c r="G76" s="432"/>
      <c r="H76" s="433"/>
      <c r="I76" s="433"/>
      <c r="J76" s="433"/>
      <c r="K76" s="434"/>
      <c r="L76" s="440"/>
      <c r="M76" s="441"/>
      <c r="N76" s="443"/>
      <c r="O76" s="456"/>
      <c r="P76" s="456"/>
      <c r="Q76" s="292" t="str">
        <f>IFERROR(VLOOKUP(U76,リスト!$AW$1:$AY$44,2,0),"")</f>
        <v/>
      </c>
      <c r="R76" s="293"/>
      <c r="S76" s="286" t="str">
        <f>IFERROR(VLOOKUP(U76,リスト!$AW$1:$AY$44,3,0),"")</f>
        <v/>
      </c>
      <c r="T76" s="290"/>
      <c r="U76" s="34"/>
      <c r="V76" s="461"/>
      <c r="W76" s="462"/>
      <c r="X76" s="462"/>
      <c r="Y76" s="462"/>
      <c r="Z76" s="463"/>
      <c r="AA76" s="278"/>
      <c r="AB76" s="279"/>
      <c r="AC76" s="279"/>
    </row>
    <row r="77" spans="1:29" s="127" customFormat="1" ht="15" customHeight="1">
      <c r="A77" s="451"/>
      <c r="B77" s="454"/>
      <c r="C77" s="436"/>
      <c r="D77" s="436"/>
      <c r="E77" s="436"/>
      <c r="F77" s="437"/>
      <c r="G77" s="435"/>
      <c r="H77" s="436"/>
      <c r="I77" s="436"/>
      <c r="J77" s="436"/>
      <c r="K77" s="437"/>
      <c r="L77" s="182"/>
      <c r="M77" s="183" t="s">
        <v>313</v>
      </c>
      <c r="N77" s="444"/>
      <c r="O77" s="457"/>
      <c r="P77" s="457"/>
      <c r="Q77" s="294" t="str">
        <f>IFERROR(VLOOKUP(U77,リスト!$AW$1:$AY$44,2,0),"")</f>
        <v/>
      </c>
      <c r="R77" s="295"/>
      <c r="S77" s="445" t="str">
        <f>IFERROR(VLOOKUP(U77,リスト!$AW$1:$AY$44,3,0),"")</f>
        <v/>
      </c>
      <c r="T77" s="446"/>
      <c r="U77" s="35"/>
      <c r="V77" s="464"/>
      <c r="W77" s="465"/>
      <c r="X77" s="465"/>
      <c r="Y77" s="465"/>
      <c r="Z77" s="466"/>
      <c r="AA77" s="278"/>
      <c r="AB77" s="279"/>
      <c r="AC77" s="279"/>
    </row>
    <row r="78" spans="1:29" s="127" customFormat="1" ht="15" customHeight="1">
      <c r="A78" s="449">
        <v>9</v>
      </c>
      <c r="B78" s="452"/>
      <c r="C78" s="430"/>
      <c r="D78" s="430"/>
      <c r="E78" s="430"/>
      <c r="F78" s="431"/>
      <c r="G78" s="429"/>
      <c r="H78" s="430"/>
      <c r="I78" s="430"/>
      <c r="J78" s="430"/>
      <c r="K78" s="431"/>
      <c r="L78" s="438"/>
      <c r="M78" s="439"/>
      <c r="N78" s="442"/>
      <c r="O78" s="455"/>
      <c r="P78" s="455"/>
      <c r="Q78" s="292" t="str">
        <f>IFERROR(VLOOKUP(U78,リスト!$AW$1:$AY$44,2,0),"")</f>
        <v/>
      </c>
      <c r="R78" s="447"/>
      <c r="S78" s="286" t="str">
        <f>IFERROR(VLOOKUP(U78,リスト!$AW$1:$AY$44,3,0),"")</f>
        <v/>
      </c>
      <c r="T78" s="290"/>
      <c r="U78" s="33"/>
      <c r="V78" s="458"/>
      <c r="W78" s="459"/>
      <c r="X78" s="459"/>
      <c r="Y78" s="459"/>
      <c r="Z78" s="460"/>
      <c r="AA78" s="276"/>
      <c r="AB78" s="277"/>
      <c r="AC78" s="277"/>
    </row>
    <row r="79" spans="1:29" s="127" customFormat="1" ht="15" customHeight="1">
      <c r="A79" s="450"/>
      <c r="B79" s="453"/>
      <c r="C79" s="433"/>
      <c r="D79" s="433"/>
      <c r="E79" s="433"/>
      <c r="F79" s="434"/>
      <c r="G79" s="432"/>
      <c r="H79" s="433"/>
      <c r="I79" s="433"/>
      <c r="J79" s="433"/>
      <c r="K79" s="434"/>
      <c r="L79" s="440"/>
      <c r="M79" s="441"/>
      <c r="N79" s="443"/>
      <c r="O79" s="456"/>
      <c r="P79" s="456"/>
      <c r="Q79" s="292" t="str">
        <f>IFERROR(VLOOKUP(U79,リスト!$AW$1:$AY$44,2,0),"")</f>
        <v/>
      </c>
      <c r="R79" s="293"/>
      <c r="S79" s="286" t="str">
        <f>IFERROR(VLOOKUP(U79,リスト!$AW$1:$AY$44,3,0),"")</f>
        <v/>
      </c>
      <c r="T79" s="287"/>
      <c r="U79" s="34"/>
      <c r="V79" s="461"/>
      <c r="W79" s="462"/>
      <c r="X79" s="462"/>
      <c r="Y79" s="462"/>
      <c r="Z79" s="463"/>
      <c r="AA79" s="278"/>
      <c r="AB79" s="279"/>
      <c r="AC79" s="279"/>
    </row>
    <row r="80" spans="1:29" s="127" customFormat="1" ht="15" customHeight="1">
      <c r="A80" s="450"/>
      <c r="B80" s="453"/>
      <c r="C80" s="433"/>
      <c r="D80" s="433"/>
      <c r="E80" s="433"/>
      <c r="F80" s="434"/>
      <c r="G80" s="432"/>
      <c r="H80" s="433"/>
      <c r="I80" s="433"/>
      <c r="J80" s="433"/>
      <c r="K80" s="434"/>
      <c r="L80" s="440"/>
      <c r="M80" s="441"/>
      <c r="N80" s="443"/>
      <c r="O80" s="456"/>
      <c r="P80" s="456"/>
      <c r="Q80" s="292" t="str">
        <f>IFERROR(VLOOKUP(U80,リスト!$AW$1:$AY$44,2,0),"")</f>
        <v/>
      </c>
      <c r="R80" s="447"/>
      <c r="S80" s="286" t="str">
        <f>IFERROR(VLOOKUP(U80,リスト!$AW$1:$AY$44,3,0),"")</f>
        <v/>
      </c>
      <c r="T80" s="290"/>
      <c r="U80" s="34"/>
      <c r="V80" s="461"/>
      <c r="W80" s="462"/>
      <c r="X80" s="462"/>
      <c r="Y80" s="462"/>
      <c r="Z80" s="463"/>
      <c r="AA80" s="278"/>
      <c r="AB80" s="279"/>
      <c r="AC80" s="279"/>
    </row>
    <row r="81" spans="1:29" s="127" customFormat="1" ht="15" customHeight="1">
      <c r="A81" s="450"/>
      <c r="B81" s="453"/>
      <c r="C81" s="433"/>
      <c r="D81" s="433"/>
      <c r="E81" s="433"/>
      <c r="F81" s="434"/>
      <c r="G81" s="432"/>
      <c r="H81" s="433"/>
      <c r="I81" s="433"/>
      <c r="J81" s="433"/>
      <c r="K81" s="434"/>
      <c r="L81" s="440"/>
      <c r="M81" s="441"/>
      <c r="N81" s="443"/>
      <c r="O81" s="456"/>
      <c r="P81" s="456"/>
      <c r="Q81" s="292" t="str">
        <f>IFERROR(VLOOKUP(U81,リスト!$AW$1:$AY$44,2,0),"")</f>
        <v/>
      </c>
      <c r="R81" s="447"/>
      <c r="S81" s="286" t="str">
        <f>IFERROR(VLOOKUP(U81,リスト!$AW$1:$AY$44,3,0),"")</f>
        <v/>
      </c>
      <c r="T81" s="287"/>
      <c r="U81" s="34"/>
      <c r="V81" s="461"/>
      <c r="W81" s="462"/>
      <c r="X81" s="462"/>
      <c r="Y81" s="462"/>
      <c r="Z81" s="463"/>
      <c r="AA81" s="278"/>
      <c r="AB81" s="279"/>
      <c r="AC81" s="279"/>
    </row>
    <row r="82" spans="1:29" s="127" customFormat="1" ht="15" customHeight="1">
      <c r="A82" s="450"/>
      <c r="B82" s="453"/>
      <c r="C82" s="433"/>
      <c r="D82" s="433"/>
      <c r="E82" s="433"/>
      <c r="F82" s="434"/>
      <c r="G82" s="432"/>
      <c r="H82" s="433"/>
      <c r="I82" s="433"/>
      <c r="J82" s="433"/>
      <c r="K82" s="434"/>
      <c r="L82" s="440"/>
      <c r="M82" s="441"/>
      <c r="N82" s="443"/>
      <c r="O82" s="456"/>
      <c r="P82" s="456"/>
      <c r="Q82" s="292" t="str">
        <f>IFERROR(VLOOKUP(U82,リスト!$AW$1:$AY$44,2,0),"")</f>
        <v/>
      </c>
      <c r="R82" s="293"/>
      <c r="S82" s="286" t="str">
        <f>IFERROR(VLOOKUP(U82,リスト!$AW$1:$AY$44,3,0),"")</f>
        <v/>
      </c>
      <c r="T82" s="290"/>
      <c r="U82" s="34"/>
      <c r="V82" s="461"/>
      <c r="W82" s="462"/>
      <c r="X82" s="462"/>
      <c r="Y82" s="462"/>
      <c r="Z82" s="463"/>
      <c r="AA82" s="278"/>
      <c r="AB82" s="279"/>
      <c r="AC82" s="279"/>
    </row>
    <row r="83" spans="1:29" s="127" customFormat="1" ht="15" customHeight="1">
      <c r="A83" s="451"/>
      <c r="B83" s="454"/>
      <c r="C83" s="436"/>
      <c r="D83" s="436"/>
      <c r="E83" s="436"/>
      <c r="F83" s="437"/>
      <c r="G83" s="435"/>
      <c r="H83" s="436"/>
      <c r="I83" s="436"/>
      <c r="J83" s="436"/>
      <c r="K83" s="437"/>
      <c r="L83" s="182"/>
      <c r="M83" s="183" t="s">
        <v>313</v>
      </c>
      <c r="N83" s="444"/>
      <c r="O83" s="457"/>
      <c r="P83" s="457"/>
      <c r="Q83" s="294" t="str">
        <f>IFERROR(VLOOKUP(U83,リスト!$AW$1:$AY$44,2,0),"")</f>
        <v/>
      </c>
      <c r="R83" s="295"/>
      <c r="S83" s="445" t="str">
        <f>IFERROR(VLOOKUP(U83,リスト!$AW$1:$AY$44,3,0),"")</f>
        <v/>
      </c>
      <c r="T83" s="446"/>
      <c r="U83" s="35"/>
      <c r="V83" s="464"/>
      <c r="W83" s="465"/>
      <c r="X83" s="465"/>
      <c r="Y83" s="465"/>
      <c r="Z83" s="466"/>
      <c r="AA83" s="278"/>
      <c r="AB83" s="279"/>
      <c r="AC83" s="279"/>
    </row>
    <row r="84" spans="1:29" s="127" customFormat="1" ht="15" customHeight="1">
      <c r="A84" s="449">
        <v>10</v>
      </c>
      <c r="B84" s="452"/>
      <c r="C84" s="430"/>
      <c r="D84" s="430"/>
      <c r="E84" s="430"/>
      <c r="F84" s="431"/>
      <c r="G84" s="429"/>
      <c r="H84" s="430"/>
      <c r="I84" s="430"/>
      <c r="J84" s="430"/>
      <c r="K84" s="431"/>
      <c r="L84" s="438"/>
      <c r="M84" s="439"/>
      <c r="N84" s="442"/>
      <c r="O84" s="455"/>
      <c r="P84" s="455"/>
      <c r="Q84" s="292" t="str">
        <f>IFERROR(VLOOKUP(U84,リスト!$AW$1:$AY$44,2,0),"")</f>
        <v/>
      </c>
      <c r="R84" s="447"/>
      <c r="S84" s="286" t="str">
        <f>IFERROR(VLOOKUP(U84,リスト!$AW$1:$AY$44,3,0),"")</f>
        <v/>
      </c>
      <c r="T84" s="290"/>
      <c r="U84" s="33"/>
      <c r="V84" s="458"/>
      <c r="W84" s="459"/>
      <c r="X84" s="459"/>
      <c r="Y84" s="459"/>
      <c r="Z84" s="460"/>
      <c r="AA84" s="276"/>
      <c r="AB84" s="277"/>
      <c r="AC84" s="277"/>
    </row>
    <row r="85" spans="1:29" s="127" customFormat="1" ht="15" customHeight="1">
      <c r="A85" s="450"/>
      <c r="B85" s="453"/>
      <c r="C85" s="433"/>
      <c r="D85" s="433"/>
      <c r="E85" s="433"/>
      <c r="F85" s="434"/>
      <c r="G85" s="432"/>
      <c r="H85" s="433"/>
      <c r="I85" s="433"/>
      <c r="J85" s="433"/>
      <c r="K85" s="434"/>
      <c r="L85" s="440"/>
      <c r="M85" s="441"/>
      <c r="N85" s="443"/>
      <c r="O85" s="456"/>
      <c r="P85" s="456"/>
      <c r="Q85" s="292" t="str">
        <f>IFERROR(VLOOKUP(U85,リスト!$AW$1:$AY$44,2,0),"")</f>
        <v/>
      </c>
      <c r="R85" s="293"/>
      <c r="S85" s="286" t="str">
        <f>IFERROR(VLOOKUP(U85,リスト!$AW$1:$AY$44,3,0),"")</f>
        <v/>
      </c>
      <c r="T85" s="287"/>
      <c r="U85" s="34"/>
      <c r="V85" s="461"/>
      <c r="W85" s="462"/>
      <c r="X85" s="462"/>
      <c r="Y85" s="462"/>
      <c r="Z85" s="463"/>
      <c r="AA85" s="278"/>
      <c r="AB85" s="279"/>
      <c r="AC85" s="279"/>
    </row>
    <row r="86" spans="1:29" s="127" customFormat="1" ht="15" customHeight="1">
      <c r="A86" s="450"/>
      <c r="B86" s="453"/>
      <c r="C86" s="433"/>
      <c r="D86" s="433"/>
      <c r="E86" s="433"/>
      <c r="F86" s="434"/>
      <c r="G86" s="432"/>
      <c r="H86" s="433"/>
      <c r="I86" s="433"/>
      <c r="J86" s="433"/>
      <c r="K86" s="434"/>
      <c r="L86" s="440"/>
      <c r="M86" s="441"/>
      <c r="N86" s="443"/>
      <c r="O86" s="456"/>
      <c r="P86" s="456"/>
      <c r="Q86" s="292" t="str">
        <f>IFERROR(VLOOKUP(U86,リスト!$AW$1:$AY$44,2,0),"")</f>
        <v/>
      </c>
      <c r="R86" s="447"/>
      <c r="S86" s="286" t="str">
        <f>IFERROR(VLOOKUP(U86,リスト!$AW$1:$AY$44,3,0),"")</f>
        <v/>
      </c>
      <c r="T86" s="290"/>
      <c r="U86" s="34"/>
      <c r="V86" s="461"/>
      <c r="W86" s="462"/>
      <c r="X86" s="462"/>
      <c r="Y86" s="462"/>
      <c r="Z86" s="463"/>
      <c r="AA86" s="278"/>
      <c r="AB86" s="279"/>
      <c r="AC86" s="279"/>
    </row>
    <row r="87" spans="1:29" s="127" customFormat="1" ht="15" customHeight="1">
      <c r="A87" s="450"/>
      <c r="B87" s="453"/>
      <c r="C87" s="433"/>
      <c r="D87" s="433"/>
      <c r="E87" s="433"/>
      <c r="F87" s="434"/>
      <c r="G87" s="432"/>
      <c r="H87" s="433"/>
      <c r="I87" s="433"/>
      <c r="J87" s="433"/>
      <c r="K87" s="434"/>
      <c r="L87" s="440"/>
      <c r="M87" s="441"/>
      <c r="N87" s="443"/>
      <c r="O87" s="456"/>
      <c r="P87" s="456"/>
      <c r="Q87" s="292" t="str">
        <f>IFERROR(VLOOKUP(U87,リスト!$AW$1:$AY$44,2,0),"")</f>
        <v/>
      </c>
      <c r="R87" s="447"/>
      <c r="S87" s="286" t="str">
        <f>IFERROR(VLOOKUP(U87,リスト!$AW$1:$AY$44,3,0),"")</f>
        <v/>
      </c>
      <c r="T87" s="287"/>
      <c r="U87" s="34"/>
      <c r="V87" s="461"/>
      <c r="W87" s="462"/>
      <c r="X87" s="462"/>
      <c r="Y87" s="462"/>
      <c r="Z87" s="463"/>
      <c r="AA87" s="278"/>
      <c r="AB87" s="279"/>
      <c r="AC87" s="279"/>
    </row>
    <row r="88" spans="1:29" s="127" customFormat="1" ht="15" customHeight="1">
      <c r="A88" s="450"/>
      <c r="B88" s="453"/>
      <c r="C88" s="433"/>
      <c r="D88" s="433"/>
      <c r="E88" s="433"/>
      <c r="F88" s="434"/>
      <c r="G88" s="432"/>
      <c r="H88" s="433"/>
      <c r="I88" s="433"/>
      <c r="J88" s="433"/>
      <c r="K88" s="434"/>
      <c r="L88" s="440"/>
      <c r="M88" s="441"/>
      <c r="N88" s="443"/>
      <c r="O88" s="456"/>
      <c r="P88" s="456"/>
      <c r="Q88" s="292" t="str">
        <f>IFERROR(VLOOKUP(U88,リスト!$AW$1:$AY$44,2,0),"")</f>
        <v/>
      </c>
      <c r="R88" s="293"/>
      <c r="S88" s="286" t="str">
        <f>IFERROR(VLOOKUP(U88,リスト!$AW$1:$AY$44,3,0),"")</f>
        <v/>
      </c>
      <c r="T88" s="290"/>
      <c r="U88" s="34"/>
      <c r="V88" s="461"/>
      <c r="W88" s="462"/>
      <c r="X88" s="462"/>
      <c r="Y88" s="462"/>
      <c r="Z88" s="463"/>
      <c r="AA88" s="278"/>
      <c r="AB88" s="279"/>
      <c r="AC88" s="279"/>
    </row>
    <row r="89" spans="1:29" s="127" customFormat="1" ht="15" customHeight="1">
      <c r="A89" s="450"/>
      <c r="B89" s="453"/>
      <c r="C89" s="433"/>
      <c r="D89" s="433"/>
      <c r="E89" s="433"/>
      <c r="F89" s="434"/>
      <c r="G89" s="432"/>
      <c r="H89" s="433"/>
      <c r="I89" s="433"/>
      <c r="J89" s="433"/>
      <c r="K89" s="434"/>
      <c r="L89" s="182"/>
      <c r="M89" s="183" t="s">
        <v>313</v>
      </c>
      <c r="N89" s="444"/>
      <c r="O89" s="457"/>
      <c r="P89" s="457"/>
      <c r="Q89" s="294" t="str">
        <f>IFERROR(VLOOKUP(U89,リスト!$AW$1:$AY$44,2,0),"")</f>
        <v/>
      </c>
      <c r="R89" s="295"/>
      <c r="S89" s="286" t="str">
        <f>IFERROR(VLOOKUP(U89,リスト!$AW$1:$AY$44,3,0),"")</f>
        <v/>
      </c>
      <c r="T89" s="287"/>
      <c r="U89" s="35"/>
      <c r="V89" s="464"/>
      <c r="W89" s="465"/>
      <c r="X89" s="465"/>
      <c r="Y89" s="465"/>
      <c r="Z89" s="466"/>
      <c r="AA89" s="278"/>
      <c r="AB89" s="279"/>
      <c r="AC89" s="279"/>
    </row>
    <row r="90" spans="1:29" s="127" customFormat="1" ht="15" hidden="1" customHeight="1" outlineLevel="1">
      <c r="A90" s="449">
        <v>11</v>
      </c>
      <c r="B90" s="452"/>
      <c r="C90" s="430"/>
      <c r="D90" s="430"/>
      <c r="E90" s="430"/>
      <c r="F90" s="431"/>
      <c r="G90" s="429"/>
      <c r="H90" s="430"/>
      <c r="I90" s="430"/>
      <c r="J90" s="430"/>
      <c r="K90" s="431"/>
      <c r="L90" s="438"/>
      <c r="M90" s="439"/>
      <c r="N90" s="442"/>
      <c r="O90" s="455"/>
      <c r="P90" s="455"/>
      <c r="Q90" s="484" t="str">
        <f>IFERROR(VLOOKUP(U90,リスト!$AW$1:$AY$44,2,0),"")</f>
        <v/>
      </c>
      <c r="R90" s="485"/>
      <c r="S90" s="288" t="str">
        <f>IFERROR(VLOOKUP(U90,リスト!$AW$1:$AY$44,3,0),"")</f>
        <v/>
      </c>
      <c r="T90" s="289"/>
      <c r="U90" s="33"/>
      <c r="V90" s="458"/>
      <c r="W90" s="459"/>
      <c r="X90" s="459"/>
      <c r="Y90" s="459"/>
      <c r="Z90" s="460"/>
      <c r="AA90" s="276"/>
      <c r="AB90" s="277"/>
      <c r="AC90" s="277"/>
    </row>
    <row r="91" spans="1:29" s="127" customFormat="1" ht="15" hidden="1" customHeight="1" outlineLevel="1">
      <c r="A91" s="450"/>
      <c r="B91" s="453"/>
      <c r="C91" s="433"/>
      <c r="D91" s="433"/>
      <c r="E91" s="433"/>
      <c r="F91" s="434"/>
      <c r="G91" s="432"/>
      <c r="H91" s="433"/>
      <c r="I91" s="433"/>
      <c r="J91" s="433"/>
      <c r="K91" s="434"/>
      <c r="L91" s="440"/>
      <c r="M91" s="441"/>
      <c r="N91" s="443"/>
      <c r="O91" s="456"/>
      <c r="P91" s="456"/>
      <c r="Q91" s="292" t="str">
        <f>IFERROR(VLOOKUP(U91,リスト!$AW$1:$AY$44,2,0),"")</f>
        <v/>
      </c>
      <c r="R91" s="293"/>
      <c r="S91" s="467" t="str">
        <f>IFERROR(VLOOKUP(U91,リスト!$AW$1:$AY$44,3,0),"")</f>
        <v/>
      </c>
      <c r="T91" s="468"/>
      <c r="U91" s="34"/>
      <c r="V91" s="461"/>
      <c r="W91" s="462"/>
      <c r="X91" s="462"/>
      <c r="Y91" s="462"/>
      <c r="Z91" s="463"/>
      <c r="AA91" s="278"/>
      <c r="AB91" s="279"/>
      <c r="AC91" s="279"/>
    </row>
    <row r="92" spans="1:29" s="127" customFormat="1" ht="14.25" hidden="1" customHeight="1" outlineLevel="1">
      <c r="A92" s="450"/>
      <c r="B92" s="453"/>
      <c r="C92" s="433"/>
      <c r="D92" s="433"/>
      <c r="E92" s="433"/>
      <c r="F92" s="434"/>
      <c r="G92" s="432"/>
      <c r="H92" s="433"/>
      <c r="I92" s="433"/>
      <c r="J92" s="433"/>
      <c r="K92" s="434"/>
      <c r="L92" s="440"/>
      <c r="M92" s="441"/>
      <c r="N92" s="443"/>
      <c r="O92" s="456"/>
      <c r="P92" s="456"/>
      <c r="Q92" s="292" t="str">
        <f>IFERROR(VLOOKUP(U92,リスト!$AW$1:$AY$44,2,0),"")</f>
        <v/>
      </c>
      <c r="R92" s="293"/>
      <c r="S92" s="467" t="str">
        <f>IFERROR(VLOOKUP(U92,リスト!$AW$1:$AY$44,3,0),"")</f>
        <v/>
      </c>
      <c r="T92" s="468"/>
      <c r="U92" s="34"/>
      <c r="V92" s="461"/>
      <c r="W92" s="462"/>
      <c r="X92" s="462"/>
      <c r="Y92" s="462"/>
      <c r="Z92" s="463"/>
      <c r="AA92" s="278"/>
      <c r="AB92" s="279"/>
      <c r="AC92" s="279"/>
    </row>
    <row r="93" spans="1:29" s="127" customFormat="1" ht="15" hidden="1" customHeight="1" outlineLevel="1">
      <c r="A93" s="450"/>
      <c r="B93" s="453"/>
      <c r="C93" s="433"/>
      <c r="D93" s="433"/>
      <c r="E93" s="433"/>
      <c r="F93" s="434"/>
      <c r="G93" s="432"/>
      <c r="H93" s="433"/>
      <c r="I93" s="433"/>
      <c r="J93" s="433"/>
      <c r="K93" s="434"/>
      <c r="L93" s="440"/>
      <c r="M93" s="441"/>
      <c r="N93" s="443"/>
      <c r="O93" s="456"/>
      <c r="P93" s="456"/>
      <c r="Q93" s="292" t="str">
        <f>IFERROR(VLOOKUP(U93,リスト!$AW$1:$AY$44,2,0),"")</f>
        <v/>
      </c>
      <c r="R93" s="293"/>
      <c r="S93" s="467" t="str">
        <f>IFERROR(VLOOKUP(U93,リスト!$AW$1:$AY$44,3,0),"")</f>
        <v/>
      </c>
      <c r="T93" s="468"/>
      <c r="U93" s="34"/>
      <c r="V93" s="461"/>
      <c r="W93" s="462"/>
      <c r="X93" s="462"/>
      <c r="Y93" s="462"/>
      <c r="Z93" s="463"/>
      <c r="AA93" s="278"/>
      <c r="AB93" s="279"/>
      <c r="AC93" s="279"/>
    </row>
    <row r="94" spans="1:29" s="127" customFormat="1" ht="15" hidden="1" customHeight="1" outlineLevel="1">
      <c r="A94" s="450"/>
      <c r="B94" s="453"/>
      <c r="C94" s="433"/>
      <c r="D94" s="433"/>
      <c r="E94" s="433"/>
      <c r="F94" s="434"/>
      <c r="G94" s="432"/>
      <c r="H94" s="433"/>
      <c r="I94" s="433"/>
      <c r="J94" s="433"/>
      <c r="K94" s="434"/>
      <c r="L94" s="440"/>
      <c r="M94" s="441"/>
      <c r="N94" s="443"/>
      <c r="O94" s="456"/>
      <c r="P94" s="456"/>
      <c r="Q94" s="292" t="str">
        <f>IFERROR(VLOOKUP(U94,リスト!$AW$1:$AY$44,2,0),"")</f>
        <v/>
      </c>
      <c r="R94" s="293"/>
      <c r="S94" s="467" t="str">
        <f>IFERROR(VLOOKUP(U94,リスト!$AW$1:$AY$44,3,0),"")</f>
        <v/>
      </c>
      <c r="T94" s="468"/>
      <c r="U94" s="34"/>
      <c r="V94" s="461"/>
      <c r="W94" s="462"/>
      <c r="X94" s="462"/>
      <c r="Y94" s="462"/>
      <c r="Z94" s="463"/>
      <c r="AA94" s="278"/>
      <c r="AB94" s="279"/>
      <c r="AC94" s="279"/>
    </row>
    <row r="95" spans="1:29" s="127" customFormat="1" ht="15" hidden="1" customHeight="1" outlineLevel="1">
      <c r="A95" s="450"/>
      <c r="B95" s="453"/>
      <c r="C95" s="433"/>
      <c r="D95" s="433"/>
      <c r="E95" s="433"/>
      <c r="F95" s="434"/>
      <c r="G95" s="432"/>
      <c r="H95" s="433"/>
      <c r="I95" s="433"/>
      <c r="J95" s="433"/>
      <c r="K95" s="434"/>
      <c r="L95" s="182"/>
      <c r="M95" s="183" t="s">
        <v>313</v>
      </c>
      <c r="N95" s="443"/>
      <c r="O95" s="457"/>
      <c r="P95" s="457"/>
      <c r="Q95" s="292" t="str">
        <f>IFERROR(VLOOKUP(U95,リスト!$AW$1:$AY$44,2,0),"")</f>
        <v/>
      </c>
      <c r="R95" s="293"/>
      <c r="S95" s="469" t="str">
        <f>IFERROR(VLOOKUP(U95,リスト!$AW$1:$AY$44,3,0),"")</f>
        <v/>
      </c>
      <c r="T95" s="470"/>
      <c r="U95" s="35"/>
      <c r="V95" s="464"/>
      <c r="W95" s="465"/>
      <c r="X95" s="465"/>
      <c r="Y95" s="465"/>
      <c r="Z95" s="466"/>
      <c r="AA95" s="278"/>
      <c r="AB95" s="279"/>
      <c r="AC95" s="279"/>
    </row>
    <row r="96" spans="1:29" s="127" customFormat="1" ht="15" hidden="1" customHeight="1" outlineLevel="1">
      <c r="A96" s="449">
        <v>12</v>
      </c>
      <c r="B96" s="452"/>
      <c r="C96" s="430"/>
      <c r="D96" s="430"/>
      <c r="E96" s="430"/>
      <c r="F96" s="431"/>
      <c r="G96" s="429"/>
      <c r="H96" s="430"/>
      <c r="I96" s="430"/>
      <c r="J96" s="430"/>
      <c r="K96" s="431"/>
      <c r="L96" s="438"/>
      <c r="M96" s="439"/>
      <c r="N96" s="442"/>
      <c r="O96" s="455"/>
      <c r="P96" s="455"/>
      <c r="Q96" s="484" t="str">
        <f>IFERROR(VLOOKUP(U96,リスト!$AW$1:$AY$44,2,0),"")</f>
        <v/>
      </c>
      <c r="R96" s="485"/>
      <c r="S96" s="288" t="str">
        <f>IFERROR(VLOOKUP(U96,リスト!$AW$1:$AY$44,3,0),"")</f>
        <v/>
      </c>
      <c r="T96" s="289"/>
      <c r="U96" s="33"/>
      <c r="V96" s="458"/>
      <c r="W96" s="459"/>
      <c r="X96" s="459"/>
      <c r="Y96" s="459"/>
      <c r="Z96" s="460"/>
      <c r="AA96" s="276"/>
      <c r="AB96" s="277"/>
      <c r="AC96" s="277"/>
    </row>
    <row r="97" spans="1:29" s="127" customFormat="1" ht="15" hidden="1" customHeight="1" outlineLevel="1">
      <c r="A97" s="450"/>
      <c r="B97" s="453"/>
      <c r="C97" s="433"/>
      <c r="D97" s="433"/>
      <c r="E97" s="433"/>
      <c r="F97" s="434"/>
      <c r="G97" s="432"/>
      <c r="H97" s="433"/>
      <c r="I97" s="433"/>
      <c r="J97" s="433"/>
      <c r="K97" s="434"/>
      <c r="L97" s="440"/>
      <c r="M97" s="441"/>
      <c r="N97" s="443"/>
      <c r="O97" s="456"/>
      <c r="P97" s="456"/>
      <c r="Q97" s="292" t="str">
        <f>IFERROR(VLOOKUP(U97,リスト!$AW$1:$AY$44,2,0),"")</f>
        <v/>
      </c>
      <c r="R97" s="293"/>
      <c r="S97" s="467" t="str">
        <f>IFERROR(VLOOKUP(U97,リスト!$AW$1:$AY$44,3,0),"")</f>
        <v/>
      </c>
      <c r="T97" s="468"/>
      <c r="U97" s="34"/>
      <c r="V97" s="461"/>
      <c r="W97" s="462"/>
      <c r="X97" s="462"/>
      <c r="Y97" s="462"/>
      <c r="Z97" s="463"/>
      <c r="AA97" s="278"/>
      <c r="AB97" s="279"/>
      <c r="AC97" s="279"/>
    </row>
    <row r="98" spans="1:29" s="127" customFormat="1" ht="15" hidden="1" customHeight="1" outlineLevel="1">
      <c r="A98" s="450"/>
      <c r="B98" s="453"/>
      <c r="C98" s="433"/>
      <c r="D98" s="433"/>
      <c r="E98" s="433"/>
      <c r="F98" s="434"/>
      <c r="G98" s="432"/>
      <c r="H98" s="433"/>
      <c r="I98" s="433"/>
      <c r="J98" s="433"/>
      <c r="K98" s="434"/>
      <c r="L98" s="440"/>
      <c r="M98" s="441"/>
      <c r="N98" s="443"/>
      <c r="O98" s="456"/>
      <c r="P98" s="456"/>
      <c r="Q98" s="292" t="str">
        <f>IFERROR(VLOOKUP(U98,リスト!$AW$1:$AY$44,2,0),"")</f>
        <v/>
      </c>
      <c r="R98" s="293"/>
      <c r="S98" s="467" t="str">
        <f>IFERROR(VLOOKUP(U98,リスト!$AW$1:$AY$44,3,0),"")</f>
        <v/>
      </c>
      <c r="T98" s="468"/>
      <c r="U98" s="34"/>
      <c r="V98" s="461"/>
      <c r="W98" s="462"/>
      <c r="X98" s="462"/>
      <c r="Y98" s="462"/>
      <c r="Z98" s="463"/>
      <c r="AA98" s="278"/>
      <c r="AB98" s="279"/>
      <c r="AC98" s="279"/>
    </row>
    <row r="99" spans="1:29" s="127" customFormat="1" ht="15" hidden="1" customHeight="1" outlineLevel="1">
      <c r="A99" s="450"/>
      <c r="B99" s="453"/>
      <c r="C99" s="433"/>
      <c r="D99" s="433"/>
      <c r="E99" s="433"/>
      <c r="F99" s="434"/>
      <c r="G99" s="432"/>
      <c r="H99" s="433"/>
      <c r="I99" s="433"/>
      <c r="J99" s="433"/>
      <c r="K99" s="434"/>
      <c r="L99" s="440"/>
      <c r="M99" s="441"/>
      <c r="N99" s="443"/>
      <c r="O99" s="456"/>
      <c r="P99" s="456"/>
      <c r="Q99" s="292" t="str">
        <f>IFERROR(VLOOKUP(U99,リスト!$AW$1:$AY$44,2,0),"")</f>
        <v/>
      </c>
      <c r="R99" s="293"/>
      <c r="S99" s="467" t="str">
        <f>IFERROR(VLOOKUP(U99,リスト!$AW$1:$AY$44,3,0),"")</f>
        <v/>
      </c>
      <c r="T99" s="468"/>
      <c r="U99" s="34"/>
      <c r="V99" s="461"/>
      <c r="W99" s="462"/>
      <c r="X99" s="462"/>
      <c r="Y99" s="462"/>
      <c r="Z99" s="463"/>
      <c r="AA99" s="278"/>
      <c r="AB99" s="279"/>
      <c r="AC99" s="279"/>
    </row>
    <row r="100" spans="1:29" s="127" customFormat="1" ht="15" hidden="1" customHeight="1" outlineLevel="1">
      <c r="A100" s="450"/>
      <c r="B100" s="453"/>
      <c r="C100" s="433"/>
      <c r="D100" s="433"/>
      <c r="E100" s="433"/>
      <c r="F100" s="434"/>
      <c r="G100" s="432"/>
      <c r="H100" s="433"/>
      <c r="I100" s="433"/>
      <c r="J100" s="433"/>
      <c r="K100" s="434"/>
      <c r="L100" s="440"/>
      <c r="M100" s="441"/>
      <c r="N100" s="443"/>
      <c r="O100" s="456"/>
      <c r="P100" s="456"/>
      <c r="Q100" s="292" t="str">
        <f>IFERROR(VLOOKUP(U100,リスト!$AW$1:$AY$44,2,0),"")</f>
        <v/>
      </c>
      <c r="R100" s="293"/>
      <c r="S100" s="467" t="str">
        <f>IFERROR(VLOOKUP(U100,リスト!$AW$1:$AY$44,3,0),"")</f>
        <v/>
      </c>
      <c r="T100" s="468"/>
      <c r="U100" s="34"/>
      <c r="V100" s="461"/>
      <c r="W100" s="462"/>
      <c r="X100" s="462"/>
      <c r="Y100" s="462"/>
      <c r="Z100" s="463"/>
      <c r="AA100" s="278"/>
      <c r="AB100" s="279"/>
      <c r="AC100" s="279"/>
    </row>
    <row r="101" spans="1:29" s="127" customFormat="1" ht="15" hidden="1" customHeight="1" outlineLevel="1">
      <c r="A101" s="450"/>
      <c r="B101" s="453"/>
      <c r="C101" s="433"/>
      <c r="D101" s="433"/>
      <c r="E101" s="433"/>
      <c r="F101" s="434"/>
      <c r="G101" s="432"/>
      <c r="H101" s="433"/>
      <c r="I101" s="433"/>
      <c r="J101" s="433"/>
      <c r="K101" s="434"/>
      <c r="L101" s="182"/>
      <c r="M101" s="183" t="s">
        <v>313</v>
      </c>
      <c r="N101" s="443"/>
      <c r="O101" s="457"/>
      <c r="P101" s="457"/>
      <c r="Q101" s="292" t="str">
        <f>IFERROR(VLOOKUP(U101,リスト!$AW$1:$AY$44,2,0),"")</f>
        <v/>
      </c>
      <c r="R101" s="293"/>
      <c r="S101" s="469" t="str">
        <f>IFERROR(VLOOKUP(U101,リスト!$AW$1:$AY$44,3,0),"")</f>
        <v/>
      </c>
      <c r="T101" s="470"/>
      <c r="U101" s="35"/>
      <c r="V101" s="464"/>
      <c r="W101" s="465"/>
      <c r="X101" s="465"/>
      <c r="Y101" s="465"/>
      <c r="Z101" s="466"/>
      <c r="AA101" s="278"/>
      <c r="AB101" s="279"/>
      <c r="AC101" s="279"/>
    </row>
    <row r="102" spans="1:29" s="127" customFormat="1" ht="15" hidden="1" customHeight="1" outlineLevel="1">
      <c r="A102" s="449">
        <v>13</v>
      </c>
      <c r="B102" s="452"/>
      <c r="C102" s="430"/>
      <c r="D102" s="430"/>
      <c r="E102" s="430"/>
      <c r="F102" s="431"/>
      <c r="G102" s="429"/>
      <c r="H102" s="430"/>
      <c r="I102" s="430"/>
      <c r="J102" s="430"/>
      <c r="K102" s="431"/>
      <c r="L102" s="438"/>
      <c r="M102" s="439"/>
      <c r="N102" s="442"/>
      <c r="O102" s="455"/>
      <c r="P102" s="455"/>
      <c r="Q102" s="484" t="str">
        <f>IFERROR(VLOOKUP(U102,リスト!$AW$1:$AY$44,2,0),"")</f>
        <v/>
      </c>
      <c r="R102" s="485"/>
      <c r="S102" s="288" t="str">
        <f>IFERROR(VLOOKUP(U102,リスト!$AW$1:$AY$44,3,0),"")</f>
        <v/>
      </c>
      <c r="T102" s="289"/>
      <c r="U102" s="33"/>
      <c r="V102" s="458"/>
      <c r="W102" s="459"/>
      <c r="X102" s="459"/>
      <c r="Y102" s="459"/>
      <c r="Z102" s="460"/>
      <c r="AA102" s="276"/>
      <c r="AB102" s="277"/>
      <c r="AC102" s="277"/>
    </row>
    <row r="103" spans="1:29" s="127" customFormat="1" ht="15" hidden="1" customHeight="1" outlineLevel="1">
      <c r="A103" s="450"/>
      <c r="B103" s="453"/>
      <c r="C103" s="433"/>
      <c r="D103" s="433"/>
      <c r="E103" s="433"/>
      <c r="F103" s="434"/>
      <c r="G103" s="432"/>
      <c r="H103" s="433"/>
      <c r="I103" s="433"/>
      <c r="J103" s="433"/>
      <c r="K103" s="434"/>
      <c r="L103" s="440"/>
      <c r="M103" s="441"/>
      <c r="N103" s="443"/>
      <c r="O103" s="456"/>
      <c r="P103" s="456"/>
      <c r="Q103" s="292" t="str">
        <f>IFERROR(VLOOKUP(U103,リスト!$AW$1:$AY$44,2,0),"")</f>
        <v/>
      </c>
      <c r="R103" s="293"/>
      <c r="S103" s="467" t="str">
        <f>IFERROR(VLOOKUP(U103,リスト!$AW$1:$AY$44,3,0),"")</f>
        <v/>
      </c>
      <c r="T103" s="468"/>
      <c r="U103" s="34"/>
      <c r="V103" s="461"/>
      <c r="W103" s="462"/>
      <c r="X103" s="462"/>
      <c r="Y103" s="462"/>
      <c r="Z103" s="463"/>
      <c r="AA103" s="278"/>
      <c r="AB103" s="279"/>
      <c r="AC103" s="279"/>
    </row>
    <row r="104" spans="1:29" s="127" customFormat="1" ht="15" hidden="1" customHeight="1" outlineLevel="1">
      <c r="A104" s="450"/>
      <c r="B104" s="453"/>
      <c r="C104" s="433"/>
      <c r="D104" s="433"/>
      <c r="E104" s="433"/>
      <c r="F104" s="434"/>
      <c r="G104" s="432"/>
      <c r="H104" s="433"/>
      <c r="I104" s="433"/>
      <c r="J104" s="433"/>
      <c r="K104" s="434"/>
      <c r="L104" s="440"/>
      <c r="M104" s="441"/>
      <c r="N104" s="443"/>
      <c r="O104" s="456"/>
      <c r="P104" s="456"/>
      <c r="Q104" s="292" t="str">
        <f>IFERROR(VLOOKUP(U104,リスト!$AW$1:$AY$44,2,0),"")</f>
        <v/>
      </c>
      <c r="R104" s="293"/>
      <c r="S104" s="467" t="str">
        <f>IFERROR(VLOOKUP(U104,リスト!$AW$1:$AY$44,3,0),"")</f>
        <v/>
      </c>
      <c r="T104" s="468"/>
      <c r="U104" s="34"/>
      <c r="V104" s="461"/>
      <c r="W104" s="462"/>
      <c r="X104" s="462"/>
      <c r="Y104" s="462"/>
      <c r="Z104" s="463"/>
      <c r="AA104" s="278"/>
      <c r="AB104" s="279"/>
      <c r="AC104" s="279"/>
    </row>
    <row r="105" spans="1:29" s="127" customFormat="1" ht="15" hidden="1" customHeight="1" outlineLevel="1">
      <c r="A105" s="450"/>
      <c r="B105" s="453"/>
      <c r="C105" s="433"/>
      <c r="D105" s="433"/>
      <c r="E105" s="433"/>
      <c r="F105" s="434"/>
      <c r="G105" s="432"/>
      <c r="H105" s="433"/>
      <c r="I105" s="433"/>
      <c r="J105" s="433"/>
      <c r="K105" s="434"/>
      <c r="L105" s="440"/>
      <c r="M105" s="441"/>
      <c r="N105" s="443"/>
      <c r="O105" s="456"/>
      <c r="P105" s="456"/>
      <c r="Q105" s="292" t="str">
        <f>IFERROR(VLOOKUP(U105,リスト!$AW$1:$AY$44,2,0),"")</f>
        <v/>
      </c>
      <c r="R105" s="293"/>
      <c r="S105" s="467" t="str">
        <f>IFERROR(VLOOKUP(U105,リスト!$AW$1:$AY$44,3,0),"")</f>
        <v/>
      </c>
      <c r="T105" s="468"/>
      <c r="U105" s="34"/>
      <c r="V105" s="461"/>
      <c r="W105" s="462"/>
      <c r="X105" s="462"/>
      <c r="Y105" s="462"/>
      <c r="Z105" s="463"/>
      <c r="AA105" s="278"/>
      <c r="AB105" s="279"/>
      <c r="AC105" s="279"/>
    </row>
    <row r="106" spans="1:29" s="127" customFormat="1" ht="15" hidden="1" customHeight="1" outlineLevel="1">
      <c r="A106" s="450"/>
      <c r="B106" s="453"/>
      <c r="C106" s="433"/>
      <c r="D106" s="433"/>
      <c r="E106" s="433"/>
      <c r="F106" s="434"/>
      <c r="G106" s="432"/>
      <c r="H106" s="433"/>
      <c r="I106" s="433"/>
      <c r="J106" s="433"/>
      <c r="K106" s="434"/>
      <c r="L106" s="440"/>
      <c r="M106" s="441"/>
      <c r="N106" s="443"/>
      <c r="O106" s="456"/>
      <c r="P106" s="456"/>
      <c r="Q106" s="292" t="str">
        <f>IFERROR(VLOOKUP(U106,リスト!$AW$1:$AY$44,2,0),"")</f>
        <v/>
      </c>
      <c r="R106" s="293"/>
      <c r="S106" s="467" t="str">
        <f>IFERROR(VLOOKUP(U106,リスト!$AW$1:$AY$44,3,0),"")</f>
        <v/>
      </c>
      <c r="T106" s="468"/>
      <c r="U106" s="34"/>
      <c r="V106" s="461"/>
      <c r="W106" s="462"/>
      <c r="X106" s="462"/>
      <c r="Y106" s="462"/>
      <c r="Z106" s="463"/>
      <c r="AA106" s="278"/>
      <c r="AB106" s="279"/>
      <c r="AC106" s="279"/>
    </row>
    <row r="107" spans="1:29" s="127" customFormat="1" ht="15" hidden="1" customHeight="1" outlineLevel="1">
      <c r="A107" s="450"/>
      <c r="B107" s="453"/>
      <c r="C107" s="433"/>
      <c r="D107" s="433"/>
      <c r="E107" s="433"/>
      <c r="F107" s="434"/>
      <c r="G107" s="432"/>
      <c r="H107" s="433"/>
      <c r="I107" s="433"/>
      <c r="J107" s="433"/>
      <c r="K107" s="434"/>
      <c r="L107" s="182"/>
      <c r="M107" s="183" t="s">
        <v>313</v>
      </c>
      <c r="N107" s="443"/>
      <c r="O107" s="457"/>
      <c r="P107" s="457"/>
      <c r="Q107" s="292" t="str">
        <f>IFERROR(VLOOKUP(U107,リスト!$AW$1:$AY$44,2,0),"")</f>
        <v/>
      </c>
      <c r="R107" s="293"/>
      <c r="S107" s="469" t="str">
        <f>IFERROR(VLOOKUP(U107,リスト!$AW$1:$AY$44,3,0),"")</f>
        <v/>
      </c>
      <c r="T107" s="470"/>
      <c r="U107" s="35"/>
      <c r="V107" s="464"/>
      <c r="W107" s="465"/>
      <c r="X107" s="465"/>
      <c r="Y107" s="465"/>
      <c r="Z107" s="466"/>
      <c r="AA107" s="278"/>
      <c r="AB107" s="279"/>
      <c r="AC107" s="279"/>
    </row>
    <row r="108" spans="1:29" s="127" customFormat="1" ht="15" hidden="1" customHeight="1" outlineLevel="1">
      <c r="A108" s="449">
        <v>14</v>
      </c>
      <c r="B108" s="452"/>
      <c r="C108" s="430"/>
      <c r="D108" s="430"/>
      <c r="E108" s="430"/>
      <c r="F108" s="431"/>
      <c r="G108" s="429"/>
      <c r="H108" s="430"/>
      <c r="I108" s="430"/>
      <c r="J108" s="430"/>
      <c r="K108" s="431"/>
      <c r="L108" s="438"/>
      <c r="M108" s="439"/>
      <c r="N108" s="442"/>
      <c r="O108" s="455"/>
      <c r="P108" s="455"/>
      <c r="Q108" s="484" t="str">
        <f>IFERROR(VLOOKUP(U108,リスト!$AW$1:$AY$44,2,0),"")</f>
        <v/>
      </c>
      <c r="R108" s="485"/>
      <c r="S108" s="288" t="str">
        <f>IFERROR(VLOOKUP(U108,リスト!$AW$1:$AY$44,3,0),"")</f>
        <v/>
      </c>
      <c r="T108" s="289"/>
      <c r="U108" s="33"/>
      <c r="V108" s="458"/>
      <c r="W108" s="459"/>
      <c r="X108" s="459"/>
      <c r="Y108" s="459"/>
      <c r="Z108" s="460"/>
      <c r="AA108" s="276"/>
      <c r="AB108" s="277"/>
      <c r="AC108" s="277"/>
    </row>
    <row r="109" spans="1:29" s="127" customFormat="1" ht="15" hidden="1" customHeight="1" outlineLevel="1">
      <c r="A109" s="450"/>
      <c r="B109" s="453"/>
      <c r="C109" s="433"/>
      <c r="D109" s="433"/>
      <c r="E109" s="433"/>
      <c r="F109" s="434"/>
      <c r="G109" s="432"/>
      <c r="H109" s="433"/>
      <c r="I109" s="433"/>
      <c r="J109" s="433"/>
      <c r="K109" s="434"/>
      <c r="L109" s="440"/>
      <c r="M109" s="441"/>
      <c r="N109" s="443"/>
      <c r="O109" s="456"/>
      <c r="P109" s="456"/>
      <c r="Q109" s="292" t="str">
        <f>IFERROR(VLOOKUP(U109,リスト!$AW$1:$AY$44,2,0),"")</f>
        <v/>
      </c>
      <c r="R109" s="293"/>
      <c r="S109" s="467" t="str">
        <f>IFERROR(VLOOKUP(U109,リスト!$AW$1:$AY$44,3,0),"")</f>
        <v/>
      </c>
      <c r="T109" s="468"/>
      <c r="U109" s="34"/>
      <c r="V109" s="461"/>
      <c r="W109" s="462"/>
      <c r="X109" s="462"/>
      <c r="Y109" s="462"/>
      <c r="Z109" s="463"/>
      <c r="AA109" s="278"/>
      <c r="AB109" s="279"/>
      <c r="AC109" s="279"/>
    </row>
    <row r="110" spans="1:29" s="127" customFormat="1" ht="15" hidden="1" customHeight="1" outlineLevel="1">
      <c r="A110" s="450"/>
      <c r="B110" s="453"/>
      <c r="C110" s="433"/>
      <c r="D110" s="433"/>
      <c r="E110" s="433"/>
      <c r="F110" s="434"/>
      <c r="G110" s="432"/>
      <c r="H110" s="433"/>
      <c r="I110" s="433"/>
      <c r="J110" s="433"/>
      <c r="K110" s="434"/>
      <c r="L110" s="440"/>
      <c r="M110" s="441"/>
      <c r="N110" s="443"/>
      <c r="O110" s="456"/>
      <c r="P110" s="456"/>
      <c r="Q110" s="292" t="str">
        <f>IFERROR(VLOOKUP(U110,リスト!$AW$1:$AY$44,2,0),"")</f>
        <v/>
      </c>
      <c r="R110" s="293"/>
      <c r="S110" s="467" t="str">
        <f>IFERROR(VLOOKUP(U110,リスト!$AW$1:$AY$44,3,0),"")</f>
        <v/>
      </c>
      <c r="T110" s="468"/>
      <c r="U110" s="34"/>
      <c r="V110" s="461"/>
      <c r="W110" s="462"/>
      <c r="X110" s="462"/>
      <c r="Y110" s="462"/>
      <c r="Z110" s="463"/>
      <c r="AA110" s="278"/>
      <c r="AB110" s="279"/>
      <c r="AC110" s="279"/>
    </row>
    <row r="111" spans="1:29" s="127" customFormat="1" ht="15" hidden="1" customHeight="1" outlineLevel="1">
      <c r="A111" s="450"/>
      <c r="B111" s="453"/>
      <c r="C111" s="433"/>
      <c r="D111" s="433"/>
      <c r="E111" s="433"/>
      <c r="F111" s="434"/>
      <c r="G111" s="432"/>
      <c r="H111" s="433"/>
      <c r="I111" s="433"/>
      <c r="J111" s="433"/>
      <c r="K111" s="434"/>
      <c r="L111" s="440"/>
      <c r="M111" s="441"/>
      <c r="N111" s="443"/>
      <c r="O111" s="456"/>
      <c r="P111" s="456"/>
      <c r="Q111" s="292" t="str">
        <f>IFERROR(VLOOKUP(U111,リスト!$AW$1:$AY$44,2,0),"")</f>
        <v/>
      </c>
      <c r="R111" s="293"/>
      <c r="S111" s="467" t="str">
        <f>IFERROR(VLOOKUP(U111,リスト!$AW$1:$AY$44,3,0),"")</f>
        <v/>
      </c>
      <c r="T111" s="468"/>
      <c r="U111" s="34"/>
      <c r="V111" s="461"/>
      <c r="W111" s="462"/>
      <c r="X111" s="462"/>
      <c r="Y111" s="462"/>
      <c r="Z111" s="463"/>
      <c r="AA111" s="278"/>
      <c r="AB111" s="279"/>
      <c r="AC111" s="279"/>
    </row>
    <row r="112" spans="1:29" s="127" customFormat="1" ht="15" hidden="1" customHeight="1" outlineLevel="1">
      <c r="A112" s="450"/>
      <c r="B112" s="453"/>
      <c r="C112" s="433"/>
      <c r="D112" s="433"/>
      <c r="E112" s="433"/>
      <c r="F112" s="434"/>
      <c r="G112" s="432"/>
      <c r="H112" s="433"/>
      <c r="I112" s="433"/>
      <c r="J112" s="433"/>
      <c r="K112" s="434"/>
      <c r="L112" s="440"/>
      <c r="M112" s="441"/>
      <c r="N112" s="443"/>
      <c r="O112" s="456"/>
      <c r="P112" s="456"/>
      <c r="Q112" s="292" t="str">
        <f>IFERROR(VLOOKUP(U112,リスト!$AW$1:$AY$44,2,0),"")</f>
        <v/>
      </c>
      <c r="R112" s="293"/>
      <c r="S112" s="467" t="str">
        <f>IFERROR(VLOOKUP(U112,リスト!$AW$1:$AY$44,3,0),"")</f>
        <v/>
      </c>
      <c r="T112" s="468"/>
      <c r="U112" s="34"/>
      <c r="V112" s="461"/>
      <c r="W112" s="462"/>
      <c r="X112" s="462"/>
      <c r="Y112" s="462"/>
      <c r="Z112" s="463"/>
      <c r="AA112" s="278"/>
      <c r="AB112" s="279"/>
      <c r="AC112" s="279"/>
    </row>
    <row r="113" spans="1:29" s="127" customFormat="1" ht="15" hidden="1" customHeight="1" outlineLevel="1">
      <c r="A113" s="450"/>
      <c r="B113" s="453"/>
      <c r="C113" s="433"/>
      <c r="D113" s="433"/>
      <c r="E113" s="433"/>
      <c r="F113" s="434"/>
      <c r="G113" s="432"/>
      <c r="H113" s="433"/>
      <c r="I113" s="433"/>
      <c r="J113" s="433"/>
      <c r="K113" s="434"/>
      <c r="L113" s="182"/>
      <c r="M113" s="183" t="s">
        <v>313</v>
      </c>
      <c r="N113" s="443"/>
      <c r="O113" s="457"/>
      <c r="P113" s="457"/>
      <c r="Q113" s="294" t="str">
        <f>IFERROR(VLOOKUP(U113,リスト!$AW$1:$AY$44,2,0),"")</f>
        <v/>
      </c>
      <c r="R113" s="486"/>
      <c r="S113" s="469" t="str">
        <f>IFERROR(VLOOKUP(U113,リスト!$AW$1:$AY$44,3,0),"")</f>
        <v/>
      </c>
      <c r="T113" s="470"/>
      <c r="U113" s="35"/>
      <c r="V113" s="464"/>
      <c r="W113" s="465"/>
      <c r="X113" s="465"/>
      <c r="Y113" s="465"/>
      <c r="Z113" s="466"/>
      <c r="AA113" s="278"/>
      <c r="AB113" s="279"/>
      <c r="AC113" s="279"/>
    </row>
    <row r="114" spans="1:29" s="127" customFormat="1" ht="15" hidden="1" customHeight="1" outlineLevel="1">
      <c r="A114" s="449">
        <v>15</v>
      </c>
      <c r="B114" s="452"/>
      <c r="C114" s="430"/>
      <c r="D114" s="430"/>
      <c r="E114" s="430"/>
      <c r="F114" s="431"/>
      <c r="G114" s="429"/>
      <c r="H114" s="430"/>
      <c r="I114" s="430"/>
      <c r="J114" s="430"/>
      <c r="K114" s="431"/>
      <c r="L114" s="438"/>
      <c r="M114" s="439"/>
      <c r="N114" s="442"/>
      <c r="O114" s="455"/>
      <c r="P114" s="455"/>
      <c r="Q114" s="484" t="str">
        <f>IFERROR(VLOOKUP(U114,リスト!$AW$1:$AY$44,2,0),"")</f>
        <v/>
      </c>
      <c r="R114" s="485"/>
      <c r="S114" s="288" t="str">
        <f>IFERROR(VLOOKUP(U114,リスト!$AW$1:$AY$44,3,0),"")</f>
        <v/>
      </c>
      <c r="T114" s="289"/>
      <c r="U114" s="33"/>
      <c r="V114" s="458"/>
      <c r="W114" s="459"/>
      <c r="X114" s="459"/>
      <c r="Y114" s="459"/>
      <c r="Z114" s="460"/>
      <c r="AA114" s="276"/>
      <c r="AB114" s="277"/>
      <c r="AC114" s="277"/>
    </row>
    <row r="115" spans="1:29" s="127" customFormat="1" ht="15" hidden="1" customHeight="1" outlineLevel="1">
      <c r="A115" s="450"/>
      <c r="B115" s="453"/>
      <c r="C115" s="433"/>
      <c r="D115" s="433"/>
      <c r="E115" s="433"/>
      <c r="F115" s="434"/>
      <c r="G115" s="432"/>
      <c r="H115" s="433"/>
      <c r="I115" s="433"/>
      <c r="J115" s="433"/>
      <c r="K115" s="434"/>
      <c r="L115" s="440"/>
      <c r="M115" s="441"/>
      <c r="N115" s="443"/>
      <c r="O115" s="456"/>
      <c r="P115" s="456"/>
      <c r="Q115" s="292" t="str">
        <f>IFERROR(VLOOKUP(U115,リスト!$AW$1:$AY$44,2,0),"")</f>
        <v/>
      </c>
      <c r="R115" s="293"/>
      <c r="S115" s="467" t="str">
        <f>IFERROR(VLOOKUP(U115,リスト!$AW$1:$AY$44,3,0),"")</f>
        <v/>
      </c>
      <c r="T115" s="468"/>
      <c r="U115" s="34"/>
      <c r="V115" s="461"/>
      <c r="W115" s="462"/>
      <c r="X115" s="462"/>
      <c r="Y115" s="462"/>
      <c r="Z115" s="463"/>
      <c r="AA115" s="278"/>
      <c r="AB115" s="279"/>
      <c r="AC115" s="279"/>
    </row>
    <row r="116" spans="1:29" s="127" customFormat="1" ht="14.25" hidden="1" customHeight="1" outlineLevel="1">
      <c r="A116" s="450"/>
      <c r="B116" s="453"/>
      <c r="C116" s="433"/>
      <c r="D116" s="433"/>
      <c r="E116" s="433"/>
      <c r="F116" s="434"/>
      <c r="G116" s="432"/>
      <c r="H116" s="433"/>
      <c r="I116" s="433"/>
      <c r="J116" s="433"/>
      <c r="K116" s="434"/>
      <c r="L116" s="440"/>
      <c r="M116" s="441"/>
      <c r="N116" s="443"/>
      <c r="O116" s="456"/>
      <c r="P116" s="456"/>
      <c r="Q116" s="292" t="str">
        <f>IFERROR(VLOOKUP(U116,リスト!$AW$1:$AY$44,2,0),"")</f>
        <v/>
      </c>
      <c r="R116" s="293"/>
      <c r="S116" s="467" t="str">
        <f>IFERROR(VLOOKUP(U116,リスト!$AW$1:$AY$44,3,0),"")</f>
        <v/>
      </c>
      <c r="T116" s="468"/>
      <c r="U116" s="34"/>
      <c r="V116" s="461"/>
      <c r="W116" s="462"/>
      <c r="X116" s="462"/>
      <c r="Y116" s="462"/>
      <c r="Z116" s="463"/>
      <c r="AA116" s="278"/>
      <c r="AB116" s="279"/>
      <c r="AC116" s="279"/>
    </row>
    <row r="117" spans="1:29" s="127" customFormat="1" ht="15" hidden="1" customHeight="1" outlineLevel="1">
      <c r="A117" s="450"/>
      <c r="B117" s="453"/>
      <c r="C117" s="433"/>
      <c r="D117" s="433"/>
      <c r="E117" s="433"/>
      <c r="F117" s="434"/>
      <c r="G117" s="432"/>
      <c r="H117" s="433"/>
      <c r="I117" s="433"/>
      <c r="J117" s="433"/>
      <c r="K117" s="434"/>
      <c r="L117" s="440"/>
      <c r="M117" s="441"/>
      <c r="N117" s="443"/>
      <c r="O117" s="456"/>
      <c r="P117" s="456"/>
      <c r="Q117" s="292" t="str">
        <f>IFERROR(VLOOKUP(U117,リスト!$AW$1:$AY$44,2,0),"")</f>
        <v/>
      </c>
      <c r="R117" s="293"/>
      <c r="S117" s="467" t="str">
        <f>IFERROR(VLOOKUP(U117,リスト!$AW$1:$AY$44,3,0),"")</f>
        <v/>
      </c>
      <c r="T117" s="468"/>
      <c r="U117" s="34"/>
      <c r="V117" s="461"/>
      <c r="W117" s="462"/>
      <c r="X117" s="462"/>
      <c r="Y117" s="462"/>
      <c r="Z117" s="463"/>
      <c r="AA117" s="278"/>
      <c r="AB117" s="279"/>
      <c r="AC117" s="279"/>
    </row>
    <row r="118" spans="1:29" s="127" customFormat="1" ht="15" hidden="1" customHeight="1" outlineLevel="1">
      <c r="A118" s="450"/>
      <c r="B118" s="453"/>
      <c r="C118" s="433"/>
      <c r="D118" s="433"/>
      <c r="E118" s="433"/>
      <c r="F118" s="434"/>
      <c r="G118" s="432"/>
      <c r="H118" s="433"/>
      <c r="I118" s="433"/>
      <c r="J118" s="433"/>
      <c r="K118" s="434"/>
      <c r="L118" s="440"/>
      <c r="M118" s="441"/>
      <c r="N118" s="443"/>
      <c r="O118" s="456"/>
      <c r="P118" s="456"/>
      <c r="Q118" s="292" t="str">
        <f>IFERROR(VLOOKUP(U118,リスト!$AW$1:$AY$44,2,0),"")</f>
        <v/>
      </c>
      <c r="R118" s="293"/>
      <c r="S118" s="467" t="str">
        <f>IFERROR(VLOOKUP(U118,リスト!$AW$1:$AY$44,3,0),"")</f>
        <v/>
      </c>
      <c r="T118" s="468"/>
      <c r="U118" s="34"/>
      <c r="V118" s="461"/>
      <c r="W118" s="462"/>
      <c r="X118" s="462"/>
      <c r="Y118" s="462"/>
      <c r="Z118" s="463"/>
      <c r="AA118" s="278"/>
      <c r="AB118" s="279"/>
      <c r="AC118" s="279"/>
    </row>
    <row r="119" spans="1:29" s="127" customFormat="1" ht="15" hidden="1" customHeight="1" outlineLevel="1">
      <c r="A119" s="450"/>
      <c r="B119" s="453"/>
      <c r="C119" s="433"/>
      <c r="D119" s="433"/>
      <c r="E119" s="433"/>
      <c r="F119" s="434"/>
      <c r="G119" s="432"/>
      <c r="H119" s="433"/>
      <c r="I119" s="433"/>
      <c r="J119" s="433"/>
      <c r="K119" s="434"/>
      <c r="L119" s="182"/>
      <c r="M119" s="183" t="s">
        <v>313</v>
      </c>
      <c r="N119" s="443"/>
      <c r="O119" s="456"/>
      <c r="P119" s="456"/>
      <c r="Q119" s="292" t="str">
        <f>IFERROR(VLOOKUP(U119,リスト!$AW$1:$AY$44,2,0),"")</f>
        <v/>
      </c>
      <c r="R119" s="293"/>
      <c r="S119" s="467" t="str">
        <f>IFERROR(VLOOKUP(U119,リスト!$AW$1:$AY$44,3,0),"")</f>
        <v/>
      </c>
      <c r="T119" s="468"/>
      <c r="U119" s="34"/>
      <c r="V119" s="461"/>
      <c r="W119" s="462"/>
      <c r="X119" s="462"/>
      <c r="Y119" s="462"/>
      <c r="Z119" s="463"/>
      <c r="AA119" s="278"/>
      <c r="AB119" s="279"/>
      <c r="AC119" s="279"/>
    </row>
    <row r="120" spans="1:29" ht="19.5" customHeight="1" collapsed="1">
      <c r="A120" s="476" t="s">
        <v>345</v>
      </c>
      <c r="B120" s="476"/>
      <c r="C120" s="476"/>
      <c r="D120" s="476"/>
      <c r="E120" s="476"/>
      <c r="F120" s="476"/>
      <c r="G120" s="476"/>
      <c r="H120" s="476"/>
      <c r="I120" s="476"/>
      <c r="J120" s="476"/>
      <c r="K120" s="477"/>
      <c r="L120" s="480">
        <f>SUM(L30:M119)</f>
        <v>0</v>
      </c>
      <c r="M120" s="481"/>
      <c r="N120" s="280" t="str">
        <f>IF(ロール対応表ｰ1005!$T$57=0,"","「ロール対応表」シートと一致していないスキル項目があります")</f>
        <v/>
      </c>
      <c r="O120" s="281"/>
      <c r="P120" s="281"/>
      <c r="Q120" s="281"/>
      <c r="R120" s="281"/>
      <c r="S120" s="281"/>
      <c r="T120" s="281"/>
      <c r="U120" s="281"/>
      <c r="V120" s="281"/>
      <c r="W120" s="281"/>
      <c r="X120" s="281"/>
      <c r="Y120" s="281"/>
      <c r="Z120" s="281"/>
      <c r="AA120" s="281"/>
      <c r="AB120" s="281"/>
      <c r="AC120" s="282"/>
    </row>
    <row r="121" spans="1:29" ht="10.5" customHeight="1">
      <c r="A121" s="478"/>
      <c r="B121" s="478"/>
      <c r="C121" s="478"/>
      <c r="D121" s="478"/>
      <c r="E121" s="478"/>
      <c r="F121" s="478"/>
      <c r="G121" s="478"/>
      <c r="H121" s="478"/>
      <c r="I121" s="478"/>
      <c r="J121" s="478"/>
      <c r="K121" s="479"/>
      <c r="L121" s="482" t="s">
        <v>313</v>
      </c>
      <c r="M121" s="483"/>
      <c r="N121" s="283"/>
      <c r="O121" s="284"/>
      <c r="P121" s="284"/>
      <c r="Q121" s="284"/>
      <c r="R121" s="284"/>
      <c r="S121" s="284"/>
      <c r="T121" s="284"/>
      <c r="U121" s="284"/>
      <c r="V121" s="284"/>
      <c r="W121" s="284"/>
      <c r="X121" s="284"/>
      <c r="Y121" s="284"/>
      <c r="Z121" s="284"/>
      <c r="AA121" s="284"/>
      <c r="AB121" s="284"/>
      <c r="AC121" s="285"/>
    </row>
    <row r="122" spans="1:29" ht="15" customHeight="1">
      <c r="A122" s="428" t="s">
        <v>596</v>
      </c>
      <c r="B122" s="428"/>
      <c r="C122" s="428"/>
      <c r="D122" s="428"/>
      <c r="E122" s="428"/>
      <c r="F122" s="428"/>
      <c r="G122" s="428"/>
      <c r="H122" s="428"/>
      <c r="I122" s="428"/>
      <c r="J122" s="428"/>
      <c r="K122" s="428"/>
      <c r="L122" s="428"/>
      <c r="M122" s="428"/>
      <c r="N122" s="331"/>
      <c r="O122" s="331"/>
      <c r="P122" s="331"/>
      <c r="Q122" s="331"/>
      <c r="R122" s="331"/>
      <c r="S122" s="331"/>
      <c r="T122" s="331"/>
      <c r="U122" s="331"/>
      <c r="V122" s="331"/>
      <c r="W122" s="331"/>
      <c r="X122" s="331"/>
      <c r="Y122" s="331"/>
      <c r="Z122" s="331"/>
    </row>
    <row r="123" spans="1:29" ht="15" customHeight="1">
      <c r="A123" s="331"/>
      <c r="B123" s="331"/>
      <c r="C123" s="331"/>
      <c r="D123" s="331"/>
      <c r="E123" s="331"/>
      <c r="F123" s="331"/>
      <c r="G123" s="331"/>
      <c r="H123" s="331"/>
      <c r="I123" s="331"/>
      <c r="J123" s="331"/>
      <c r="K123" s="331"/>
      <c r="L123" s="331"/>
      <c r="M123" s="331"/>
      <c r="N123" s="331"/>
      <c r="O123" s="331"/>
      <c r="P123" s="331"/>
      <c r="Q123" s="331"/>
      <c r="R123" s="331"/>
      <c r="S123" s="331"/>
      <c r="T123" s="331"/>
      <c r="U123" s="331"/>
      <c r="V123" s="331"/>
      <c r="W123" s="331"/>
      <c r="X123" s="331"/>
      <c r="Y123" s="331"/>
      <c r="Z123" s="331"/>
    </row>
    <row r="124" spans="1:29" ht="15" customHeight="1">
      <c r="A124" s="331"/>
      <c r="B124" s="331"/>
      <c r="C124" s="331"/>
      <c r="D124" s="331"/>
      <c r="E124" s="331"/>
      <c r="F124" s="331"/>
      <c r="G124" s="331"/>
      <c r="H124" s="331"/>
      <c r="I124" s="331"/>
      <c r="J124" s="331"/>
      <c r="K124" s="331"/>
      <c r="L124" s="331"/>
      <c r="M124" s="331"/>
      <c r="N124" s="331"/>
      <c r="O124" s="331"/>
      <c r="P124" s="331"/>
      <c r="Q124" s="331"/>
      <c r="R124" s="331"/>
      <c r="S124" s="331"/>
      <c r="T124" s="331"/>
      <c r="U124" s="331"/>
      <c r="V124" s="331"/>
      <c r="W124" s="331"/>
      <c r="X124" s="331"/>
      <c r="Y124" s="331"/>
      <c r="Z124" s="331"/>
    </row>
    <row r="125" spans="1:29" ht="15" customHeight="1">
      <c r="A125" s="331"/>
      <c r="B125" s="331"/>
      <c r="C125" s="331"/>
      <c r="D125" s="331"/>
      <c r="E125" s="331"/>
      <c r="F125" s="331"/>
      <c r="G125" s="331"/>
      <c r="H125" s="331"/>
      <c r="I125" s="331"/>
      <c r="J125" s="331"/>
      <c r="K125" s="331"/>
      <c r="L125" s="331"/>
      <c r="M125" s="331"/>
      <c r="N125" s="331"/>
      <c r="O125" s="331"/>
      <c r="P125" s="331"/>
      <c r="Q125" s="331"/>
      <c r="R125" s="331"/>
      <c r="S125" s="331"/>
      <c r="T125" s="331"/>
      <c r="U125" s="331"/>
      <c r="V125" s="331"/>
      <c r="W125" s="331"/>
      <c r="X125" s="331"/>
      <c r="Y125" s="331"/>
      <c r="Z125" s="331"/>
    </row>
    <row r="126" spans="1:29" ht="15" customHeight="1">
      <c r="A126" s="257" t="s">
        <v>635</v>
      </c>
      <c r="B126" s="226"/>
      <c r="C126" s="226"/>
      <c r="D126" s="226"/>
      <c r="E126" s="226"/>
      <c r="F126" s="226"/>
      <c r="G126" s="226"/>
      <c r="H126" s="226"/>
      <c r="I126" s="226"/>
      <c r="J126" s="226"/>
      <c r="K126" s="226"/>
      <c r="L126" s="226"/>
      <c r="M126" s="226"/>
      <c r="N126" s="226"/>
      <c r="O126" s="226"/>
      <c r="P126" s="226"/>
      <c r="Q126" s="226"/>
      <c r="R126" s="226"/>
      <c r="S126" s="226"/>
      <c r="T126" s="226"/>
      <c r="U126" s="226"/>
      <c r="V126" s="226"/>
      <c r="W126" s="226"/>
      <c r="X126" s="226"/>
      <c r="Y126" s="226"/>
      <c r="Z126" s="226"/>
    </row>
    <row r="127" spans="1:29" ht="15" customHeight="1">
      <c r="A127" s="573" t="s">
        <v>633</v>
      </c>
      <c r="B127" s="573"/>
      <c r="C127" s="573"/>
      <c r="D127" s="573"/>
      <c r="E127" s="574"/>
      <c r="F127" s="575" t="s">
        <v>346</v>
      </c>
      <c r="G127" s="575"/>
      <c r="H127" s="575"/>
      <c r="I127" s="575"/>
      <c r="J127" s="575"/>
      <c r="K127" s="575"/>
      <c r="L127" s="575"/>
      <c r="M127" s="575"/>
      <c r="N127" s="575"/>
      <c r="O127" s="575"/>
      <c r="P127" s="575"/>
      <c r="Q127" s="575"/>
      <c r="R127" s="575"/>
    </row>
    <row r="128" spans="1:29" ht="50.1" customHeight="1">
      <c r="A128" s="421"/>
      <c r="B128" s="421"/>
      <c r="C128" s="421"/>
      <c r="D128" s="421"/>
      <c r="E128" s="574"/>
      <c r="F128" s="576"/>
      <c r="G128" s="576"/>
      <c r="H128" s="576"/>
      <c r="I128" s="576"/>
      <c r="J128" s="576"/>
      <c r="K128" s="576"/>
      <c r="L128" s="576"/>
      <c r="M128" s="576"/>
      <c r="N128" s="576"/>
      <c r="O128" s="576"/>
      <c r="P128" s="576"/>
      <c r="Q128" s="576"/>
      <c r="R128" s="576"/>
    </row>
    <row r="129" spans="1:26" ht="9" customHeight="1">
      <c r="A129" s="239"/>
      <c r="B129" s="239"/>
      <c r="C129" s="239"/>
      <c r="D129" s="239"/>
      <c r="E129" s="45"/>
      <c r="F129" s="45"/>
      <c r="G129" s="45"/>
      <c r="H129" s="45"/>
      <c r="I129" s="45"/>
      <c r="J129" s="45"/>
      <c r="K129" s="45"/>
      <c r="L129" s="45"/>
      <c r="M129" s="45"/>
      <c r="N129" s="45"/>
      <c r="O129" s="45"/>
      <c r="P129" s="45"/>
      <c r="Q129" s="45"/>
      <c r="R129" s="45"/>
    </row>
    <row r="130" spans="1:26" ht="16.5" customHeight="1">
      <c r="A130" s="227" t="s">
        <v>600</v>
      </c>
      <c r="B130" s="239"/>
      <c r="C130" s="239"/>
      <c r="D130" s="239"/>
      <c r="E130" s="239"/>
      <c r="F130" s="239"/>
      <c r="G130" s="239"/>
      <c r="H130" s="239"/>
      <c r="I130" s="239"/>
      <c r="J130" s="239"/>
      <c r="K130" s="239"/>
      <c r="L130" s="239"/>
      <c r="M130" s="239"/>
      <c r="N130" s="239"/>
      <c r="O130" s="239"/>
      <c r="P130" s="239"/>
      <c r="Q130" s="239"/>
      <c r="R130" s="239"/>
    </row>
    <row r="131" spans="1:26" ht="3.75" customHeight="1">
      <c r="A131" s="43"/>
    </row>
    <row r="132" spans="1:26" ht="74.25" customHeight="1">
      <c r="A132" s="422" t="s">
        <v>347</v>
      </c>
      <c r="B132" s="422"/>
      <c r="C132" s="422"/>
      <c r="D132" s="423"/>
      <c r="E132" s="424"/>
      <c r="F132" s="425"/>
      <c r="G132" s="425"/>
      <c r="H132" s="425"/>
      <c r="I132" s="425"/>
      <c r="J132" s="425"/>
      <c r="K132" s="425"/>
      <c r="L132" s="425"/>
      <c r="M132" s="425"/>
      <c r="N132" s="425"/>
      <c r="O132" s="425"/>
      <c r="P132" s="425"/>
      <c r="Q132" s="425"/>
      <c r="R132" s="426"/>
      <c r="S132" s="45"/>
      <c r="T132" s="45"/>
      <c r="U132" s="45"/>
      <c r="V132" s="45"/>
      <c r="W132" s="46"/>
      <c r="X132" s="45"/>
    </row>
    <row r="133" spans="1:26" ht="74.25" customHeight="1">
      <c r="A133" s="422" t="s">
        <v>348</v>
      </c>
      <c r="B133" s="422"/>
      <c r="C133" s="422"/>
      <c r="D133" s="423"/>
      <c r="E133" s="427"/>
      <c r="F133" s="427"/>
      <c r="G133" s="427"/>
      <c r="H133" s="427"/>
      <c r="I133" s="427"/>
      <c r="J133" s="427"/>
      <c r="K133" s="427"/>
      <c r="L133" s="427"/>
      <c r="M133" s="427"/>
      <c r="N133" s="427"/>
      <c r="O133" s="427"/>
      <c r="P133" s="427"/>
      <c r="Q133" s="427"/>
      <c r="R133" s="427"/>
      <c r="S133" s="45"/>
      <c r="T133" s="45"/>
      <c r="U133" s="45"/>
      <c r="V133" s="45"/>
      <c r="W133" s="46"/>
      <c r="X133" s="45"/>
      <c r="Y133" s="45"/>
    </row>
    <row r="134" spans="1:26" ht="12" customHeight="1">
      <c r="A134" s="47"/>
      <c r="B134" s="47"/>
      <c r="C134" s="239"/>
      <c r="D134" s="239"/>
      <c r="E134" s="45"/>
      <c r="F134" s="45"/>
      <c r="G134" s="45"/>
      <c r="H134" s="45"/>
      <c r="I134" s="45"/>
      <c r="J134" s="45"/>
      <c r="K134" s="46"/>
      <c r="L134" s="45"/>
      <c r="M134" s="45"/>
      <c r="N134" s="45"/>
      <c r="O134" s="45"/>
      <c r="P134" s="45"/>
      <c r="Q134" s="45"/>
      <c r="R134" s="46"/>
      <c r="S134" s="45"/>
      <c r="X134" s="1"/>
      <c r="Y134" s="45"/>
      <c r="Z134" s="45"/>
    </row>
    <row r="135" spans="1:26" ht="36" customHeight="1">
      <c r="A135" s="577" t="s">
        <v>589</v>
      </c>
      <c r="B135" s="577"/>
      <c r="C135" s="577"/>
      <c r="D135" s="577"/>
      <c r="E135" s="578"/>
      <c r="F135" s="578"/>
      <c r="G135" s="578"/>
      <c r="H135" s="578"/>
      <c r="I135" s="578"/>
      <c r="J135" s="578"/>
      <c r="K135" s="578"/>
      <c r="L135" s="578"/>
      <c r="M135" s="578"/>
      <c r="N135" s="578"/>
      <c r="O135" s="578"/>
      <c r="P135" s="578"/>
      <c r="Q135" s="578"/>
      <c r="R135" s="578"/>
      <c r="S135" s="1"/>
      <c r="X135" s="1"/>
    </row>
    <row r="136" spans="1:26" ht="35.1" customHeight="1">
      <c r="A136" s="579" t="s">
        <v>602</v>
      </c>
      <c r="B136" s="580"/>
      <c r="C136" s="580"/>
      <c r="D136" s="581"/>
      <c r="E136" s="586" t="s">
        <v>349</v>
      </c>
      <c r="F136" s="587"/>
      <c r="G136" s="588"/>
      <c r="H136" s="589"/>
      <c r="I136" s="586" t="s">
        <v>350</v>
      </c>
      <c r="J136" s="590"/>
      <c r="K136" s="588"/>
      <c r="L136" s="591"/>
      <c r="M136" s="591"/>
      <c r="N136" s="589"/>
      <c r="O136" s="586" t="s">
        <v>351</v>
      </c>
      <c r="P136" s="590"/>
      <c r="Q136" s="588"/>
      <c r="R136" s="589"/>
      <c r="S136" s="45"/>
      <c r="T136" s="45"/>
      <c r="U136" s="45"/>
      <c r="V136" s="45"/>
      <c r="W136" s="46"/>
      <c r="X136" s="45"/>
    </row>
    <row r="137" spans="1:26" ht="15" customHeight="1">
      <c r="A137" s="582"/>
      <c r="B137" s="342"/>
      <c r="C137" s="342"/>
      <c r="D137" s="343"/>
      <c r="E137" s="592" t="s">
        <v>352</v>
      </c>
      <c r="F137" s="593"/>
      <c r="G137" s="593"/>
      <c r="H137" s="593"/>
      <c r="I137" s="593"/>
      <c r="J137" s="593"/>
      <c r="K137" s="593"/>
      <c r="L137" s="593"/>
      <c r="M137" s="593"/>
      <c r="N137" s="593"/>
      <c r="O137" s="593"/>
      <c r="P137" s="593"/>
      <c r="Q137" s="593"/>
      <c r="R137" s="594"/>
      <c r="S137" s="45"/>
      <c r="T137" s="45"/>
      <c r="U137" s="45"/>
      <c r="V137" s="45"/>
      <c r="W137" s="46"/>
      <c r="X137" s="45"/>
    </row>
    <row r="138" spans="1:26" ht="50.1" customHeight="1">
      <c r="A138" s="583"/>
      <c r="B138" s="584"/>
      <c r="C138" s="584"/>
      <c r="D138" s="585"/>
      <c r="E138" s="595"/>
      <c r="F138" s="596"/>
      <c r="G138" s="596"/>
      <c r="H138" s="596"/>
      <c r="I138" s="596"/>
      <c r="J138" s="596"/>
      <c r="K138" s="596"/>
      <c r="L138" s="596"/>
      <c r="M138" s="596"/>
      <c r="N138" s="596"/>
      <c r="O138" s="596"/>
      <c r="P138" s="596"/>
      <c r="Q138" s="596"/>
      <c r="R138" s="597"/>
      <c r="S138" s="45"/>
      <c r="T138" s="45"/>
      <c r="U138" s="45"/>
      <c r="V138" s="45"/>
      <c r="W138" s="46"/>
      <c r="X138" s="45"/>
    </row>
    <row r="139" spans="1:26" ht="35.1" customHeight="1">
      <c r="A139" s="579" t="s">
        <v>603</v>
      </c>
      <c r="B139" s="580"/>
      <c r="C139" s="580"/>
      <c r="D139" s="581"/>
      <c r="E139" s="598" t="s">
        <v>349</v>
      </c>
      <c r="F139" s="599"/>
      <c r="G139" s="600"/>
      <c r="H139" s="601"/>
      <c r="I139" s="598" t="s">
        <v>350</v>
      </c>
      <c r="J139" s="602"/>
      <c r="K139" s="600"/>
      <c r="L139" s="603"/>
      <c r="M139" s="603"/>
      <c r="N139" s="601"/>
      <c r="O139" s="598" t="s">
        <v>351</v>
      </c>
      <c r="P139" s="602"/>
      <c r="Q139" s="600"/>
      <c r="R139" s="601"/>
      <c r="S139" s="45"/>
      <c r="T139" s="45"/>
      <c r="U139" s="45"/>
      <c r="V139" s="45"/>
      <c r="W139" s="46"/>
      <c r="X139" s="45"/>
      <c r="Y139" s="45"/>
      <c r="Z139" s="45"/>
    </row>
    <row r="140" spans="1:26" ht="15" customHeight="1">
      <c r="A140" s="582"/>
      <c r="B140" s="342"/>
      <c r="C140" s="342"/>
      <c r="D140" s="343"/>
      <c r="E140" s="592" t="s">
        <v>352</v>
      </c>
      <c r="F140" s="593"/>
      <c r="G140" s="593"/>
      <c r="H140" s="593"/>
      <c r="I140" s="593"/>
      <c r="J140" s="593"/>
      <c r="K140" s="593"/>
      <c r="L140" s="593"/>
      <c r="M140" s="593"/>
      <c r="N140" s="593"/>
      <c r="O140" s="593"/>
      <c r="P140" s="593"/>
      <c r="Q140" s="593"/>
      <c r="R140" s="594"/>
      <c r="S140" s="45"/>
      <c r="T140" s="45"/>
      <c r="U140" s="45"/>
      <c r="V140" s="45"/>
      <c r="W140" s="46"/>
      <c r="X140" s="45"/>
      <c r="Y140" s="45"/>
      <c r="Z140" s="45"/>
    </row>
    <row r="141" spans="1:26" ht="50.1" customHeight="1">
      <c r="A141" s="583"/>
      <c r="B141" s="584"/>
      <c r="C141" s="584"/>
      <c r="D141" s="585"/>
      <c r="E141" s="595"/>
      <c r="F141" s="596"/>
      <c r="G141" s="596"/>
      <c r="H141" s="596"/>
      <c r="I141" s="596"/>
      <c r="J141" s="596"/>
      <c r="K141" s="596"/>
      <c r="L141" s="596"/>
      <c r="M141" s="596"/>
      <c r="N141" s="596"/>
      <c r="O141" s="596"/>
      <c r="P141" s="596"/>
      <c r="Q141" s="596"/>
      <c r="R141" s="597"/>
      <c r="S141" s="45"/>
      <c r="T141" s="45"/>
      <c r="U141" s="45"/>
      <c r="V141" s="45"/>
      <c r="W141" s="46"/>
      <c r="X141" s="45"/>
      <c r="Y141" s="45"/>
      <c r="Z141" s="45"/>
    </row>
    <row r="142" spans="1:26" ht="64.5" customHeight="1">
      <c r="A142" s="606" t="s">
        <v>604</v>
      </c>
      <c r="B142" s="606"/>
      <c r="C142" s="422"/>
      <c r="D142" s="423"/>
      <c r="E142" s="607"/>
      <c r="F142" s="607"/>
      <c r="G142" s="607"/>
      <c r="H142" s="607"/>
      <c r="I142" s="607"/>
      <c r="J142" s="607"/>
      <c r="K142" s="607"/>
      <c r="L142" s="607"/>
      <c r="M142" s="607"/>
      <c r="N142" s="607"/>
      <c r="O142" s="607"/>
      <c r="P142" s="607"/>
      <c r="Q142" s="607"/>
      <c r="R142" s="607"/>
      <c r="S142" s="1"/>
      <c r="T142" s="45"/>
      <c r="U142" s="45"/>
      <c r="V142" s="45"/>
      <c r="W142" s="46"/>
      <c r="X142" s="45"/>
    </row>
    <row r="143" spans="1:26" ht="64.5" customHeight="1">
      <c r="A143" s="606" t="s">
        <v>605</v>
      </c>
      <c r="B143" s="606"/>
      <c r="C143" s="422"/>
      <c r="D143" s="423"/>
      <c r="E143" s="607"/>
      <c r="F143" s="607"/>
      <c r="G143" s="607"/>
      <c r="H143" s="607"/>
      <c r="I143" s="607"/>
      <c r="J143" s="607"/>
      <c r="K143" s="607"/>
      <c r="L143" s="607"/>
      <c r="M143" s="607"/>
      <c r="N143" s="607"/>
      <c r="O143" s="607"/>
      <c r="P143" s="607"/>
      <c r="Q143" s="607"/>
      <c r="R143" s="607"/>
      <c r="S143" s="1"/>
      <c r="T143" s="45"/>
      <c r="U143" s="45"/>
      <c r="V143" s="45"/>
      <c r="W143" s="46"/>
      <c r="X143" s="45"/>
    </row>
    <row r="144" spans="1:26" ht="22.5" customHeight="1">
      <c r="A144" s="608" t="s">
        <v>606</v>
      </c>
      <c r="B144" s="609"/>
      <c r="C144" s="612" t="s">
        <v>353</v>
      </c>
      <c r="D144" s="613"/>
      <c r="E144" s="607"/>
      <c r="F144" s="607"/>
      <c r="G144" s="607"/>
      <c r="H144" s="607"/>
      <c r="I144" s="607"/>
      <c r="J144" s="607"/>
      <c r="K144" s="607"/>
      <c r="L144" s="607"/>
      <c r="M144" s="607"/>
      <c r="N144" s="607"/>
      <c r="O144" s="607"/>
      <c r="P144" s="607"/>
      <c r="Q144" s="607"/>
      <c r="R144" s="607"/>
      <c r="S144" s="1"/>
      <c r="T144" s="45"/>
      <c r="U144" s="45"/>
      <c r="V144" s="45"/>
      <c r="W144" s="46"/>
      <c r="X144" s="45"/>
    </row>
    <row r="145" spans="1:24" ht="64.5" customHeight="1">
      <c r="A145" s="610"/>
      <c r="B145" s="611"/>
      <c r="C145" s="614" t="s">
        <v>354</v>
      </c>
      <c r="D145" s="615"/>
      <c r="E145" s="607"/>
      <c r="F145" s="607"/>
      <c r="G145" s="607"/>
      <c r="H145" s="607"/>
      <c r="I145" s="607"/>
      <c r="J145" s="607"/>
      <c r="K145" s="607"/>
      <c r="L145" s="607"/>
      <c r="M145" s="607"/>
      <c r="N145" s="607"/>
      <c r="O145" s="607"/>
      <c r="P145" s="607"/>
      <c r="Q145" s="607"/>
      <c r="R145" s="607"/>
      <c r="S145" s="1"/>
      <c r="T145" s="45"/>
      <c r="U145" s="45"/>
      <c r="V145" s="45"/>
      <c r="W145" s="46"/>
      <c r="X145" s="45"/>
    </row>
    <row r="146" spans="1:24" ht="15" customHeight="1">
      <c r="A146" s="48"/>
      <c r="B146" s="291"/>
      <c r="C146" s="291"/>
      <c r="D146" s="291"/>
      <c r="E146" s="291"/>
      <c r="F146" s="291"/>
      <c r="G146" s="291"/>
      <c r="H146" s="291"/>
      <c r="I146" s="291"/>
      <c r="J146" s="291"/>
      <c r="K146" s="291"/>
      <c r="L146" s="291"/>
      <c r="M146" s="291"/>
      <c r="N146" s="291"/>
      <c r="O146" s="291"/>
      <c r="P146" s="291"/>
      <c r="Q146" s="291"/>
      <c r="R146" s="291"/>
    </row>
    <row r="147" spans="1:24" ht="21" customHeight="1">
      <c r="A147" s="227" t="s">
        <v>607</v>
      </c>
      <c r="B147" s="239"/>
      <c r="C147" s="239"/>
      <c r="D147" s="239"/>
      <c r="E147" s="37"/>
      <c r="F147" s="37"/>
      <c r="G147" s="44"/>
      <c r="H147" s="44"/>
      <c r="I147" s="44"/>
      <c r="J147" s="44"/>
      <c r="K147" s="44"/>
      <c r="L147" s="44"/>
      <c r="M147" s="44"/>
      <c r="N147" s="44"/>
      <c r="O147" s="44"/>
      <c r="P147" s="44"/>
      <c r="Q147" s="44"/>
      <c r="R147" s="44"/>
    </row>
    <row r="148" spans="1:24" ht="3.75" customHeight="1">
      <c r="A148" s="43"/>
    </row>
    <row r="149" spans="1:24" ht="18.75" customHeight="1">
      <c r="A149" s="397" t="s">
        <v>355</v>
      </c>
      <c r="B149" s="616" t="s">
        <v>356</v>
      </c>
      <c r="C149" s="617"/>
      <c r="D149" s="273"/>
      <c r="E149" s="272" t="s">
        <v>357</v>
      </c>
      <c r="F149" s="617"/>
      <c r="G149" s="617"/>
      <c r="H149" s="617"/>
      <c r="I149" s="617"/>
      <c r="J149" s="273"/>
      <c r="K149" s="272" t="s">
        <v>358</v>
      </c>
      <c r="L149" s="617"/>
      <c r="M149" s="617"/>
      <c r="N149" s="617"/>
      <c r="O149" s="617"/>
      <c r="P149" s="617"/>
      <c r="Q149" s="617"/>
      <c r="R149" s="617"/>
      <c r="S149" s="272" t="s">
        <v>591</v>
      </c>
      <c r="T149" s="618"/>
    </row>
    <row r="150" spans="1:24" ht="18.75" customHeight="1">
      <c r="A150" s="398"/>
      <c r="B150" s="402"/>
      <c r="C150" s="403"/>
      <c r="D150" s="275"/>
      <c r="E150" s="274"/>
      <c r="F150" s="403"/>
      <c r="G150" s="403"/>
      <c r="H150" s="403"/>
      <c r="I150" s="403"/>
      <c r="J150" s="275"/>
      <c r="K150" s="274"/>
      <c r="L150" s="403"/>
      <c r="M150" s="403"/>
      <c r="N150" s="403"/>
      <c r="O150" s="403"/>
      <c r="P150" s="403"/>
      <c r="Q150" s="403"/>
      <c r="R150" s="403"/>
      <c r="S150" s="274"/>
      <c r="T150" s="619"/>
    </row>
    <row r="151" spans="1:24" s="127" customFormat="1" ht="37.5" customHeight="1">
      <c r="A151" s="184">
        <v>1</v>
      </c>
      <c r="B151" s="296"/>
      <c r="C151" s="297"/>
      <c r="D151" s="298"/>
      <c r="E151" s="297"/>
      <c r="F151" s="297"/>
      <c r="G151" s="297"/>
      <c r="H151" s="297"/>
      <c r="I151" s="297"/>
      <c r="J151" s="298"/>
      <c r="K151" s="299"/>
      <c r="L151" s="297"/>
      <c r="M151" s="297"/>
      <c r="N151" s="297"/>
      <c r="O151" s="297"/>
      <c r="P151" s="297"/>
      <c r="Q151" s="297"/>
      <c r="R151" s="297"/>
      <c r="S151" s="620"/>
      <c r="T151" s="621"/>
    </row>
    <row r="152" spans="1:24" s="127" customFormat="1" ht="37.5" customHeight="1">
      <c r="A152" s="185">
        <v>2</v>
      </c>
      <c r="B152" s="393"/>
      <c r="C152" s="394"/>
      <c r="D152" s="395"/>
      <c r="E152" s="394"/>
      <c r="F152" s="394"/>
      <c r="G152" s="394"/>
      <c r="H152" s="394"/>
      <c r="I152" s="394"/>
      <c r="J152" s="395"/>
      <c r="K152" s="396"/>
      <c r="L152" s="394"/>
      <c r="M152" s="394"/>
      <c r="N152" s="394"/>
      <c r="O152" s="394"/>
      <c r="P152" s="394"/>
      <c r="Q152" s="394"/>
      <c r="R152" s="394"/>
      <c r="S152" s="268"/>
      <c r="T152" s="622"/>
    </row>
    <row r="153" spans="1:24" ht="18.75" customHeight="1">
      <c r="A153" s="397" t="s">
        <v>359</v>
      </c>
      <c r="B153" s="616" t="s">
        <v>356</v>
      </c>
      <c r="C153" s="617"/>
      <c r="D153" s="273"/>
      <c r="E153" s="272" t="s">
        <v>357</v>
      </c>
      <c r="F153" s="617"/>
      <c r="G153" s="617"/>
      <c r="H153" s="617"/>
      <c r="I153" s="617"/>
      <c r="J153" s="273"/>
      <c r="K153" s="272" t="s">
        <v>360</v>
      </c>
      <c r="L153" s="617"/>
      <c r="M153" s="617"/>
      <c r="N153" s="617"/>
      <c r="O153" s="617"/>
      <c r="P153" s="617"/>
      <c r="Q153" s="617"/>
      <c r="R153" s="617"/>
      <c r="S153" s="272" t="s">
        <v>591</v>
      </c>
      <c r="T153" s="273"/>
      <c r="U153" s="604" t="s">
        <v>613</v>
      </c>
    </row>
    <row r="154" spans="1:24" ht="18.75" customHeight="1">
      <c r="A154" s="398"/>
      <c r="B154" s="402"/>
      <c r="C154" s="403"/>
      <c r="D154" s="275"/>
      <c r="E154" s="274"/>
      <c r="F154" s="403"/>
      <c r="G154" s="403"/>
      <c r="H154" s="403"/>
      <c r="I154" s="403"/>
      <c r="J154" s="275"/>
      <c r="K154" s="274"/>
      <c r="L154" s="403"/>
      <c r="M154" s="403"/>
      <c r="N154" s="403"/>
      <c r="O154" s="403"/>
      <c r="P154" s="403"/>
      <c r="Q154" s="403"/>
      <c r="R154" s="403"/>
      <c r="S154" s="274"/>
      <c r="T154" s="275"/>
      <c r="U154" s="605"/>
    </row>
    <row r="155" spans="1:24" s="127" customFormat="1" ht="37.5" customHeight="1">
      <c r="A155" s="184">
        <v>11</v>
      </c>
      <c r="B155" s="296"/>
      <c r="C155" s="297"/>
      <c r="D155" s="298"/>
      <c r="E155" s="297"/>
      <c r="F155" s="297"/>
      <c r="G155" s="297"/>
      <c r="H155" s="297"/>
      <c r="I155" s="297"/>
      <c r="J155" s="298"/>
      <c r="K155" s="299"/>
      <c r="L155" s="297"/>
      <c r="M155" s="297"/>
      <c r="N155" s="297"/>
      <c r="O155" s="297"/>
      <c r="P155" s="297"/>
      <c r="Q155" s="297"/>
      <c r="R155" s="297"/>
      <c r="S155" s="270"/>
      <c r="T155" s="271"/>
      <c r="U155" s="242"/>
    </row>
    <row r="156" spans="1:24" s="127" customFormat="1" ht="37.5" customHeight="1">
      <c r="A156" s="184">
        <v>12</v>
      </c>
      <c r="B156" s="408"/>
      <c r="C156" s="409"/>
      <c r="D156" s="410"/>
      <c r="E156" s="409"/>
      <c r="F156" s="409"/>
      <c r="G156" s="409"/>
      <c r="H156" s="409"/>
      <c r="I156" s="409"/>
      <c r="J156" s="410"/>
      <c r="K156" s="411"/>
      <c r="L156" s="409"/>
      <c r="M156" s="409"/>
      <c r="N156" s="409"/>
      <c r="O156" s="409"/>
      <c r="P156" s="409"/>
      <c r="Q156" s="409"/>
      <c r="R156" s="409"/>
      <c r="S156" s="266"/>
      <c r="T156" s="267"/>
      <c r="U156" s="243"/>
    </row>
    <row r="157" spans="1:24" s="127" customFormat="1" ht="37.5" customHeight="1">
      <c r="A157" s="184">
        <v>13</v>
      </c>
      <c r="B157" s="408"/>
      <c r="C157" s="409"/>
      <c r="D157" s="410"/>
      <c r="E157" s="409"/>
      <c r="F157" s="409"/>
      <c r="G157" s="409"/>
      <c r="H157" s="409"/>
      <c r="I157" s="409"/>
      <c r="J157" s="410"/>
      <c r="K157" s="411"/>
      <c r="L157" s="409"/>
      <c r="M157" s="409"/>
      <c r="N157" s="409"/>
      <c r="O157" s="409"/>
      <c r="P157" s="409"/>
      <c r="Q157" s="409"/>
      <c r="R157" s="409"/>
      <c r="S157" s="266"/>
      <c r="T157" s="267"/>
      <c r="U157" s="243"/>
    </row>
    <row r="158" spans="1:24" s="127" customFormat="1" ht="37.5" customHeight="1">
      <c r="A158" s="184">
        <v>14</v>
      </c>
      <c r="B158" s="408"/>
      <c r="C158" s="409"/>
      <c r="D158" s="410"/>
      <c r="E158" s="409"/>
      <c r="F158" s="409"/>
      <c r="G158" s="409"/>
      <c r="H158" s="409"/>
      <c r="I158" s="409"/>
      <c r="J158" s="410"/>
      <c r="K158" s="411"/>
      <c r="L158" s="409"/>
      <c r="M158" s="409"/>
      <c r="N158" s="409"/>
      <c r="O158" s="409"/>
      <c r="P158" s="409"/>
      <c r="Q158" s="409"/>
      <c r="R158" s="409"/>
      <c r="S158" s="266"/>
      <c r="T158" s="267"/>
      <c r="U158" s="243"/>
    </row>
    <row r="159" spans="1:24" s="127" customFormat="1" ht="37.5" customHeight="1">
      <c r="A159" s="184">
        <v>15</v>
      </c>
      <c r="B159" s="408"/>
      <c r="C159" s="409"/>
      <c r="D159" s="410"/>
      <c r="E159" s="409"/>
      <c r="F159" s="409"/>
      <c r="G159" s="409"/>
      <c r="H159" s="409"/>
      <c r="I159" s="409"/>
      <c r="J159" s="410"/>
      <c r="K159" s="411"/>
      <c r="L159" s="409"/>
      <c r="M159" s="409"/>
      <c r="N159" s="409"/>
      <c r="O159" s="409"/>
      <c r="P159" s="409"/>
      <c r="Q159" s="409"/>
      <c r="R159" s="409"/>
      <c r="S159" s="266"/>
      <c r="T159" s="267"/>
      <c r="U159" s="243"/>
    </row>
    <row r="160" spans="1:24" s="127" customFormat="1" ht="37.5" customHeight="1">
      <c r="A160" s="184">
        <v>16</v>
      </c>
      <c r="B160" s="408"/>
      <c r="C160" s="409"/>
      <c r="D160" s="410"/>
      <c r="E160" s="409"/>
      <c r="F160" s="409"/>
      <c r="G160" s="409"/>
      <c r="H160" s="409"/>
      <c r="I160" s="409"/>
      <c r="J160" s="410"/>
      <c r="K160" s="411"/>
      <c r="L160" s="409"/>
      <c r="M160" s="409"/>
      <c r="N160" s="409"/>
      <c r="O160" s="409"/>
      <c r="P160" s="409"/>
      <c r="Q160" s="409"/>
      <c r="R160" s="409"/>
      <c r="S160" s="266"/>
      <c r="T160" s="267"/>
      <c r="U160" s="243"/>
    </row>
    <row r="161" spans="1:102" s="127" customFormat="1" ht="37.5" customHeight="1">
      <c r="A161" s="184">
        <v>17</v>
      </c>
      <c r="B161" s="408"/>
      <c r="C161" s="409"/>
      <c r="D161" s="410"/>
      <c r="E161" s="409"/>
      <c r="F161" s="409"/>
      <c r="G161" s="409"/>
      <c r="H161" s="409"/>
      <c r="I161" s="409"/>
      <c r="J161" s="410"/>
      <c r="K161" s="411"/>
      <c r="L161" s="409"/>
      <c r="M161" s="409"/>
      <c r="N161" s="409"/>
      <c r="O161" s="409"/>
      <c r="P161" s="409"/>
      <c r="Q161" s="409"/>
      <c r="R161" s="409"/>
      <c r="S161" s="266"/>
      <c r="T161" s="267"/>
      <c r="U161" s="243"/>
    </row>
    <row r="162" spans="1:102" s="127" customFormat="1" ht="37.5" customHeight="1">
      <c r="A162" s="184">
        <v>18</v>
      </c>
      <c r="B162" s="408"/>
      <c r="C162" s="409"/>
      <c r="D162" s="410"/>
      <c r="E162" s="409"/>
      <c r="F162" s="409"/>
      <c r="G162" s="409"/>
      <c r="H162" s="409"/>
      <c r="I162" s="409"/>
      <c r="J162" s="410"/>
      <c r="K162" s="411"/>
      <c r="L162" s="409"/>
      <c r="M162" s="409"/>
      <c r="N162" s="409"/>
      <c r="O162" s="409"/>
      <c r="P162" s="409"/>
      <c r="Q162" s="409"/>
      <c r="R162" s="409"/>
      <c r="S162" s="266"/>
      <c r="T162" s="267"/>
      <c r="U162" s="243"/>
    </row>
    <row r="163" spans="1:102" s="127" customFormat="1" ht="37.5" customHeight="1">
      <c r="A163" s="184">
        <v>19</v>
      </c>
      <c r="B163" s="408"/>
      <c r="C163" s="409"/>
      <c r="D163" s="410"/>
      <c r="E163" s="409"/>
      <c r="F163" s="409"/>
      <c r="G163" s="409"/>
      <c r="H163" s="409"/>
      <c r="I163" s="409"/>
      <c r="J163" s="410"/>
      <c r="K163" s="411"/>
      <c r="L163" s="409"/>
      <c r="M163" s="409"/>
      <c r="N163" s="409"/>
      <c r="O163" s="409"/>
      <c r="P163" s="409"/>
      <c r="Q163" s="409"/>
      <c r="R163" s="409"/>
      <c r="S163" s="266"/>
      <c r="T163" s="267"/>
      <c r="U163" s="243"/>
    </row>
    <row r="164" spans="1:102" s="127" customFormat="1" ht="37.5" customHeight="1">
      <c r="A164" s="185">
        <v>20</v>
      </c>
      <c r="B164" s="393"/>
      <c r="C164" s="394"/>
      <c r="D164" s="395"/>
      <c r="E164" s="396"/>
      <c r="F164" s="394"/>
      <c r="G164" s="394"/>
      <c r="H164" s="394"/>
      <c r="I164" s="394"/>
      <c r="J164" s="395"/>
      <c r="K164" s="396"/>
      <c r="L164" s="394"/>
      <c r="M164" s="394"/>
      <c r="N164" s="394"/>
      <c r="O164" s="394"/>
      <c r="P164" s="394"/>
      <c r="Q164" s="394"/>
      <c r="R164" s="394"/>
      <c r="S164" s="268"/>
      <c r="T164" s="269"/>
      <c r="U164" s="244"/>
    </row>
    <row r="165" spans="1:102" ht="18.75" customHeight="1">
      <c r="A165" s="397" t="s">
        <v>361</v>
      </c>
      <c r="B165" s="399" t="s">
        <v>362</v>
      </c>
      <c r="C165" s="400"/>
      <c r="D165" s="401"/>
      <c r="E165" s="404" t="s">
        <v>363</v>
      </c>
      <c r="F165" s="405"/>
      <c r="G165" s="405"/>
      <c r="H165" s="405"/>
      <c r="I165" s="405"/>
      <c r="J165" s="405"/>
      <c r="K165" s="405"/>
      <c r="L165" s="405"/>
      <c r="M165" s="405"/>
      <c r="N165" s="405"/>
      <c r="O165" s="405"/>
      <c r="P165" s="405"/>
      <c r="Q165" s="405"/>
      <c r="R165" s="405"/>
    </row>
    <row r="166" spans="1:102" ht="18.75" customHeight="1">
      <c r="A166" s="398"/>
      <c r="B166" s="402"/>
      <c r="C166" s="403"/>
      <c r="D166" s="275"/>
      <c r="E166" s="406"/>
      <c r="F166" s="407"/>
      <c r="G166" s="407"/>
      <c r="H166" s="407"/>
      <c r="I166" s="407"/>
      <c r="J166" s="407"/>
      <c r="K166" s="407"/>
      <c r="L166" s="407"/>
      <c r="M166" s="407"/>
      <c r="N166" s="407"/>
      <c r="O166" s="407"/>
      <c r="P166" s="407"/>
      <c r="Q166" s="407"/>
      <c r="R166" s="407"/>
    </row>
    <row r="167" spans="1:102" ht="37.5" customHeight="1">
      <c r="A167" s="221"/>
      <c r="B167" s="388"/>
      <c r="C167" s="389"/>
      <c r="D167" s="49" t="s">
        <v>312</v>
      </c>
      <c r="E167" s="390"/>
      <c r="F167" s="391"/>
      <c r="G167" s="391"/>
      <c r="H167" s="391"/>
      <c r="I167" s="391"/>
      <c r="J167" s="391"/>
      <c r="K167" s="391"/>
      <c r="L167" s="391"/>
      <c r="M167" s="391"/>
      <c r="N167" s="391"/>
      <c r="O167" s="391"/>
      <c r="P167" s="391"/>
      <c r="Q167" s="391"/>
      <c r="R167" s="389"/>
    </row>
    <row r="168" spans="1:102" ht="4.5" customHeight="1">
      <c r="A168" s="239"/>
      <c r="B168" s="239"/>
      <c r="C168" s="239"/>
      <c r="D168" s="239"/>
      <c r="E168" s="124"/>
      <c r="F168" s="124"/>
      <c r="G168" s="124"/>
      <c r="H168" s="124"/>
      <c r="I168" s="124"/>
      <c r="J168" s="124"/>
      <c r="K168" s="124"/>
      <c r="L168" s="124"/>
      <c r="M168" s="124"/>
      <c r="N168" s="124"/>
      <c r="O168" s="124"/>
      <c r="P168" s="124"/>
      <c r="Q168" s="124"/>
      <c r="R168" s="124"/>
    </row>
    <row r="169" spans="1:102" ht="33.75" customHeight="1">
      <c r="A169" s="50" t="s">
        <v>364</v>
      </c>
      <c r="B169" s="51"/>
      <c r="C169" s="51"/>
      <c r="D169" s="51"/>
      <c r="E169" s="51"/>
      <c r="F169" s="51"/>
      <c r="G169" s="51"/>
      <c r="H169" s="51"/>
      <c r="I169" s="51"/>
      <c r="J169" s="51"/>
      <c r="K169" s="51"/>
      <c r="L169" s="52"/>
      <c r="M169" s="52"/>
      <c r="N169" s="52"/>
      <c r="O169" s="52"/>
    </row>
    <row r="170" spans="1:102" ht="33.75" customHeight="1">
      <c r="A170" s="392" t="s">
        <v>608</v>
      </c>
      <c r="B170" s="392"/>
      <c r="C170" s="392"/>
      <c r="D170" s="392"/>
      <c r="E170" s="392"/>
      <c r="F170" s="392"/>
      <c r="G170" s="392"/>
      <c r="H170" s="392"/>
      <c r="I170" s="392"/>
      <c r="J170" s="392"/>
      <c r="K170" s="392"/>
      <c r="L170" s="392"/>
      <c r="M170" s="392"/>
      <c r="N170" s="392"/>
    </row>
    <row r="171" spans="1:102" ht="60" customHeight="1">
      <c r="A171" s="382" t="s">
        <v>365</v>
      </c>
      <c r="B171" s="383"/>
      <c r="C171" s="383"/>
      <c r="D171" s="383"/>
      <c r="E171" s="383"/>
      <c r="F171" s="383"/>
      <c r="G171" s="383"/>
      <c r="H171" s="383"/>
      <c r="I171" s="383"/>
      <c r="J171" s="383"/>
      <c r="K171" s="384"/>
      <c r="L171" s="385"/>
      <c r="M171" s="386"/>
      <c r="N171" s="387"/>
    </row>
    <row r="172" spans="1:102" ht="50.1" customHeight="1">
      <c r="A172" s="382" t="s">
        <v>366</v>
      </c>
      <c r="B172" s="383"/>
      <c r="C172" s="383"/>
      <c r="D172" s="383"/>
      <c r="E172" s="383"/>
      <c r="F172" s="383"/>
      <c r="G172" s="383"/>
      <c r="H172" s="383"/>
      <c r="I172" s="383"/>
      <c r="J172" s="383"/>
      <c r="K172" s="384"/>
      <c r="L172" s="385"/>
      <c r="M172" s="386"/>
      <c r="N172" s="387"/>
      <c r="S172" s="127"/>
      <c r="CP172" s="36" t="s">
        <v>367</v>
      </c>
      <c r="CX172" s="36" t="s">
        <v>368</v>
      </c>
    </row>
    <row r="173" spans="1:102" ht="50.1" customHeight="1">
      <c r="A173" s="382" t="s">
        <v>369</v>
      </c>
      <c r="B173" s="383"/>
      <c r="C173" s="383"/>
      <c r="D173" s="383"/>
      <c r="E173" s="383"/>
      <c r="F173" s="383"/>
      <c r="G173" s="383"/>
      <c r="H173" s="383"/>
      <c r="I173" s="383"/>
      <c r="J173" s="383"/>
      <c r="K173" s="384"/>
      <c r="L173" s="385"/>
      <c r="M173" s="386"/>
      <c r="N173" s="387"/>
      <c r="CP173" s="36" t="s">
        <v>367</v>
      </c>
      <c r="CX173" s="36" t="s">
        <v>368</v>
      </c>
    </row>
    <row r="174" spans="1:102" ht="50.1" customHeight="1">
      <c r="A174" s="382" t="s">
        <v>370</v>
      </c>
      <c r="B174" s="383"/>
      <c r="C174" s="383"/>
      <c r="D174" s="383"/>
      <c r="E174" s="383"/>
      <c r="F174" s="383"/>
      <c r="G174" s="383"/>
      <c r="H174" s="383"/>
      <c r="I174" s="383"/>
      <c r="J174" s="383"/>
      <c r="K174" s="384"/>
      <c r="L174" s="385"/>
      <c r="M174" s="386"/>
      <c r="N174" s="387"/>
      <c r="CP174" s="36" t="s">
        <v>367</v>
      </c>
      <c r="CX174" s="36" t="s">
        <v>368</v>
      </c>
    </row>
    <row r="175" spans="1:102" ht="50.1" customHeight="1">
      <c r="A175" s="382" t="s">
        <v>371</v>
      </c>
      <c r="B175" s="383"/>
      <c r="C175" s="383"/>
      <c r="D175" s="383"/>
      <c r="E175" s="383"/>
      <c r="F175" s="383"/>
      <c r="G175" s="383"/>
      <c r="H175" s="383"/>
      <c r="I175" s="383"/>
      <c r="J175" s="383"/>
      <c r="K175" s="384"/>
      <c r="L175" s="385"/>
      <c r="M175" s="386"/>
      <c r="N175" s="387"/>
      <c r="CP175" s="36" t="s">
        <v>367</v>
      </c>
      <c r="CX175" s="36" t="s">
        <v>368</v>
      </c>
    </row>
    <row r="176" spans="1:102">
      <c r="A176" s="349" t="s">
        <v>609</v>
      </c>
      <c r="B176" s="349"/>
      <c r="C176" s="349"/>
      <c r="D176" s="349"/>
      <c r="E176" s="349"/>
    </row>
    <row r="177" spans="1:128">
      <c r="A177" s="349"/>
      <c r="B177" s="349"/>
      <c r="C177" s="349"/>
      <c r="D177" s="349"/>
      <c r="E177" s="349"/>
    </row>
    <row r="178" spans="1:128">
      <c r="A178" s="36" t="s">
        <v>372</v>
      </c>
    </row>
    <row r="179" spans="1:128">
      <c r="A179" s="36" t="s">
        <v>373</v>
      </c>
    </row>
    <row r="181" spans="1:128">
      <c r="A181" s="36" t="s">
        <v>374</v>
      </c>
    </row>
    <row r="182" spans="1:128" ht="11.25" customHeight="1">
      <c r="A182" s="378" t="s">
        <v>375</v>
      </c>
      <c r="B182" s="378"/>
      <c r="C182" s="378"/>
      <c r="D182" s="3"/>
      <c r="E182" s="3"/>
      <c r="F182" s="3"/>
      <c r="G182" s="3"/>
      <c r="H182" s="3"/>
      <c r="I182" s="3"/>
      <c r="J182" s="3"/>
      <c r="K182" s="3"/>
      <c r="L182" s="26"/>
      <c r="M182" s="26"/>
      <c r="N182" s="26"/>
      <c r="O182" s="26"/>
      <c r="P182" s="26"/>
    </row>
    <row r="183" spans="1:128">
      <c r="A183" s="379"/>
      <c r="B183" s="379"/>
      <c r="C183" s="379"/>
      <c r="D183" s="3"/>
      <c r="E183" s="3"/>
      <c r="F183" s="3"/>
      <c r="G183" s="3"/>
      <c r="H183" s="3"/>
      <c r="I183" s="3"/>
      <c r="J183" s="3"/>
      <c r="K183" s="3"/>
      <c r="L183" s="26"/>
      <c r="M183" s="26"/>
      <c r="N183" s="26"/>
      <c r="O183" s="26"/>
      <c r="P183" s="26"/>
    </row>
    <row r="184" spans="1:128">
      <c r="A184" s="379"/>
      <c r="B184" s="380"/>
      <c r="C184" s="380"/>
      <c r="D184" s="3"/>
      <c r="E184" s="3"/>
      <c r="F184" s="3"/>
      <c r="G184" s="3"/>
      <c r="H184" s="3"/>
      <c r="I184" s="3"/>
      <c r="J184" s="3"/>
      <c r="K184" s="3"/>
      <c r="L184" s="26"/>
      <c r="M184" s="26"/>
      <c r="N184" s="26"/>
      <c r="O184" s="26"/>
      <c r="P184" s="26"/>
    </row>
    <row r="185" spans="1:128" ht="12" customHeight="1">
      <c r="A185" s="378"/>
      <c r="B185" s="381" t="s">
        <v>376</v>
      </c>
      <c r="C185" s="376"/>
      <c r="D185" s="376"/>
      <c r="E185" s="376" t="s">
        <v>377</v>
      </c>
      <c r="F185" s="376"/>
      <c r="G185" s="376"/>
      <c r="H185" s="376" t="s">
        <v>378</v>
      </c>
      <c r="I185" s="377"/>
      <c r="J185" s="377"/>
      <c r="K185" s="377" t="s">
        <v>379</v>
      </c>
      <c r="L185" s="377"/>
      <c r="M185" s="377"/>
      <c r="N185" s="376" t="s">
        <v>380</v>
      </c>
      <c r="O185" s="377"/>
      <c r="P185" s="377"/>
    </row>
    <row r="186" spans="1:128">
      <c r="A186" s="378"/>
      <c r="B186" s="381"/>
      <c r="C186" s="376"/>
      <c r="D186" s="376"/>
      <c r="E186" s="376"/>
      <c r="F186" s="376"/>
      <c r="G186" s="376"/>
      <c r="H186" s="377"/>
      <c r="I186" s="377"/>
      <c r="J186" s="377"/>
      <c r="K186" s="377"/>
      <c r="L186" s="377"/>
      <c r="M186" s="377"/>
      <c r="N186" s="377"/>
      <c r="O186" s="377"/>
      <c r="P186" s="377"/>
    </row>
    <row r="187" spans="1:128" ht="12" customHeight="1">
      <c r="A187" s="356">
        <v>1</v>
      </c>
      <c r="B187" s="370"/>
      <c r="C187" s="370"/>
      <c r="D187" s="370"/>
      <c r="E187" s="370"/>
      <c r="F187" s="370"/>
      <c r="G187" s="370"/>
      <c r="H187" s="370"/>
      <c r="I187" s="370"/>
      <c r="J187" s="370"/>
      <c r="K187" s="370"/>
      <c r="L187" s="370"/>
      <c r="M187" s="370"/>
      <c r="N187" s="372" t="str">
        <f>IF(E187="","",(H187+K187)/E187)</f>
        <v/>
      </c>
      <c r="O187" s="372"/>
      <c r="P187" s="372"/>
      <c r="Q187" s="374"/>
      <c r="R187" s="375"/>
      <c r="S187" s="375"/>
      <c r="T187" s="375"/>
      <c r="U187" s="375"/>
      <c r="V187" s="375"/>
      <c r="W187" s="375"/>
      <c r="X187" s="375"/>
      <c r="Y187" s="375"/>
      <c r="Z187" s="375"/>
      <c r="AA187" s="125"/>
      <c r="AB187" s="125"/>
      <c r="AC187" s="125"/>
      <c r="AD187" s="125"/>
      <c r="AE187" s="125"/>
      <c r="AF187" s="125"/>
      <c r="AG187" s="125"/>
      <c r="AH187" s="125"/>
      <c r="AI187" s="125"/>
      <c r="AJ187" s="125"/>
      <c r="AK187" s="125"/>
      <c r="AL187" s="125"/>
      <c r="AM187" s="125"/>
      <c r="AN187" s="125"/>
      <c r="AO187" s="125"/>
      <c r="AP187" s="125"/>
      <c r="AQ187" s="125"/>
      <c r="AR187" s="125"/>
      <c r="AS187" s="125"/>
      <c r="AT187" s="125"/>
      <c r="AU187" s="125"/>
      <c r="AV187" s="125"/>
      <c r="AW187" s="125"/>
      <c r="AX187" s="125"/>
      <c r="AY187" s="125"/>
      <c r="AZ187" s="125"/>
      <c r="BA187" s="125"/>
      <c r="BB187" s="125"/>
      <c r="BC187" s="125"/>
      <c r="BD187" s="125"/>
      <c r="BE187" s="125"/>
      <c r="BF187" s="125"/>
      <c r="BG187" s="125"/>
      <c r="BH187" s="125"/>
      <c r="BI187" s="125"/>
      <c r="BJ187" s="125"/>
      <c r="BK187" s="125"/>
      <c r="BL187" s="125"/>
      <c r="BM187" s="125"/>
      <c r="BN187" s="125"/>
      <c r="BO187" s="125"/>
      <c r="BP187" s="125"/>
      <c r="BQ187" s="125"/>
      <c r="BR187" s="125"/>
      <c r="BS187" s="125"/>
      <c r="BT187" s="125"/>
      <c r="BU187" s="125"/>
      <c r="BV187" s="125"/>
      <c r="BW187" s="125"/>
      <c r="BX187" s="125"/>
      <c r="BY187" s="125"/>
      <c r="BZ187" s="125"/>
      <c r="CA187" s="125"/>
      <c r="CB187" s="125"/>
      <c r="CC187" s="125"/>
      <c r="CD187" s="125"/>
      <c r="CE187" s="125"/>
      <c r="CF187" s="125"/>
      <c r="CG187" s="125"/>
      <c r="CH187" s="125"/>
      <c r="CI187" s="125"/>
      <c r="CJ187" s="125"/>
      <c r="CK187" s="125"/>
      <c r="CL187" s="125"/>
      <c r="CM187" s="125"/>
      <c r="CN187" s="125"/>
      <c r="CO187" s="125"/>
      <c r="CP187" s="125"/>
      <c r="CQ187" s="125"/>
      <c r="CR187" s="125"/>
      <c r="CS187" s="125"/>
      <c r="CT187" s="125"/>
      <c r="CU187" s="125"/>
      <c r="CV187" s="125"/>
      <c r="CW187" s="125"/>
      <c r="CX187" s="125"/>
      <c r="CY187" s="125"/>
      <c r="CZ187" s="125"/>
      <c r="DA187" s="125"/>
      <c r="DB187" s="125"/>
      <c r="DC187" s="125"/>
      <c r="DD187" s="125"/>
      <c r="DE187" s="125"/>
      <c r="DF187" s="125"/>
      <c r="DG187" s="125"/>
      <c r="DH187" s="125"/>
      <c r="DI187" s="125"/>
      <c r="DJ187" s="125"/>
      <c r="DK187" s="125"/>
      <c r="DL187" s="125"/>
      <c r="DM187" s="125"/>
      <c r="DN187" s="125"/>
      <c r="DO187" s="125"/>
      <c r="DP187" s="125"/>
      <c r="DQ187" s="125"/>
      <c r="DR187" s="125"/>
      <c r="DS187" s="125"/>
      <c r="DT187" s="125"/>
      <c r="DU187" s="125"/>
      <c r="DV187" s="125"/>
      <c r="DW187" s="125"/>
      <c r="DX187" s="125"/>
    </row>
    <row r="188" spans="1:128">
      <c r="A188" s="356"/>
      <c r="B188" s="370"/>
      <c r="C188" s="370"/>
      <c r="D188" s="370"/>
      <c r="E188" s="370"/>
      <c r="F188" s="370"/>
      <c r="G188" s="370"/>
      <c r="H188" s="370"/>
      <c r="I188" s="370"/>
      <c r="J188" s="370"/>
      <c r="K188" s="370"/>
      <c r="L188" s="370"/>
      <c r="M188" s="370"/>
      <c r="N188" s="372"/>
      <c r="O188" s="372"/>
      <c r="P188" s="372"/>
      <c r="Q188" s="374"/>
      <c r="R188" s="375"/>
      <c r="S188" s="375"/>
      <c r="T188" s="375"/>
      <c r="U188" s="375"/>
      <c r="V188" s="375"/>
      <c r="W188" s="375"/>
      <c r="X188" s="375"/>
      <c r="Y188" s="375"/>
      <c r="Z188" s="375"/>
      <c r="AA188" s="125"/>
      <c r="AB188" s="125"/>
      <c r="AC188" s="125"/>
      <c r="AD188" s="125"/>
      <c r="AE188" s="125"/>
      <c r="AF188" s="125"/>
      <c r="AG188" s="125"/>
      <c r="AH188" s="125"/>
      <c r="AI188" s="125"/>
      <c r="AJ188" s="125"/>
      <c r="AK188" s="125"/>
      <c r="AL188" s="125"/>
      <c r="AM188" s="125"/>
      <c r="AN188" s="125"/>
      <c r="AO188" s="125"/>
      <c r="AP188" s="125"/>
      <c r="AQ188" s="125"/>
      <c r="AR188" s="125"/>
      <c r="AS188" s="125"/>
      <c r="AT188" s="125"/>
      <c r="AU188" s="125"/>
      <c r="AV188" s="125"/>
      <c r="AW188" s="125"/>
      <c r="AX188" s="125"/>
      <c r="AY188" s="125"/>
      <c r="AZ188" s="125"/>
      <c r="BA188" s="125"/>
      <c r="BB188" s="125"/>
      <c r="BC188" s="125"/>
      <c r="BD188" s="125"/>
      <c r="BE188" s="125"/>
      <c r="BF188" s="125"/>
      <c r="BG188" s="125"/>
      <c r="BH188" s="125"/>
      <c r="BI188" s="125"/>
      <c r="BJ188" s="125"/>
      <c r="BK188" s="125"/>
      <c r="BL188" s="125"/>
      <c r="BM188" s="125"/>
      <c r="BN188" s="125"/>
      <c r="BO188" s="125"/>
      <c r="BP188" s="125"/>
      <c r="BQ188" s="125"/>
      <c r="BR188" s="125"/>
      <c r="BS188" s="125"/>
      <c r="BT188" s="125"/>
      <c r="BU188" s="125"/>
      <c r="BV188" s="125"/>
      <c r="BW188" s="125"/>
      <c r="BX188" s="125"/>
      <c r="BY188" s="125"/>
      <c r="BZ188" s="125"/>
      <c r="CA188" s="125"/>
      <c r="CB188" s="125"/>
      <c r="CC188" s="125"/>
      <c r="CD188" s="125"/>
      <c r="CE188" s="125"/>
      <c r="CF188" s="125"/>
      <c r="CG188" s="125"/>
      <c r="CH188" s="125"/>
      <c r="CI188" s="125"/>
      <c r="CJ188" s="125"/>
      <c r="CK188" s="125"/>
      <c r="CL188" s="125"/>
      <c r="CM188" s="125"/>
      <c r="CN188" s="125"/>
      <c r="CO188" s="125"/>
      <c r="CP188" s="125"/>
      <c r="CQ188" s="125"/>
      <c r="CR188" s="125"/>
      <c r="CS188" s="125"/>
      <c r="CT188" s="125"/>
      <c r="CU188" s="125"/>
      <c r="CV188" s="125"/>
      <c r="CW188" s="125"/>
      <c r="CX188" s="125"/>
      <c r="CY188" s="125"/>
      <c r="CZ188" s="125"/>
      <c r="DA188" s="125"/>
      <c r="DB188" s="125"/>
      <c r="DC188" s="125"/>
      <c r="DD188" s="125"/>
      <c r="DE188" s="125"/>
      <c r="DF188" s="125"/>
      <c r="DG188" s="125"/>
      <c r="DH188" s="125"/>
      <c r="DI188" s="125"/>
      <c r="DJ188" s="125"/>
      <c r="DK188" s="125"/>
      <c r="DL188" s="125"/>
      <c r="DM188" s="125"/>
      <c r="DN188" s="125"/>
      <c r="DO188" s="125"/>
      <c r="DP188" s="125"/>
      <c r="DQ188" s="125"/>
      <c r="DR188" s="125"/>
      <c r="DS188" s="125"/>
      <c r="DT188" s="125"/>
      <c r="DU188" s="125"/>
      <c r="DV188" s="125"/>
      <c r="DW188" s="125"/>
      <c r="DX188" s="125"/>
    </row>
    <row r="189" spans="1:128" ht="12" customHeight="1">
      <c r="A189" s="356">
        <v>2</v>
      </c>
      <c r="B189" s="370"/>
      <c r="C189" s="370"/>
      <c r="D189" s="370"/>
      <c r="E189" s="370"/>
      <c r="F189" s="370"/>
      <c r="G189" s="370"/>
      <c r="H189" s="370"/>
      <c r="I189" s="370"/>
      <c r="J189" s="370"/>
      <c r="K189" s="370"/>
      <c r="L189" s="370"/>
      <c r="M189" s="370"/>
      <c r="N189" s="372" t="str">
        <f>IF(E189="","",(H189+K189)/E189)</f>
        <v/>
      </c>
      <c r="O189" s="372"/>
      <c r="P189" s="372"/>
      <c r="Q189" s="374"/>
      <c r="R189" s="375"/>
      <c r="S189" s="375"/>
      <c r="T189" s="375"/>
      <c r="U189" s="375"/>
      <c r="V189" s="375"/>
      <c r="W189" s="375"/>
      <c r="X189" s="375"/>
      <c r="Y189" s="375"/>
      <c r="Z189" s="375"/>
      <c r="AA189" s="126"/>
      <c r="AB189" s="126"/>
      <c r="AC189" s="126"/>
      <c r="AD189" s="126"/>
      <c r="AE189" s="126"/>
      <c r="AF189" s="126"/>
      <c r="AG189" s="126"/>
      <c r="AH189" s="126"/>
      <c r="AI189" s="126"/>
      <c r="AJ189" s="126"/>
      <c r="AK189" s="126"/>
      <c r="AL189" s="126"/>
      <c r="AM189" s="126"/>
      <c r="AN189" s="126"/>
      <c r="AO189" s="126"/>
      <c r="AP189" s="126"/>
      <c r="AQ189" s="126"/>
      <c r="AR189" s="126"/>
      <c r="AS189" s="126"/>
      <c r="AT189" s="126"/>
      <c r="AU189" s="126"/>
      <c r="AV189" s="126"/>
      <c r="AW189" s="126"/>
      <c r="AX189" s="126"/>
      <c r="AY189" s="126"/>
      <c r="AZ189" s="126"/>
      <c r="BA189" s="126"/>
      <c r="BB189" s="126"/>
      <c r="BC189" s="126"/>
      <c r="BD189" s="126"/>
      <c r="BE189" s="126"/>
      <c r="BF189" s="126"/>
      <c r="BG189" s="126"/>
      <c r="BH189" s="126"/>
      <c r="BI189" s="126"/>
      <c r="BJ189" s="126"/>
      <c r="BK189" s="126"/>
      <c r="BL189" s="126"/>
      <c r="BM189" s="126"/>
      <c r="BN189" s="126"/>
      <c r="BO189" s="126"/>
      <c r="BP189" s="126"/>
      <c r="BQ189" s="126"/>
      <c r="BR189" s="126"/>
      <c r="BS189" s="126"/>
      <c r="BT189" s="126"/>
      <c r="BU189" s="126"/>
      <c r="BV189" s="126"/>
      <c r="BW189" s="126"/>
      <c r="BX189" s="126"/>
      <c r="BY189" s="126"/>
      <c r="BZ189" s="126"/>
      <c r="CA189" s="126"/>
      <c r="CB189" s="126"/>
      <c r="CC189" s="126"/>
      <c r="CD189" s="126"/>
      <c r="CE189" s="126"/>
      <c r="CF189" s="126"/>
      <c r="CG189" s="126"/>
      <c r="CH189" s="126"/>
      <c r="CI189" s="126"/>
      <c r="CJ189" s="126"/>
      <c r="CK189" s="126"/>
      <c r="CL189" s="126"/>
      <c r="CM189" s="126"/>
      <c r="CN189" s="126"/>
      <c r="CO189" s="126"/>
      <c r="CP189" s="126"/>
      <c r="CQ189" s="126"/>
      <c r="CR189" s="126"/>
      <c r="CS189" s="126"/>
      <c r="CT189" s="126"/>
      <c r="CU189" s="126"/>
      <c r="CV189" s="126"/>
      <c r="CW189" s="126"/>
      <c r="CX189" s="126"/>
      <c r="CY189" s="126"/>
      <c r="CZ189" s="126"/>
      <c r="DA189" s="126"/>
      <c r="DB189" s="126"/>
      <c r="DC189" s="126"/>
      <c r="DD189" s="126"/>
      <c r="DE189" s="126"/>
      <c r="DF189" s="126"/>
      <c r="DG189" s="126"/>
      <c r="DH189" s="126"/>
      <c r="DI189" s="126"/>
      <c r="DJ189" s="126"/>
      <c r="DK189" s="126"/>
      <c r="DL189" s="126"/>
      <c r="DM189" s="126"/>
      <c r="DN189" s="126"/>
      <c r="DO189" s="126"/>
      <c r="DP189" s="126"/>
      <c r="DQ189" s="126"/>
      <c r="DR189" s="126"/>
      <c r="DS189" s="126"/>
      <c r="DT189" s="126"/>
      <c r="DU189" s="126"/>
      <c r="DV189" s="126"/>
      <c r="DW189" s="126"/>
      <c r="DX189" s="126"/>
    </row>
    <row r="190" spans="1:128">
      <c r="A190" s="356"/>
      <c r="B190" s="370"/>
      <c r="C190" s="370"/>
      <c r="D190" s="370"/>
      <c r="E190" s="370"/>
      <c r="F190" s="370"/>
      <c r="G190" s="370"/>
      <c r="H190" s="370"/>
      <c r="I190" s="370"/>
      <c r="J190" s="370"/>
      <c r="K190" s="370"/>
      <c r="L190" s="370"/>
      <c r="M190" s="370"/>
      <c r="N190" s="372"/>
      <c r="O190" s="372"/>
      <c r="P190" s="372"/>
      <c r="Q190" s="374"/>
      <c r="R190" s="375"/>
      <c r="S190" s="375"/>
      <c r="T190" s="375"/>
      <c r="U190" s="375"/>
      <c r="V190" s="375"/>
      <c r="W190" s="375"/>
      <c r="X190" s="375"/>
      <c r="Y190" s="375"/>
      <c r="Z190" s="375"/>
      <c r="AA190" s="126"/>
      <c r="AB190" s="126"/>
      <c r="AC190" s="126"/>
      <c r="AD190" s="126"/>
      <c r="AE190" s="126"/>
      <c r="AF190" s="126"/>
      <c r="AG190" s="126"/>
      <c r="AH190" s="126"/>
      <c r="AI190" s="126"/>
      <c r="AJ190" s="126"/>
      <c r="AK190" s="126"/>
      <c r="AL190" s="126"/>
      <c r="AM190" s="126"/>
      <c r="AN190" s="126"/>
      <c r="AO190" s="126"/>
      <c r="AP190" s="126"/>
      <c r="AQ190" s="126"/>
      <c r="AR190" s="126"/>
      <c r="AS190" s="126"/>
      <c r="AT190" s="126"/>
      <c r="AU190" s="126"/>
      <c r="AV190" s="126"/>
      <c r="AW190" s="126"/>
      <c r="AX190" s="126"/>
      <c r="AY190" s="126"/>
      <c r="AZ190" s="126"/>
      <c r="BA190" s="126"/>
      <c r="BB190" s="126"/>
      <c r="BC190" s="126"/>
      <c r="BD190" s="126"/>
      <c r="BE190" s="126"/>
      <c r="BF190" s="126"/>
      <c r="BG190" s="126"/>
      <c r="BH190" s="126"/>
      <c r="BI190" s="126"/>
      <c r="BJ190" s="126"/>
      <c r="BK190" s="126"/>
      <c r="BL190" s="126"/>
      <c r="BM190" s="126"/>
      <c r="BN190" s="126"/>
      <c r="BO190" s="126"/>
      <c r="BP190" s="126"/>
      <c r="BQ190" s="126"/>
      <c r="BR190" s="126"/>
      <c r="BS190" s="126"/>
      <c r="BT190" s="126"/>
      <c r="BU190" s="126"/>
      <c r="BV190" s="126"/>
      <c r="BW190" s="126"/>
      <c r="BX190" s="126"/>
      <c r="BY190" s="126"/>
      <c r="BZ190" s="126"/>
      <c r="CA190" s="126"/>
      <c r="CB190" s="126"/>
      <c r="CC190" s="126"/>
      <c r="CD190" s="126"/>
      <c r="CE190" s="126"/>
      <c r="CF190" s="126"/>
      <c r="CG190" s="126"/>
      <c r="CH190" s="126"/>
      <c r="CI190" s="126"/>
      <c r="CJ190" s="126"/>
      <c r="CK190" s="126"/>
      <c r="CL190" s="126"/>
      <c r="CM190" s="126"/>
      <c r="CN190" s="126"/>
      <c r="CO190" s="126"/>
      <c r="CP190" s="126"/>
      <c r="CQ190" s="126"/>
      <c r="CR190" s="126"/>
      <c r="CS190" s="126"/>
      <c r="CT190" s="126"/>
      <c r="CU190" s="126"/>
      <c r="CV190" s="126"/>
      <c r="CW190" s="126"/>
      <c r="CX190" s="126"/>
      <c r="CY190" s="126"/>
      <c r="CZ190" s="126"/>
      <c r="DA190" s="126"/>
      <c r="DB190" s="126"/>
      <c r="DC190" s="126"/>
      <c r="DD190" s="126"/>
      <c r="DE190" s="126"/>
      <c r="DF190" s="126"/>
      <c r="DG190" s="126"/>
      <c r="DH190" s="126"/>
      <c r="DI190" s="126"/>
      <c r="DJ190" s="126"/>
      <c r="DK190" s="126"/>
      <c r="DL190" s="126"/>
      <c r="DM190" s="126"/>
      <c r="DN190" s="126"/>
      <c r="DO190" s="126"/>
      <c r="DP190" s="126"/>
      <c r="DQ190" s="126"/>
      <c r="DR190" s="126"/>
      <c r="DS190" s="126"/>
      <c r="DT190" s="126"/>
      <c r="DU190" s="126"/>
      <c r="DV190" s="126"/>
      <c r="DW190" s="126"/>
      <c r="DX190" s="126"/>
    </row>
    <row r="191" spans="1:128" ht="12" customHeight="1">
      <c r="A191" s="356">
        <v>3</v>
      </c>
      <c r="B191" s="370"/>
      <c r="C191" s="370"/>
      <c r="D191" s="370"/>
      <c r="E191" s="370"/>
      <c r="F191" s="370"/>
      <c r="G191" s="370"/>
      <c r="H191" s="370"/>
      <c r="I191" s="370"/>
      <c r="J191" s="370"/>
      <c r="K191" s="370"/>
      <c r="L191" s="370"/>
      <c r="M191" s="370"/>
      <c r="N191" s="372" t="str">
        <f>IF(E191="","",(H191+K191)/E191)</f>
        <v/>
      </c>
      <c r="O191" s="372"/>
      <c r="P191" s="372"/>
      <c r="Q191" s="374"/>
      <c r="R191" s="375"/>
      <c r="S191" s="375"/>
      <c r="T191" s="375"/>
      <c r="U191" s="375"/>
      <c r="V191" s="375"/>
      <c r="W191" s="375"/>
      <c r="X191" s="375"/>
      <c r="Y191" s="375"/>
      <c r="Z191" s="375"/>
      <c r="AA191" s="125"/>
      <c r="AB191" s="125"/>
      <c r="AC191" s="125"/>
      <c r="AD191" s="125"/>
      <c r="AE191" s="125"/>
      <c r="AF191" s="125"/>
      <c r="AG191" s="125"/>
      <c r="AH191" s="125"/>
      <c r="AI191" s="125"/>
      <c r="AJ191" s="125"/>
      <c r="AK191" s="125"/>
      <c r="AL191" s="125"/>
      <c r="AM191" s="125"/>
      <c r="AN191" s="125"/>
      <c r="AO191" s="125"/>
      <c r="AP191" s="125"/>
      <c r="AQ191" s="125"/>
      <c r="AR191" s="125"/>
      <c r="AS191" s="125"/>
      <c r="AT191" s="125"/>
      <c r="AU191" s="125"/>
      <c r="AV191" s="125"/>
      <c r="AW191" s="125"/>
      <c r="AX191" s="125"/>
      <c r="AY191" s="125"/>
      <c r="AZ191" s="125"/>
      <c r="BA191" s="125"/>
      <c r="BB191" s="125"/>
      <c r="BC191" s="125"/>
      <c r="BD191" s="125"/>
      <c r="BE191" s="125"/>
      <c r="BF191" s="125"/>
      <c r="BG191" s="125"/>
      <c r="BH191" s="125"/>
      <c r="BI191" s="125"/>
      <c r="BJ191" s="125"/>
      <c r="BK191" s="125"/>
      <c r="BL191" s="125"/>
      <c r="BM191" s="125"/>
      <c r="BN191" s="125"/>
      <c r="BO191" s="125"/>
      <c r="BP191" s="125"/>
      <c r="BQ191" s="125"/>
      <c r="BR191" s="125"/>
      <c r="BS191" s="125"/>
      <c r="BT191" s="125"/>
      <c r="BU191" s="125"/>
      <c r="BV191" s="125"/>
      <c r="BW191" s="125"/>
      <c r="BX191" s="125"/>
      <c r="BY191" s="125"/>
      <c r="BZ191" s="125"/>
      <c r="CA191" s="125"/>
      <c r="CB191" s="125"/>
      <c r="CC191" s="125"/>
      <c r="CD191" s="125"/>
      <c r="CE191" s="125"/>
      <c r="CF191" s="125"/>
      <c r="CG191" s="125"/>
      <c r="CH191" s="125"/>
      <c r="CI191" s="125"/>
      <c r="CJ191" s="125"/>
      <c r="CK191" s="125"/>
      <c r="CL191" s="125"/>
      <c r="CM191" s="125"/>
      <c r="CN191" s="125"/>
      <c r="CO191" s="125"/>
      <c r="CP191" s="125"/>
      <c r="CQ191" s="125"/>
      <c r="CR191" s="125"/>
      <c r="CS191" s="125"/>
      <c r="CT191" s="125"/>
      <c r="CU191" s="125"/>
      <c r="CV191" s="125"/>
      <c r="CW191" s="125"/>
      <c r="CX191" s="125"/>
      <c r="CY191" s="125"/>
      <c r="CZ191" s="125"/>
      <c r="DA191" s="125"/>
      <c r="DB191" s="125"/>
      <c r="DC191" s="125"/>
      <c r="DD191" s="125"/>
      <c r="DE191" s="125"/>
      <c r="DF191" s="125"/>
      <c r="DG191" s="125"/>
      <c r="DH191" s="125"/>
      <c r="DI191" s="125"/>
      <c r="DJ191" s="125"/>
      <c r="DK191" s="125"/>
      <c r="DL191" s="125"/>
      <c r="DM191" s="125"/>
      <c r="DN191" s="125"/>
      <c r="DO191" s="125"/>
      <c r="DP191" s="125"/>
      <c r="DQ191" s="125"/>
      <c r="DR191" s="125"/>
      <c r="DS191" s="125"/>
      <c r="DT191" s="125"/>
      <c r="DU191" s="125"/>
      <c r="DV191" s="125"/>
      <c r="DW191" s="125"/>
      <c r="DX191" s="125"/>
    </row>
    <row r="192" spans="1:128">
      <c r="A192" s="356"/>
      <c r="B192" s="370"/>
      <c r="C192" s="370"/>
      <c r="D192" s="370"/>
      <c r="E192" s="370"/>
      <c r="F192" s="370"/>
      <c r="G192" s="370"/>
      <c r="H192" s="370"/>
      <c r="I192" s="370"/>
      <c r="J192" s="370"/>
      <c r="K192" s="370"/>
      <c r="L192" s="370"/>
      <c r="M192" s="370"/>
      <c r="N192" s="372"/>
      <c r="O192" s="372"/>
      <c r="P192" s="372"/>
      <c r="Q192" s="374"/>
      <c r="R192" s="375"/>
      <c r="S192" s="375"/>
      <c r="T192" s="375"/>
      <c r="U192" s="375"/>
      <c r="V192" s="375"/>
      <c r="W192" s="375"/>
      <c r="X192" s="375"/>
      <c r="Y192" s="375"/>
      <c r="Z192" s="375"/>
      <c r="AA192" s="125"/>
      <c r="AB192" s="125"/>
      <c r="AC192" s="125"/>
      <c r="AD192" s="125"/>
      <c r="AE192" s="125"/>
      <c r="AF192" s="125"/>
      <c r="AG192" s="125"/>
      <c r="AH192" s="125"/>
      <c r="AI192" s="125"/>
      <c r="AJ192" s="125"/>
      <c r="AK192" s="125"/>
      <c r="AL192" s="125"/>
      <c r="AM192" s="125"/>
      <c r="AN192" s="125"/>
      <c r="AO192" s="125"/>
      <c r="AP192" s="125"/>
      <c r="AQ192" s="125"/>
      <c r="AR192" s="125"/>
      <c r="AS192" s="125"/>
      <c r="AT192" s="125"/>
      <c r="AU192" s="125"/>
      <c r="AV192" s="125"/>
      <c r="AW192" s="125"/>
      <c r="AX192" s="125"/>
      <c r="AY192" s="125"/>
      <c r="AZ192" s="125"/>
      <c r="BA192" s="125"/>
      <c r="BB192" s="125"/>
      <c r="BC192" s="125"/>
      <c r="BD192" s="125"/>
      <c r="BE192" s="125"/>
      <c r="BF192" s="125"/>
      <c r="BG192" s="125"/>
      <c r="BH192" s="125"/>
      <c r="BI192" s="125"/>
      <c r="BJ192" s="125"/>
      <c r="BK192" s="125"/>
      <c r="BL192" s="125"/>
      <c r="BM192" s="125"/>
      <c r="BN192" s="125"/>
      <c r="BO192" s="125"/>
      <c r="BP192" s="125"/>
      <c r="BQ192" s="125"/>
      <c r="BR192" s="125"/>
      <c r="BS192" s="125"/>
      <c r="BT192" s="125"/>
      <c r="BU192" s="125"/>
      <c r="BV192" s="125"/>
      <c r="BW192" s="125"/>
      <c r="BX192" s="125"/>
      <c r="BY192" s="125"/>
      <c r="BZ192" s="125"/>
      <c r="CA192" s="125"/>
      <c r="CB192" s="125"/>
      <c r="CC192" s="125"/>
      <c r="CD192" s="125"/>
      <c r="CE192" s="125"/>
      <c r="CF192" s="125"/>
      <c r="CG192" s="125"/>
      <c r="CH192" s="125"/>
      <c r="CI192" s="125"/>
      <c r="CJ192" s="125"/>
      <c r="CK192" s="125"/>
      <c r="CL192" s="125"/>
      <c r="CM192" s="125"/>
      <c r="CN192" s="125"/>
      <c r="CO192" s="125"/>
      <c r="CP192" s="125"/>
      <c r="CQ192" s="125"/>
      <c r="CR192" s="125"/>
      <c r="CS192" s="125"/>
      <c r="CT192" s="125"/>
      <c r="CU192" s="125"/>
      <c r="CV192" s="125"/>
      <c r="CW192" s="125"/>
      <c r="CX192" s="125"/>
      <c r="CY192" s="125"/>
      <c r="CZ192" s="125"/>
      <c r="DA192" s="125"/>
      <c r="DB192" s="125"/>
      <c r="DC192" s="125"/>
      <c r="DD192" s="125"/>
      <c r="DE192" s="125"/>
      <c r="DF192" s="125"/>
      <c r="DG192" s="125"/>
      <c r="DH192" s="125"/>
      <c r="DI192" s="125"/>
      <c r="DJ192" s="125"/>
      <c r="DK192" s="125"/>
      <c r="DL192" s="125"/>
      <c r="DM192" s="125"/>
      <c r="DN192" s="125"/>
      <c r="DO192" s="125"/>
      <c r="DP192" s="125"/>
      <c r="DQ192" s="125"/>
      <c r="DR192" s="125"/>
      <c r="DS192" s="125"/>
      <c r="DT192" s="125"/>
      <c r="DU192" s="125"/>
      <c r="DV192" s="125"/>
      <c r="DW192" s="125"/>
      <c r="DX192" s="125"/>
    </row>
    <row r="193" spans="1:128">
      <c r="A193" s="356">
        <v>4</v>
      </c>
      <c r="B193" s="370"/>
      <c r="C193" s="370"/>
      <c r="D193" s="370"/>
      <c r="E193" s="370"/>
      <c r="F193" s="370"/>
      <c r="G193" s="370"/>
      <c r="H193" s="370"/>
      <c r="I193" s="370"/>
      <c r="J193" s="370"/>
      <c r="K193" s="370"/>
      <c r="L193" s="370"/>
      <c r="M193" s="370"/>
      <c r="N193" s="372" t="str">
        <f>IF(E193="","",(H193+K193)/E193)</f>
        <v/>
      </c>
      <c r="O193" s="372"/>
      <c r="P193" s="372"/>
      <c r="Q193" s="374"/>
      <c r="R193" s="375"/>
      <c r="S193" s="375"/>
      <c r="T193" s="375"/>
      <c r="U193" s="375"/>
      <c r="V193" s="375"/>
      <c r="W193" s="375"/>
      <c r="X193" s="375"/>
      <c r="Y193" s="375"/>
      <c r="Z193" s="375"/>
      <c r="AA193" s="126"/>
      <c r="AB193" s="126"/>
      <c r="AC193" s="126"/>
      <c r="AD193" s="126"/>
      <c r="AE193" s="126"/>
      <c r="AF193" s="126"/>
      <c r="AG193" s="126"/>
      <c r="AH193" s="126"/>
      <c r="AI193" s="126"/>
      <c r="AJ193" s="126"/>
      <c r="AK193" s="126"/>
      <c r="AL193" s="126"/>
      <c r="AM193" s="126"/>
      <c r="AN193" s="126"/>
      <c r="AO193" s="126"/>
      <c r="AP193" s="126"/>
      <c r="AQ193" s="126"/>
      <c r="AR193" s="126"/>
      <c r="AS193" s="126"/>
      <c r="AT193" s="126"/>
      <c r="AU193" s="126"/>
      <c r="AV193" s="126"/>
      <c r="AW193" s="126"/>
      <c r="AX193" s="126"/>
      <c r="AY193" s="126"/>
      <c r="AZ193" s="126"/>
      <c r="BA193" s="126"/>
      <c r="BB193" s="126"/>
      <c r="BC193" s="126"/>
      <c r="BD193" s="126"/>
      <c r="BE193" s="126"/>
      <c r="BF193" s="126"/>
      <c r="BG193" s="126"/>
      <c r="BH193" s="126"/>
      <c r="BI193" s="126"/>
      <c r="BJ193" s="126"/>
      <c r="BK193" s="126"/>
      <c r="BL193" s="126"/>
      <c r="BM193" s="126"/>
      <c r="BN193" s="126"/>
      <c r="BO193" s="126"/>
      <c r="BP193" s="126"/>
      <c r="BQ193" s="126"/>
      <c r="BR193" s="126"/>
      <c r="BS193" s="126"/>
      <c r="BT193" s="126"/>
      <c r="BU193" s="126"/>
      <c r="BV193" s="126"/>
      <c r="BW193" s="126"/>
      <c r="BX193" s="126"/>
      <c r="BY193" s="126"/>
      <c r="BZ193" s="126"/>
      <c r="CA193" s="126"/>
      <c r="CB193" s="126"/>
      <c r="CC193" s="126"/>
      <c r="CD193" s="126"/>
      <c r="CE193" s="126"/>
      <c r="CF193" s="126"/>
      <c r="CG193" s="126"/>
      <c r="CH193" s="126"/>
      <c r="CI193" s="126"/>
      <c r="CJ193" s="126"/>
      <c r="CK193" s="126"/>
      <c r="CL193" s="126"/>
      <c r="CM193" s="126"/>
      <c r="CN193" s="126"/>
      <c r="CO193" s="126"/>
      <c r="CP193" s="126"/>
      <c r="CQ193" s="126"/>
      <c r="CR193" s="126"/>
      <c r="CS193" s="126"/>
      <c r="CT193" s="126"/>
      <c r="CU193" s="126"/>
      <c r="CV193" s="126"/>
      <c r="CW193" s="126"/>
      <c r="CX193" s="126"/>
      <c r="CY193" s="126"/>
      <c r="CZ193" s="126"/>
      <c r="DA193" s="126"/>
      <c r="DB193" s="126"/>
      <c r="DC193" s="126"/>
      <c r="DD193" s="126"/>
      <c r="DE193" s="126"/>
      <c r="DF193" s="126"/>
      <c r="DG193" s="126"/>
      <c r="DH193" s="126"/>
      <c r="DI193" s="126"/>
      <c r="DJ193" s="126"/>
      <c r="DK193" s="126"/>
      <c r="DL193" s="126"/>
      <c r="DM193" s="126"/>
      <c r="DN193" s="126"/>
      <c r="DO193" s="126"/>
      <c r="DP193" s="126"/>
      <c r="DQ193" s="126"/>
      <c r="DR193" s="126"/>
      <c r="DS193" s="126"/>
      <c r="DT193" s="126"/>
      <c r="DU193" s="126"/>
      <c r="DV193" s="126"/>
      <c r="DW193" s="126"/>
      <c r="DX193" s="126"/>
    </row>
    <row r="194" spans="1:128">
      <c r="A194" s="356"/>
      <c r="B194" s="370"/>
      <c r="C194" s="370"/>
      <c r="D194" s="370"/>
      <c r="E194" s="370"/>
      <c r="F194" s="370"/>
      <c r="G194" s="370"/>
      <c r="H194" s="370"/>
      <c r="I194" s="370"/>
      <c r="J194" s="370"/>
      <c r="K194" s="370"/>
      <c r="L194" s="370"/>
      <c r="M194" s="370"/>
      <c r="N194" s="372"/>
      <c r="O194" s="372"/>
      <c r="P194" s="372"/>
      <c r="Q194" s="374"/>
      <c r="R194" s="375"/>
      <c r="S194" s="375"/>
      <c r="T194" s="375"/>
      <c r="U194" s="375"/>
      <c r="V194" s="375"/>
      <c r="W194" s="375"/>
      <c r="X194" s="375"/>
      <c r="Y194" s="375"/>
      <c r="Z194" s="375"/>
    </row>
    <row r="195" spans="1:128">
      <c r="A195" s="356">
        <v>5</v>
      </c>
      <c r="B195" s="370"/>
      <c r="C195" s="370"/>
      <c r="D195" s="370"/>
      <c r="E195" s="370"/>
      <c r="F195" s="370"/>
      <c r="G195" s="370"/>
      <c r="H195" s="370"/>
      <c r="I195" s="370"/>
      <c r="J195" s="370"/>
      <c r="K195" s="370"/>
      <c r="L195" s="370"/>
      <c r="M195" s="370"/>
      <c r="N195" s="372" t="str">
        <f>IF(E195="","",(H195+K195)/E195)</f>
        <v/>
      </c>
      <c r="O195" s="372"/>
      <c r="P195" s="372"/>
    </row>
    <row r="196" spans="1:128">
      <c r="A196" s="356"/>
      <c r="B196" s="370"/>
      <c r="C196" s="370"/>
      <c r="D196" s="370"/>
      <c r="E196" s="370"/>
      <c r="F196" s="370"/>
      <c r="G196" s="370"/>
      <c r="H196" s="370"/>
      <c r="I196" s="370"/>
      <c r="J196" s="370"/>
      <c r="K196" s="370"/>
      <c r="L196" s="370"/>
      <c r="M196" s="370"/>
      <c r="N196" s="372"/>
      <c r="O196" s="372"/>
      <c r="P196" s="372"/>
    </row>
    <row r="197" spans="1:128">
      <c r="A197" s="356">
        <v>6</v>
      </c>
      <c r="B197" s="370"/>
      <c r="C197" s="370"/>
      <c r="D197" s="370"/>
      <c r="E197" s="370"/>
      <c r="F197" s="370"/>
      <c r="G197" s="370"/>
      <c r="H197" s="370"/>
      <c r="I197" s="370"/>
      <c r="J197" s="370"/>
      <c r="K197" s="370"/>
      <c r="L197" s="370"/>
      <c r="M197" s="370"/>
      <c r="N197" s="372" t="str">
        <f>IF(E197="","",(H197+K197)/E197)</f>
        <v/>
      </c>
      <c r="O197" s="372"/>
      <c r="P197" s="372"/>
    </row>
    <row r="198" spans="1:128" ht="12.75" thickBot="1">
      <c r="A198" s="369"/>
      <c r="B198" s="370"/>
      <c r="C198" s="370"/>
      <c r="D198" s="370"/>
      <c r="E198" s="370"/>
      <c r="F198" s="370"/>
      <c r="G198" s="370"/>
      <c r="H198" s="370"/>
      <c r="I198" s="370"/>
      <c r="J198" s="370"/>
      <c r="K198" s="370"/>
      <c r="L198" s="370"/>
      <c r="M198" s="370"/>
      <c r="N198" s="373"/>
      <c r="O198" s="373"/>
      <c r="P198" s="373"/>
    </row>
    <row r="199" spans="1:128">
      <c r="A199" s="358" t="s">
        <v>381</v>
      </c>
      <c r="B199" s="360" t="str">
        <f>IF(B187="","",SUM(B187:D198))</f>
        <v/>
      </c>
      <c r="C199" s="360"/>
      <c r="D199" s="360"/>
      <c r="E199" s="360" t="str">
        <f>IF(E187="","",SUM(E187:G198))</f>
        <v/>
      </c>
      <c r="F199" s="360"/>
      <c r="G199" s="360"/>
      <c r="H199" s="360" t="str">
        <f>IF(H187="","",SUM(H187:J198))</f>
        <v/>
      </c>
      <c r="I199" s="360"/>
      <c r="J199" s="360"/>
      <c r="K199" s="360" t="str">
        <f>IF(K187="","",SUM(K187:M198))</f>
        <v/>
      </c>
      <c r="L199" s="360"/>
      <c r="M199" s="360"/>
      <c r="N199" s="362" t="str">
        <f>IF(E199="","",(H199+K199)/E199)</f>
        <v/>
      </c>
      <c r="O199" s="362"/>
      <c r="P199" s="363"/>
    </row>
    <row r="200" spans="1:128" ht="12.75" thickBot="1">
      <c r="A200" s="359"/>
      <c r="B200" s="361"/>
      <c r="C200" s="361"/>
      <c r="D200" s="361"/>
      <c r="E200" s="361"/>
      <c r="F200" s="361"/>
      <c r="G200" s="361"/>
      <c r="H200" s="361"/>
      <c r="I200" s="361"/>
      <c r="J200" s="361"/>
      <c r="K200" s="361"/>
      <c r="L200" s="361"/>
      <c r="M200" s="361"/>
      <c r="N200" s="364"/>
      <c r="O200" s="364"/>
      <c r="P200" s="365"/>
    </row>
    <row r="201" spans="1:128" ht="34.5" customHeight="1">
      <c r="A201" s="366" t="s">
        <v>382</v>
      </c>
      <c r="B201" s="367"/>
      <c r="C201" s="367"/>
      <c r="D201" s="367"/>
      <c r="E201" s="367"/>
      <c r="F201" s="367"/>
      <c r="G201" s="367"/>
      <c r="H201" s="367"/>
      <c r="I201" s="367"/>
      <c r="J201" s="367"/>
      <c r="K201" s="367"/>
      <c r="L201" s="367"/>
      <c r="M201" s="367"/>
      <c r="N201" s="367"/>
      <c r="O201" s="367"/>
      <c r="P201" s="367"/>
    </row>
    <row r="202" spans="1:128" ht="34.5" customHeight="1">
      <c r="A202" s="368"/>
      <c r="B202" s="368"/>
      <c r="C202" s="368"/>
      <c r="D202" s="368"/>
      <c r="E202" s="368"/>
      <c r="F202" s="368"/>
      <c r="G202" s="368"/>
      <c r="H202" s="368"/>
      <c r="I202" s="368"/>
      <c r="J202" s="368"/>
      <c r="K202" s="368"/>
      <c r="L202" s="368"/>
      <c r="M202" s="368"/>
      <c r="N202" s="368"/>
      <c r="O202" s="368"/>
      <c r="P202" s="368"/>
    </row>
    <row r="203" spans="1:128" ht="34.5" customHeight="1">
      <c r="A203" s="368"/>
      <c r="B203" s="368"/>
      <c r="C203" s="368"/>
      <c r="D203" s="368"/>
      <c r="E203" s="368"/>
      <c r="F203" s="368"/>
      <c r="G203" s="368"/>
      <c r="H203" s="368"/>
      <c r="I203" s="368"/>
      <c r="J203" s="368"/>
      <c r="K203" s="368"/>
      <c r="L203" s="368"/>
      <c r="M203" s="368"/>
      <c r="N203" s="368"/>
      <c r="O203" s="368"/>
      <c r="P203" s="368"/>
    </row>
    <row r="204" spans="1:128" ht="34.5" customHeight="1">
      <c r="A204" s="368"/>
      <c r="B204" s="368"/>
      <c r="C204" s="368"/>
      <c r="D204" s="368"/>
      <c r="E204" s="368"/>
      <c r="F204" s="368"/>
      <c r="G204" s="368"/>
      <c r="H204" s="368"/>
      <c r="I204" s="368"/>
      <c r="J204" s="368"/>
      <c r="K204" s="368"/>
      <c r="L204" s="368"/>
      <c r="M204" s="368"/>
      <c r="N204" s="368"/>
      <c r="O204" s="368"/>
      <c r="P204" s="368"/>
    </row>
    <row r="205" spans="1:128">
      <c r="A205" s="53"/>
    </row>
    <row r="206" spans="1:128">
      <c r="A206" s="357" t="s">
        <v>383</v>
      </c>
      <c r="B206" s="357"/>
      <c r="C206" s="357"/>
      <c r="D206" s="357"/>
      <c r="E206" s="357"/>
      <c r="F206" s="357"/>
      <c r="G206" s="357"/>
      <c r="H206" s="357"/>
      <c r="I206" s="357"/>
      <c r="J206" s="357"/>
      <c r="K206" s="357"/>
      <c r="L206" s="357"/>
    </row>
    <row r="207" spans="1:128">
      <c r="A207" s="356" t="s">
        <v>384</v>
      </c>
      <c r="B207" s="356"/>
      <c r="C207" s="321"/>
      <c r="D207" s="322"/>
      <c r="E207" s="322"/>
      <c r="F207" s="322"/>
      <c r="G207" s="322"/>
      <c r="H207" s="322"/>
      <c r="I207" s="322"/>
      <c r="J207" s="322"/>
      <c r="K207" s="322"/>
      <c r="L207" s="322"/>
      <c r="M207" s="322"/>
      <c r="N207" s="322"/>
      <c r="O207" s="322"/>
      <c r="P207" s="323"/>
    </row>
    <row r="208" spans="1:128">
      <c r="A208" s="356"/>
      <c r="B208" s="356"/>
      <c r="C208" s="324"/>
      <c r="D208" s="325"/>
      <c r="E208" s="325"/>
      <c r="F208" s="325"/>
      <c r="G208" s="325"/>
      <c r="H208" s="325"/>
      <c r="I208" s="325"/>
      <c r="J208" s="325"/>
      <c r="K208" s="325"/>
      <c r="L208" s="325"/>
      <c r="M208" s="325"/>
      <c r="N208" s="325"/>
      <c r="O208" s="325"/>
      <c r="P208" s="326"/>
    </row>
    <row r="209" spans="1:19">
      <c r="A209" s="356" t="s">
        <v>385</v>
      </c>
      <c r="B209" s="356"/>
      <c r="C209" s="321"/>
      <c r="D209" s="322"/>
      <c r="E209" s="322"/>
      <c r="F209" s="322"/>
      <c r="G209" s="322"/>
      <c r="H209" s="322"/>
      <c r="I209" s="322"/>
      <c r="J209" s="322"/>
      <c r="K209" s="322"/>
      <c r="L209" s="322"/>
      <c r="M209" s="322"/>
      <c r="N209" s="322"/>
      <c r="O209" s="322"/>
      <c r="P209" s="323"/>
    </row>
    <row r="210" spans="1:19">
      <c r="A210" s="356"/>
      <c r="B210" s="356"/>
      <c r="C210" s="324"/>
      <c r="D210" s="325"/>
      <c r="E210" s="325"/>
      <c r="F210" s="325"/>
      <c r="G210" s="325"/>
      <c r="H210" s="325"/>
      <c r="I210" s="325"/>
      <c r="J210" s="325"/>
      <c r="K210" s="325"/>
      <c r="L210" s="325"/>
      <c r="M210" s="325"/>
      <c r="N210" s="325"/>
      <c r="O210" s="325"/>
      <c r="P210" s="326"/>
    </row>
    <row r="211" spans="1:19">
      <c r="A211" s="356" t="s">
        <v>386</v>
      </c>
      <c r="B211" s="356"/>
      <c r="C211" s="321"/>
      <c r="D211" s="322"/>
      <c r="E211" s="322"/>
      <c r="F211" s="322"/>
      <c r="G211" s="322"/>
      <c r="H211" s="322"/>
      <c r="I211" s="322"/>
      <c r="J211" s="322"/>
      <c r="K211" s="322"/>
      <c r="L211" s="322"/>
      <c r="M211" s="322"/>
      <c r="N211" s="322"/>
      <c r="O211" s="322"/>
      <c r="P211" s="323"/>
    </row>
    <row r="212" spans="1:19">
      <c r="A212" s="356"/>
      <c r="B212" s="356"/>
      <c r="C212" s="324"/>
      <c r="D212" s="325"/>
      <c r="E212" s="325"/>
      <c r="F212" s="325"/>
      <c r="G212" s="325"/>
      <c r="H212" s="325"/>
      <c r="I212" s="325"/>
      <c r="J212" s="325"/>
      <c r="K212" s="325"/>
      <c r="L212" s="325"/>
      <c r="M212" s="325"/>
      <c r="N212" s="325"/>
      <c r="O212" s="325"/>
      <c r="P212" s="326"/>
    </row>
    <row r="213" spans="1:19">
      <c r="A213" s="356" t="s">
        <v>387</v>
      </c>
      <c r="B213" s="356"/>
      <c r="C213" s="321"/>
      <c r="D213" s="322"/>
      <c r="E213" s="322"/>
      <c r="F213" s="322"/>
      <c r="G213" s="322"/>
      <c r="H213" s="322"/>
      <c r="I213" s="322"/>
      <c r="J213" s="322"/>
      <c r="K213" s="322"/>
      <c r="L213" s="322"/>
      <c r="M213" s="322"/>
      <c r="N213" s="322"/>
      <c r="O213" s="322"/>
      <c r="P213" s="323"/>
    </row>
    <row r="214" spans="1:19">
      <c r="A214" s="356"/>
      <c r="B214" s="356"/>
      <c r="C214" s="324"/>
      <c r="D214" s="325"/>
      <c r="E214" s="325"/>
      <c r="F214" s="325"/>
      <c r="G214" s="325"/>
      <c r="H214" s="325"/>
      <c r="I214" s="325"/>
      <c r="J214" s="325"/>
      <c r="K214" s="325"/>
      <c r="L214" s="325"/>
      <c r="M214" s="325"/>
      <c r="N214" s="325"/>
      <c r="O214" s="325"/>
      <c r="P214" s="326"/>
    </row>
    <row r="215" spans="1:19">
      <c r="A215" s="356" t="s">
        <v>388</v>
      </c>
      <c r="B215" s="356"/>
      <c r="C215" s="321"/>
      <c r="D215" s="322"/>
      <c r="E215" s="322"/>
      <c r="F215" s="322"/>
      <c r="G215" s="322"/>
      <c r="H215" s="322"/>
      <c r="I215" s="322"/>
      <c r="J215" s="322"/>
      <c r="K215" s="322"/>
      <c r="L215" s="322"/>
      <c r="M215" s="322"/>
      <c r="N215" s="322"/>
      <c r="O215" s="322"/>
      <c r="P215" s="323"/>
    </row>
    <row r="216" spans="1:19">
      <c r="A216" s="356"/>
      <c r="B216" s="356"/>
      <c r="C216" s="324"/>
      <c r="D216" s="325"/>
      <c r="E216" s="325"/>
      <c r="F216" s="325"/>
      <c r="G216" s="325"/>
      <c r="H216" s="325"/>
      <c r="I216" s="325"/>
      <c r="J216" s="325"/>
      <c r="K216" s="325"/>
      <c r="L216" s="325"/>
      <c r="M216" s="325"/>
      <c r="N216" s="325"/>
      <c r="O216" s="325"/>
      <c r="P216" s="326"/>
    </row>
    <row r="217" spans="1:19">
      <c r="A217" s="356" t="s">
        <v>389</v>
      </c>
      <c r="B217" s="356"/>
      <c r="C217" s="321"/>
      <c r="D217" s="322"/>
      <c r="E217" s="322"/>
      <c r="F217" s="322"/>
      <c r="G217" s="322"/>
      <c r="H217" s="322"/>
      <c r="I217" s="322"/>
      <c r="J217" s="322"/>
      <c r="K217" s="322"/>
      <c r="L217" s="322"/>
      <c r="M217" s="322"/>
      <c r="N217" s="322"/>
      <c r="O217" s="322"/>
      <c r="P217" s="323"/>
    </row>
    <row r="218" spans="1:19">
      <c r="A218" s="356"/>
      <c r="B218" s="356"/>
      <c r="C218" s="324"/>
      <c r="D218" s="325"/>
      <c r="E218" s="325"/>
      <c r="F218" s="325"/>
      <c r="G218" s="325"/>
      <c r="H218" s="325"/>
      <c r="I218" s="325"/>
      <c r="J218" s="325"/>
      <c r="K218" s="325"/>
      <c r="L218" s="325"/>
      <c r="M218" s="325"/>
      <c r="N218" s="325"/>
      <c r="O218" s="325"/>
      <c r="P218" s="326"/>
    </row>
    <row r="219" spans="1:19">
      <c r="A219" s="53"/>
    </row>
    <row r="220" spans="1:19">
      <c r="A220" s="349" t="s">
        <v>610</v>
      </c>
      <c r="B220" s="349"/>
      <c r="C220" s="349"/>
      <c r="D220" s="349"/>
      <c r="E220" s="349"/>
      <c r="F220" s="349"/>
      <c r="G220" s="349"/>
    </row>
    <row r="221" spans="1:19">
      <c r="A221" s="349"/>
      <c r="B221" s="349"/>
      <c r="C221" s="349"/>
      <c r="D221" s="349"/>
      <c r="E221" s="349"/>
      <c r="F221" s="349"/>
      <c r="G221" s="349"/>
    </row>
    <row r="222" spans="1:19" ht="12" customHeight="1">
      <c r="A222" s="352" t="s">
        <v>390</v>
      </c>
      <c r="B222" s="352"/>
      <c r="C222" s="352"/>
      <c r="D222" s="352"/>
    </row>
    <row r="223" spans="1:19" ht="12" customHeight="1">
      <c r="A223" s="352"/>
      <c r="B223" s="352"/>
      <c r="C223" s="352"/>
      <c r="D223" s="352"/>
    </row>
    <row r="224" spans="1:19" ht="20.100000000000001" customHeight="1">
      <c r="A224" s="354" t="s">
        <v>391</v>
      </c>
      <c r="B224" s="354"/>
      <c r="C224" s="354"/>
      <c r="D224" s="354"/>
      <c r="E224" s="321"/>
      <c r="F224" s="322"/>
      <c r="G224" s="322"/>
      <c r="H224" s="322"/>
      <c r="I224" s="322"/>
      <c r="J224" s="322"/>
      <c r="K224" s="322"/>
      <c r="L224" s="322"/>
      <c r="M224" s="322"/>
      <c r="N224" s="322"/>
      <c r="O224" s="322"/>
      <c r="P224" s="322"/>
      <c r="Q224" s="322"/>
      <c r="R224" s="322"/>
      <c r="S224" s="323"/>
    </row>
    <row r="225" spans="1:19" ht="20.100000000000001" customHeight="1">
      <c r="A225" s="354"/>
      <c r="B225" s="354"/>
      <c r="C225" s="354"/>
      <c r="D225" s="354"/>
      <c r="E225" s="324"/>
      <c r="F225" s="325"/>
      <c r="G225" s="325"/>
      <c r="H225" s="325"/>
      <c r="I225" s="325"/>
      <c r="J225" s="325"/>
      <c r="K225" s="325"/>
      <c r="L225" s="325"/>
      <c r="M225" s="325"/>
      <c r="N225" s="325"/>
      <c r="O225" s="325"/>
      <c r="P225" s="325"/>
      <c r="Q225" s="325"/>
      <c r="R225" s="325"/>
      <c r="S225" s="326"/>
    </row>
    <row r="226" spans="1:19" ht="15" customHeight="1">
      <c r="A226" s="354" t="s">
        <v>392</v>
      </c>
      <c r="B226" s="354"/>
      <c r="C226" s="354"/>
      <c r="D226" s="355"/>
      <c r="E226" s="321"/>
      <c r="F226" s="322"/>
      <c r="G226" s="322"/>
      <c r="H226" s="322"/>
      <c r="I226" s="322"/>
      <c r="J226" s="322"/>
      <c r="K226" s="322"/>
      <c r="L226" s="322"/>
      <c r="M226" s="322"/>
      <c r="N226" s="322"/>
      <c r="O226" s="322"/>
      <c r="P226" s="322"/>
      <c r="Q226" s="322"/>
      <c r="R226" s="322"/>
      <c r="S226" s="323"/>
    </row>
    <row r="227" spans="1:19" ht="15" customHeight="1">
      <c r="A227" s="354"/>
      <c r="B227" s="354"/>
      <c r="C227" s="354"/>
      <c r="D227" s="355"/>
      <c r="E227" s="324"/>
      <c r="F227" s="325"/>
      <c r="G227" s="325"/>
      <c r="H227" s="325"/>
      <c r="I227" s="325"/>
      <c r="J227" s="325"/>
      <c r="K227" s="325"/>
      <c r="L227" s="325"/>
      <c r="M227" s="325"/>
      <c r="N227" s="325"/>
      <c r="O227" s="325"/>
      <c r="P227" s="325"/>
      <c r="Q227" s="325"/>
      <c r="R227" s="325"/>
      <c r="S227" s="326"/>
    </row>
    <row r="228" spans="1:19" ht="15" customHeight="1">
      <c r="A228" s="319" t="s">
        <v>393</v>
      </c>
      <c r="B228" s="319"/>
      <c r="C228" s="319"/>
      <c r="D228" s="320"/>
      <c r="E228" s="321"/>
      <c r="F228" s="322"/>
      <c r="G228" s="322"/>
      <c r="H228" s="322"/>
      <c r="I228" s="322"/>
      <c r="J228" s="322"/>
      <c r="K228" s="322"/>
      <c r="L228" s="322"/>
      <c r="M228" s="322"/>
      <c r="N228" s="322"/>
      <c r="O228" s="322"/>
      <c r="P228" s="322"/>
      <c r="Q228" s="322"/>
      <c r="R228" s="322"/>
      <c r="S228" s="323"/>
    </row>
    <row r="229" spans="1:19" ht="15" customHeight="1">
      <c r="A229" s="319"/>
      <c r="B229" s="319"/>
      <c r="C229" s="319"/>
      <c r="D229" s="320"/>
      <c r="E229" s="324"/>
      <c r="F229" s="325"/>
      <c r="G229" s="325"/>
      <c r="H229" s="325"/>
      <c r="I229" s="325"/>
      <c r="J229" s="325"/>
      <c r="K229" s="325"/>
      <c r="L229" s="325"/>
      <c r="M229" s="325"/>
      <c r="N229" s="325"/>
      <c r="O229" s="325"/>
      <c r="P229" s="325"/>
      <c r="Q229" s="325"/>
      <c r="R229" s="325"/>
      <c r="S229" s="326"/>
    </row>
    <row r="230" spans="1:19" ht="15" customHeight="1">
      <c r="A230" s="319" t="s">
        <v>394</v>
      </c>
      <c r="B230" s="319"/>
      <c r="C230" s="319"/>
      <c r="D230" s="320"/>
      <c r="E230" s="321"/>
      <c r="F230" s="322"/>
      <c r="G230" s="322"/>
      <c r="H230" s="322"/>
      <c r="I230" s="322"/>
      <c r="J230" s="322"/>
      <c r="K230" s="322"/>
      <c r="L230" s="322"/>
      <c r="M230" s="322"/>
      <c r="N230" s="322"/>
      <c r="O230" s="322"/>
      <c r="P230" s="322"/>
      <c r="Q230" s="322"/>
      <c r="R230" s="322"/>
      <c r="S230" s="323"/>
    </row>
    <row r="231" spans="1:19" ht="15" customHeight="1">
      <c r="A231" s="319"/>
      <c r="B231" s="319"/>
      <c r="C231" s="319"/>
      <c r="D231" s="320"/>
      <c r="E231" s="324"/>
      <c r="F231" s="325"/>
      <c r="G231" s="325"/>
      <c r="H231" s="325"/>
      <c r="I231" s="325"/>
      <c r="J231" s="325"/>
      <c r="K231" s="325"/>
      <c r="L231" s="325"/>
      <c r="M231" s="325"/>
      <c r="N231" s="325"/>
      <c r="O231" s="325"/>
      <c r="P231" s="325"/>
      <c r="Q231" s="325"/>
      <c r="R231" s="325"/>
      <c r="S231" s="326"/>
    </row>
    <row r="232" spans="1:19" ht="15" customHeight="1">
      <c r="A232" s="319" t="s">
        <v>395</v>
      </c>
      <c r="B232" s="319"/>
      <c r="C232" s="319"/>
      <c r="D232" s="320"/>
      <c r="E232" s="321"/>
      <c r="F232" s="322"/>
      <c r="G232" s="322"/>
      <c r="H232" s="322"/>
      <c r="I232" s="322"/>
      <c r="J232" s="322"/>
      <c r="K232" s="322"/>
      <c r="L232" s="322"/>
      <c r="M232" s="322"/>
      <c r="N232" s="322"/>
      <c r="O232" s="322"/>
      <c r="P232" s="322"/>
      <c r="Q232" s="322"/>
      <c r="R232" s="322"/>
      <c r="S232" s="323"/>
    </row>
    <row r="233" spans="1:19" ht="15" customHeight="1">
      <c r="A233" s="319"/>
      <c r="B233" s="319"/>
      <c r="C233" s="319"/>
      <c r="D233" s="320"/>
      <c r="E233" s="324"/>
      <c r="F233" s="325"/>
      <c r="G233" s="325"/>
      <c r="H233" s="325"/>
      <c r="I233" s="325"/>
      <c r="J233" s="325"/>
      <c r="K233" s="325"/>
      <c r="L233" s="325"/>
      <c r="M233" s="325"/>
      <c r="N233" s="325"/>
      <c r="O233" s="325"/>
      <c r="P233" s="325"/>
      <c r="Q233" s="325"/>
      <c r="R233" s="325"/>
      <c r="S233" s="326"/>
    </row>
    <row r="234" spans="1:19" ht="15" customHeight="1">
      <c r="A234" s="319" t="s">
        <v>396</v>
      </c>
      <c r="B234" s="319"/>
      <c r="C234" s="319"/>
      <c r="D234" s="320"/>
      <c r="E234" s="321"/>
      <c r="F234" s="322"/>
      <c r="G234" s="322"/>
      <c r="H234" s="322"/>
      <c r="I234" s="322"/>
      <c r="J234" s="322"/>
      <c r="K234" s="322"/>
      <c r="L234" s="322"/>
      <c r="M234" s="322"/>
      <c r="N234" s="322"/>
      <c r="O234" s="322"/>
      <c r="P234" s="322"/>
      <c r="Q234" s="322"/>
      <c r="R234" s="322"/>
      <c r="S234" s="323"/>
    </row>
    <row r="235" spans="1:19" ht="15" customHeight="1">
      <c r="A235" s="319"/>
      <c r="B235" s="319"/>
      <c r="C235" s="319"/>
      <c r="D235" s="320"/>
      <c r="E235" s="324"/>
      <c r="F235" s="325"/>
      <c r="G235" s="325"/>
      <c r="H235" s="325"/>
      <c r="I235" s="325"/>
      <c r="J235" s="325"/>
      <c r="K235" s="325"/>
      <c r="L235" s="325"/>
      <c r="M235" s="325"/>
      <c r="N235" s="325"/>
      <c r="O235" s="325"/>
      <c r="P235" s="325"/>
      <c r="Q235" s="325"/>
      <c r="R235" s="325"/>
      <c r="S235" s="326"/>
    </row>
    <row r="236" spans="1:19" ht="15" customHeight="1">
      <c r="A236" s="319" t="s">
        <v>397</v>
      </c>
      <c r="B236" s="319"/>
      <c r="C236" s="319"/>
      <c r="D236" s="320"/>
      <c r="E236" s="321"/>
      <c r="F236" s="322"/>
      <c r="G236" s="322"/>
      <c r="H236" s="322"/>
      <c r="I236" s="322"/>
      <c r="J236" s="322"/>
      <c r="K236" s="322"/>
      <c r="L236" s="322"/>
      <c r="M236" s="322"/>
      <c r="N236" s="322"/>
      <c r="O236" s="322"/>
      <c r="P236" s="322"/>
      <c r="Q236" s="322"/>
      <c r="R236" s="322"/>
      <c r="S236" s="323"/>
    </row>
    <row r="237" spans="1:19" ht="15" customHeight="1">
      <c r="A237" s="319"/>
      <c r="B237" s="319"/>
      <c r="C237" s="319"/>
      <c r="D237" s="320"/>
      <c r="E237" s="324"/>
      <c r="F237" s="325"/>
      <c r="G237" s="325"/>
      <c r="H237" s="325"/>
      <c r="I237" s="325"/>
      <c r="J237" s="325"/>
      <c r="K237" s="325"/>
      <c r="L237" s="325"/>
      <c r="M237" s="325"/>
      <c r="N237" s="325"/>
      <c r="O237" s="325"/>
      <c r="P237" s="325"/>
      <c r="Q237" s="325"/>
      <c r="R237" s="325"/>
      <c r="S237" s="326"/>
    </row>
    <row r="238" spans="1:19" ht="15" customHeight="1">
      <c r="A238" s="319" t="s">
        <v>398</v>
      </c>
      <c r="B238" s="319"/>
      <c r="C238" s="319"/>
      <c r="D238" s="320"/>
      <c r="E238" s="321"/>
      <c r="F238" s="322"/>
      <c r="G238" s="322"/>
      <c r="H238" s="322"/>
      <c r="I238" s="322"/>
      <c r="J238" s="322"/>
      <c r="K238" s="322"/>
      <c r="L238" s="322"/>
      <c r="M238" s="322"/>
      <c r="N238" s="322"/>
      <c r="O238" s="322"/>
      <c r="P238" s="322"/>
      <c r="Q238" s="322"/>
      <c r="R238" s="322"/>
      <c r="S238" s="323"/>
    </row>
    <row r="239" spans="1:19" ht="15" customHeight="1">
      <c r="A239" s="319"/>
      <c r="B239" s="319"/>
      <c r="C239" s="319"/>
      <c r="D239" s="320"/>
      <c r="E239" s="324"/>
      <c r="F239" s="325"/>
      <c r="G239" s="325"/>
      <c r="H239" s="325"/>
      <c r="I239" s="325"/>
      <c r="J239" s="325"/>
      <c r="K239" s="325"/>
      <c r="L239" s="325"/>
      <c r="M239" s="325"/>
      <c r="N239" s="325"/>
      <c r="O239" s="325"/>
      <c r="P239" s="325"/>
      <c r="Q239" s="325"/>
      <c r="R239" s="325"/>
      <c r="S239" s="326"/>
    </row>
    <row r="240" spans="1:19" ht="15" customHeight="1">
      <c r="A240" s="319" t="s">
        <v>399</v>
      </c>
      <c r="B240" s="319"/>
      <c r="C240" s="319"/>
      <c r="D240" s="320"/>
      <c r="E240" s="321"/>
      <c r="F240" s="322"/>
      <c r="G240" s="322"/>
      <c r="H240" s="322"/>
      <c r="I240" s="322"/>
      <c r="J240" s="322"/>
      <c r="K240" s="322"/>
      <c r="L240" s="322"/>
      <c r="M240" s="322"/>
      <c r="N240" s="322"/>
      <c r="O240" s="322"/>
      <c r="P240" s="322"/>
      <c r="Q240" s="322"/>
      <c r="R240" s="322"/>
      <c r="S240" s="323"/>
    </row>
    <row r="241" spans="1:128" ht="15" customHeight="1">
      <c r="A241" s="319"/>
      <c r="B241" s="319"/>
      <c r="C241" s="319"/>
      <c r="D241" s="320"/>
      <c r="E241" s="324"/>
      <c r="F241" s="325"/>
      <c r="G241" s="325"/>
      <c r="H241" s="325"/>
      <c r="I241" s="325"/>
      <c r="J241" s="325"/>
      <c r="K241" s="325"/>
      <c r="L241" s="325"/>
      <c r="M241" s="325"/>
      <c r="N241" s="325"/>
      <c r="O241" s="325"/>
      <c r="P241" s="325"/>
      <c r="Q241" s="325"/>
      <c r="R241" s="325"/>
      <c r="S241" s="326"/>
    </row>
    <row r="242" spans="1:128" s="327" customFormat="1" ht="15" customHeight="1">
      <c r="A242" s="327" t="s">
        <v>400</v>
      </c>
      <c r="B242" s="328"/>
      <c r="C242" s="328"/>
      <c r="D242" s="328"/>
      <c r="E242" s="328"/>
      <c r="F242" s="328"/>
      <c r="G242" s="328"/>
      <c r="H242" s="328"/>
      <c r="I242" s="328"/>
      <c r="J242" s="328"/>
      <c r="K242" s="328"/>
      <c r="L242" s="328"/>
      <c r="M242" s="328"/>
      <c r="N242" s="328"/>
      <c r="O242" s="328"/>
      <c r="P242" s="328"/>
      <c r="Q242" s="328"/>
      <c r="R242" s="328"/>
      <c r="S242" s="328"/>
      <c r="T242" s="328"/>
      <c r="U242" s="328"/>
      <c r="V242" s="328"/>
      <c r="W242" s="328"/>
      <c r="X242" s="328"/>
      <c r="Y242" s="328"/>
      <c r="Z242" s="328"/>
      <c r="AA242" s="328"/>
      <c r="AB242" s="328"/>
      <c r="AC242" s="328"/>
      <c r="AD242" s="328"/>
      <c r="AE242" s="328"/>
      <c r="AF242" s="328"/>
      <c r="AG242" s="328"/>
      <c r="AH242" s="328"/>
      <c r="AI242" s="328"/>
      <c r="AJ242" s="328"/>
      <c r="AK242" s="328"/>
      <c r="AL242" s="328"/>
      <c r="AM242" s="328"/>
      <c r="AN242" s="328"/>
      <c r="AO242" s="328"/>
      <c r="AP242" s="328"/>
      <c r="AQ242" s="328"/>
      <c r="AR242" s="328"/>
      <c r="AS242" s="328"/>
      <c r="AT242" s="328"/>
      <c r="AU242" s="328"/>
      <c r="AV242" s="328"/>
      <c r="AW242" s="328"/>
      <c r="AX242" s="328"/>
      <c r="AY242" s="328"/>
      <c r="AZ242" s="328"/>
      <c r="BA242" s="328"/>
      <c r="BB242" s="328"/>
      <c r="BC242" s="328"/>
      <c r="BD242" s="328"/>
      <c r="BE242" s="328"/>
      <c r="BF242" s="328"/>
      <c r="BG242" s="328"/>
      <c r="BH242" s="328"/>
      <c r="BI242" s="328"/>
      <c r="BJ242" s="328"/>
      <c r="BK242" s="328"/>
      <c r="BL242" s="328"/>
      <c r="BM242" s="328"/>
      <c r="BN242" s="328"/>
      <c r="BO242" s="328"/>
      <c r="BP242" s="328"/>
      <c r="BQ242" s="328"/>
      <c r="BR242" s="328"/>
      <c r="BS242" s="328"/>
      <c r="BT242" s="328"/>
      <c r="BU242" s="328"/>
      <c r="BV242" s="328"/>
      <c r="BW242" s="328"/>
      <c r="BX242" s="328"/>
      <c r="BY242" s="328"/>
      <c r="BZ242" s="328"/>
      <c r="CA242" s="328"/>
      <c r="CB242" s="328"/>
      <c r="CC242" s="328"/>
      <c r="CD242" s="328"/>
      <c r="CE242" s="328"/>
      <c r="CF242" s="328"/>
      <c r="CG242" s="328"/>
      <c r="CH242" s="328"/>
      <c r="CI242" s="328"/>
      <c r="CJ242" s="328"/>
      <c r="CK242" s="328"/>
      <c r="CL242" s="328"/>
      <c r="CM242" s="328"/>
      <c r="CN242" s="328"/>
      <c r="CO242" s="328"/>
      <c r="CP242" s="328"/>
      <c r="CQ242" s="328"/>
      <c r="CR242" s="328"/>
      <c r="CS242" s="328"/>
      <c r="CT242" s="328"/>
      <c r="CU242" s="328"/>
      <c r="CV242" s="328"/>
      <c r="CW242" s="328"/>
      <c r="CX242" s="328"/>
      <c r="CY242" s="328"/>
      <c r="CZ242" s="328"/>
      <c r="DA242" s="328"/>
      <c r="DB242" s="328"/>
      <c r="DC242" s="328"/>
      <c r="DD242" s="328"/>
      <c r="DE242" s="328"/>
      <c r="DF242" s="328"/>
      <c r="DG242" s="328"/>
      <c r="DH242" s="328"/>
      <c r="DI242" s="328"/>
      <c r="DJ242" s="328"/>
      <c r="DK242" s="328"/>
      <c r="DL242" s="328"/>
      <c r="DM242" s="328"/>
      <c r="DN242" s="328"/>
      <c r="DO242" s="328"/>
      <c r="DP242" s="328"/>
      <c r="DQ242" s="328"/>
      <c r="DR242" s="328"/>
      <c r="DS242" s="328"/>
      <c r="DT242" s="328"/>
      <c r="DU242" s="328"/>
      <c r="DV242" s="328"/>
      <c r="DW242" s="328"/>
      <c r="DX242" s="328"/>
    </row>
    <row r="243" spans="1:128" ht="15" customHeight="1">
      <c r="A243" s="329" t="s">
        <v>401</v>
      </c>
      <c r="B243" s="330"/>
      <c r="C243" s="330"/>
      <c r="D243" s="330"/>
      <c r="E243" s="330"/>
      <c r="F243" s="330"/>
      <c r="G243" s="330"/>
      <c r="H243" s="330"/>
      <c r="I243" s="330"/>
      <c r="J243" s="330"/>
      <c r="K243" s="330"/>
      <c r="L243" s="330"/>
      <c r="M243" s="330"/>
      <c r="N243" s="330"/>
      <c r="O243" s="330"/>
      <c r="P243" s="330"/>
      <c r="Q243" s="330"/>
      <c r="R243" s="330"/>
      <c r="S243" s="330"/>
    </row>
    <row r="244" spans="1:128" ht="15" customHeight="1">
      <c r="A244" s="329" t="s">
        <v>402</v>
      </c>
      <c r="B244" s="330"/>
      <c r="C244" s="330"/>
      <c r="D244" s="330"/>
      <c r="E244" s="330"/>
      <c r="F244" s="330"/>
      <c r="G244" s="330"/>
      <c r="H244" s="330"/>
      <c r="I244" s="330"/>
      <c r="J244" s="330"/>
      <c r="K244" s="330"/>
      <c r="L244" s="330"/>
      <c r="M244" s="330"/>
      <c r="N244" s="330"/>
      <c r="O244" s="330"/>
      <c r="P244" s="330"/>
      <c r="Q244" s="330"/>
      <c r="R244" s="330"/>
      <c r="S244" s="330"/>
    </row>
    <row r="245" spans="1:128" s="225" customFormat="1" ht="15" customHeight="1">
      <c r="A245" s="331" t="s">
        <v>611</v>
      </c>
      <c r="B245" s="331"/>
      <c r="C245" s="331"/>
      <c r="D245" s="331"/>
      <c r="E245" s="331"/>
      <c r="F245" s="331"/>
    </row>
    <row r="246" spans="1:128" s="225" customFormat="1" ht="15" customHeight="1">
      <c r="A246" s="331"/>
      <c r="B246" s="331"/>
      <c r="C246" s="331"/>
      <c r="D246" s="331"/>
      <c r="E246" s="331"/>
      <c r="F246" s="331"/>
    </row>
    <row r="247" spans="1:128" s="225" customFormat="1" ht="15" customHeight="1">
      <c r="A247" s="319" t="s">
        <v>403</v>
      </c>
      <c r="B247" s="319"/>
      <c r="C247" s="319"/>
      <c r="D247" s="319"/>
      <c r="E247" s="332" t="s">
        <v>404</v>
      </c>
      <c r="F247" s="332"/>
      <c r="G247" s="333"/>
      <c r="H247" s="333"/>
      <c r="I247" s="333"/>
      <c r="J247" s="333"/>
      <c r="K247" s="333"/>
      <c r="L247" s="333"/>
      <c r="M247" s="333"/>
      <c r="N247" s="313" t="s">
        <v>405</v>
      </c>
      <c r="O247" s="314"/>
      <c r="P247" s="314"/>
      <c r="Q247" s="314"/>
      <c r="R247" s="314"/>
      <c r="S247" s="315"/>
    </row>
    <row r="248" spans="1:128" s="225" customFormat="1" ht="15" customHeight="1">
      <c r="A248" s="319"/>
      <c r="B248" s="319"/>
      <c r="C248" s="319"/>
      <c r="D248" s="319"/>
      <c r="E248" s="334" t="s">
        <v>406</v>
      </c>
      <c r="F248" s="334"/>
      <c r="G248" s="335"/>
      <c r="H248" s="335"/>
      <c r="I248" s="335"/>
      <c r="J248" s="335"/>
      <c r="K248" s="335"/>
      <c r="L248" s="335"/>
      <c r="M248" s="335"/>
      <c r="N248" s="316"/>
      <c r="O248" s="317"/>
      <c r="P248" s="317"/>
      <c r="Q248" s="317"/>
      <c r="R248" s="317"/>
      <c r="S248" s="318"/>
    </row>
    <row r="249" spans="1:128" s="225" customFormat="1" ht="15" customHeight="1">
      <c r="A249" s="319"/>
      <c r="B249" s="319"/>
      <c r="C249" s="319"/>
      <c r="D249" s="319"/>
      <c r="E249" s="334"/>
      <c r="F249" s="334"/>
      <c r="G249" s="335"/>
      <c r="H249" s="335"/>
      <c r="I249" s="335"/>
      <c r="J249" s="335"/>
      <c r="K249" s="335"/>
      <c r="L249" s="335"/>
      <c r="M249" s="335"/>
      <c r="N249" s="313" t="s">
        <v>407</v>
      </c>
      <c r="O249" s="314"/>
      <c r="P249" s="314"/>
      <c r="Q249" s="314"/>
      <c r="R249" s="314"/>
      <c r="S249" s="315"/>
    </row>
    <row r="250" spans="1:128" s="225" customFormat="1" ht="15" customHeight="1">
      <c r="A250" s="319"/>
      <c r="B250" s="319"/>
      <c r="C250" s="319"/>
      <c r="D250" s="319"/>
      <c r="E250" s="336" t="s">
        <v>408</v>
      </c>
      <c r="F250" s="336"/>
      <c r="G250" s="337"/>
      <c r="H250" s="337"/>
      <c r="I250" s="337"/>
      <c r="J250" s="337"/>
      <c r="K250" s="337"/>
      <c r="L250" s="337"/>
      <c r="M250" s="337"/>
      <c r="N250" s="316"/>
      <c r="O250" s="317"/>
      <c r="P250" s="317"/>
      <c r="Q250" s="317"/>
      <c r="R250" s="317"/>
      <c r="S250" s="318"/>
    </row>
    <row r="251" spans="1:128" s="225" customFormat="1" ht="15" customHeight="1">
      <c r="A251" s="319" t="s">
        <v>409</v>
      </c>
      <c r="B251" s="319"/>
      <c r="C251" s="319"/>
      <c r="D251" s="319"/>
      <c r="E251" s="306" t="s">
        <v>410</v>
      </c>
      <c r="F251" s="306"/>
      <c r="G251" s="307"/>
      <c r="H251" s="308"/>
      <c r="I251" s="308"/>
      <c r="J251" s="308"/>
      <c r="K251" s="308"/>
      <c r="L251" s="308"/>
      <c r="M251" s="308"/>
      <c r="N251" s="308"/>
      <c r="O251" s="308"/>
      <c r="P251" s="308"/>
      <c r="Q251" s="308"/>
      <c r="R251" s="308"/>
      <c r="S251" s="309"/>
    </row>
    <row r="252" spans="1:128" s="225" customFormat="1" ht="15" customHeight="1">
      <c r="A252" s="319"/>
      <c r="B252" s="319"/>
      <c r="C252" s="319"/>
      <c r="D252" s="319"/>
      <c r="E252" s="306"/>
      <c r="F252" s="306"/>
      <c r="G252" s="310"/>
      <c r="H252" s="311"/>
      <c r="I252" s="311"/>
      <c r="J252" s="311"/>
      <c r="K252" s="311"/>
      <c r="L252" s="311"/>
      <c r="M252" s="311"/>
      <c r="N252" s="311"/>
      <c r="O252" s="311"/>
      <c r="P252" s="311"/>
      <c r="Q252" s="311"/>
      <c r="R252" s="311"/>
      <c r="S252" s="312"/>
    </row>
    <row r="253" spans="1:128" s="225" customFormat="1" ht="15" customHeight="1">
      <c r="A253" s="319"/>
      <c r="B253" s="319"/>
      <c r="C253" s="319"/>
      <c r="D253" s="319"/>
      <c r="E253" s="306" t="s">
        <v>411</v>
      </c>
      <c r="F253" s="306"/>
      <c r="G253" s="307"/>
      <c r="H253" s="308"/>
      <c r="I253" s="308"/>
      <c r="J253" s="308"/>
      <c r="K253" s="308"/>
      <c r="L253" s="308"/>
      <c r="M253" s="309"/>
      <c r="N253" s="313" t="s">
        <v>405</v>
      </c>
      <c r="O253" s="314"/>
      <c r="P253" s="314"/>
      <c r="Q253" s="314"/>
      <c r="R253" s="314"/>
      <c r="S253" s="315"/>
    </row>
    <row r="254" spans="1:128">
      <c r="A254" s="319"/>
      <c r="B254" s="319"/>
      <c r="C254" s="319"/>
      <c r="D254" s="319"/>
      <c r="E254" s="306"/>
      <c r="F254" s="306"/>
      <c r="G254" s="310"/>
      <c r="H254" s="311"/>
      <c r="I254" s="311"/>
      <c r="J254" s="311"/>
      <c r="K254" s="311"/>
      <c r="L254" s="311"/>
      <c r="M254" s="312"/>
      <c r="N254" s="316"/>
      <c r="O254" s="317"/>
      <c r="P254" s="317"/>
      <c r="Q254" s="317"/>
      <c r="R254" s="317"/>
      <c r="S254" s="318"/>
    </row>
    <row r="256" spans="1:128">
      <c r="A256" s="349" t="s">
        <v>612</v>
      </c>
      <c r="B256" s="349"/>
      <c r="C256" s="349"/>
      <c r="D256" s="349"/>
      <c r="E256" s="349"/>
      <c r="F256" s="349"/>
      <c r="G256" s="349"/>
    </row>
    <row r="257" spans="1:26">
      <c r="A257" s="349"/>
      <c r="B257" s="349"/>
      <c r="C257" s="349"/>
      <c r="D257" s="349"/>
      <c r="E257" s="350"/>
      <c r="F257" s="350"/>
      <c r="G257" s="350"/>
    </row>
    <row r="258" spans="1:26" ht="12" customHeight="1">
      <c r="A258" s="338" t="s">
        <v>412</v>
      </c>
      <c r="B258" s="339"/>
      <c r="C258" s="339"/>
      <c r="D258" s="340"/>
      <c r="E258" s="322"/>
      <c r="F258" s="322"/>
      <c r="G258" s="322"/>
      <c r="H258" s="322"/>
      <c r="I258" s="322"/>
      <c r="J258" s="322"/>
      <c r="K258" s="322"/>
      <c r="L258" s="322"/>
      <c r="M258" s="322"/>
      <c r="N258" s="322"/>
      <c r="O258" s="322"/>
      <c r="P258" s="322"/>
      <c r="Q258" s="322"/>
      <c r="R258" s="322"/>
      <c r="S258" s="323"/>
      <c r="T258" s="351"/>
      <c r="U258" s="352"/>
      <c r="V258" s="352"/>
      <c r="W258" s="352"/>
      <c r="X258" s="352"/>
      <c r="Y258" s="352"/>
      <c r="Z258" s="352"/>
    </row>
    <row r="259" spans="1:26">
      <c r="A259" s="341"/>
      <c r="B259" s="342"/>
      <c r="C259" s="342"/>
      <c r="D259" s="343"/>
      <c r="E259" s="344"/>
      <c r="F259" s="344"/>
      <c r="G259" s="344"/>
      <c r="H259" s="344"/>
      <c r="I259" s="344"/>
      <c r="J259" s="344"/>
      <c r="K259" s="344"/>
      <c r="L259" s="344"/>
      <c r="M259" s="344"/>
      <c r="N259" s="344"/>
      <c r="O259" s="344"/>
      <c r="P259" s="344"/>
      <c r="Q259" s="344"/>
      <c r="R259" s="344"/>
      <c r="S259" s="345"/>
      <c r="T259" s="353"/>
      <c r="U259" s="352"/>
      <c r="V259" s="352"/>
      <c r="W259" s="352"/>
      <c r="X259" s="352"/>
      <c r="Y259" s="352"/>
      <c r="Z259" s="352"/>
    </row>
    <row r="260" spans="1:26" ht="20.25" customHeight="1">
      <c r="A260" s="341"/>
      <c r="B260" s="342"/>
      <c r="C260" s="342"/>
      <c r="D260" s="343"/>
      <c r="E260" s="325"/>
      <c r="F260" s="325"/>
      <c r="G260" s="325"/>
      <c r="H260" s="325"/>
      <c r="I260" s="325"/>
      <c r="J260" s="325"/>
      <c r="K260" s="325"/>
      <c r="L260" s="325"/>
      <c r="M260" s="325"/>
      <c r="N260" s="325"/>
      <c r="O260" s="325"/>
      <c r="P260" s="325"/>
      <c r="Q260" s="325"/>
      <c r="R260" s="325"/>
      <c r="S260" s="326"/>
      <c r="T260" s="353"/>
      <c r="U260" s="352"/>
      <c r="V260" s="352"/>
      <c r="W260" s="352"/>
      <c r="X260" s="352"/>
      <c r="Y260" s="352"/>
      <c r="Z260" s="352"/>
    </row>
    <row r="261" spans="1:26" ht="13.5" customHeight="1">
      <c r="A261" s="54"/>
      <c r="B261" s="338" t="s">
        <v>413</v>
      </c>
      <c r="C261" s="339"/>
      <c r="D261" s="340"/>
      <c r="E261" s="322"/>
      <c r="F261" s="322"/>
      <c r="G261" s="322"/>
      <c r="H261" s="322"/>
      <c r="I261" s="322"/>
      <c r="J261" s="322"/>
      <c r="K261" s="322"/>
      <c r="L261" s="322"/>
      <c r="M261" s="322"/>
      <c r="N261" s="322"/>
      <c r="O261" s="322"/>
      <c r="P261" s="322"/>
      <c r="Q261" s="322"/>
      <c r="R261" s="322"/>
      <c r="S261" s="323"/>
      <c r="T261" s="353"/>
      <c r="U261" s="352"/>
      <c r="V261" s="352"/>
      <c r="W261" s="352"/>
      <c r="X261" s="352"/>
      <c r="Y261" s="352"/>
      <c r="Z261" s="352"/>
    </row>
    <row r="262" spans="1:26">
      <c r="A262" s="54"/>
      <c r="B262" s="341"/>
      <c r="C262" s="342"/>
      <c r="D262" s="343"/>
      <c r="E262" s="344"/>
      <c r="F262" s="344"/>
      <c r="G262" s="344"/>
      <c r="H262" s="344"/>
      <c r="I262" s="344"/>
      <c r="J262" s="344"/>
      <c r="K262" s="344"/>
      <c r="L262" s="344"/>
      <c r="M262" s="344"/>
      <c r="N262" s="344"/>
      <c r="O262" s="344"/>
      <c r="P262" s="344"/>
      <c r="Q262" s="344"/>
      <c r="R262" s="344"/>
      <c r="S262" s="345"/>
    </row>
    <row r="263" spans="1:26" ht="30" customHeight="1">
      <c r="A263" s="55"/>
      <c r="B263" s="346"/>
      <c r="C263" s="347"/>
      <c r="D263" s="348"/>
      <c r="E263" s="325"/>
      <c r="F263" s="325"/>
      <c r="G263" s="325"/>
      <c r="H263" s="325"/>
      <c r="I263" s="325"/>
      <c r="J263" s="325"/>
      <c r="K263" s="325"/>
      <c r="L263" s="325"/>
      <c r="M263" s="325"/>
      <c r="N263" s="325"/>
      <c r="O263" s="325"/>
      <c r="P263" s="325"/>
      <c r="Q263" s="325"/>
      <c r="R263" s="325"/>
      <c r="S263" s="326"/>
    </row>
    <row r="264" spans="1:26">
      <c r="A264" s="338" t="s">
        <v>414</v>
      </c>
      <c r="B264" s="339"/>
      <c r="C264" s="339"/>
      <c r="D264" s="340"/>
      <c r="E264" s="322"/>
      <c r="F264" s="322"/>
      <c r="G264" s="322"/>
      <c r="H264" s="322"/>
      <c r="I264" s="322"/>
      <c r="J264" s="322"/>
      <c r="K264" s="322"/>
      <c r="L264" s="322"/>
      <c r="M264" s="322"/>
      <c r="N264" s="322"/>
      <c r="O264" s="322"/>
      <c r="P264" s="322"/>
      <c r="Q264" s="322"/>
      <c r="R264" s="322"/>
      <c r="S264" s="323"/>
    </row>
    <row r="265" spans="1:26">
      <c r="A265" s="341"/>
      <c r="B265" s="342"/>
      <c r="C265" s="342"/>
      <c r="D265" s="343"/>
      <c r="E265" s="344"/>
      <c r="F265" s="344"/>
      <c r="G265" s="344"/>
      <c r="H265" s="344"/>
      <c r="I265" s="344"/>
      <c r="J265" s="344"/>
      <c r="K265" s="344"/>
      <c r="L265" s="344"/>
      <c r="M265" s="344"/>
      <c r="N265" s="344"/>
      <c r="O265" s="344"/>
      <c r="P265" s="344"/>
      <c r="Q265" s="344"/>
      <c r="R265" s="344"/>
      <c r="S265" s="345"/>
    </row>
    <row r="266" spans="1:26" ht="22.5" customHeight="1">
      <c r="A266" s="341"/>
      <c r="B266" s="342"/>
      <c r="C266" s="342"/>
      <c r="D266" s="343"/>
      <c r="E266" s="325"/>
      <c r="F266" s="325"/>
      <c r="G266" s="325"/>
      <c r="H266" s="325"/>
      <c r="I266" s="325"/>
      <c r="J266" s="325"/>
      <c r="K266" s="325"/>
      <c r="L266" s="325"/>
      <c r="M266" s="325"/>
      <c r="N266" s="325"/>
      <c r="O266" s="325"/>
      <c r="P266" s="325"/>
      <c r="Q266" s="325"/>
      <c r="R266" s="325"/>
      <c r="S266" s="326"/>
    </row>
    <row r="267" spans="1:26" ht="12" customHeight="1">
      <c r="A267" s="54"/>
      <c r="B267" s="338" t="s">
        <v>415</v>
      </c>
      <c r="C267" s="339"/>
      <c r="D267" s="340"/>
      <c r="E267" s="322"/>
      <c r="F267" s="322"/>
      <c r="G267" s="322"/>
      <c r="H267" s="322"/>
      <c r="I267" s="322"/>
      <c r="J267" s="322"/>
      <c r="K267" s="322"/>
      <c r="L267" s="322"/>
      <c r="M267" s="322"/>
      <c r="N267" s="322"/>
      <c r="O267" s="322"/>
      <c r="P267" s="322"/>
      <c r="Q267" s="322"/>
      <c r="R267" s="322"/>
      <c r="S267" s="323"/>
    </row>
    <row r="268" spans="1:26">
      <c r="A268" s="54"/>
      <c r="B268" s="341"/>
      <c r="C268" s="342"/>
      <c r="D268" s="343"/>
      <c r="E268" s="344"/>
      <c r="F268" s="344"/>
      <c r="G268" s="344"/>
      <c r="H268" s="344"/>
      <c r="I268" s="344"/>
      <c r="J268" s="344"/>
      <c r="K268" s="344"/>
      <c r="L268" s="344"/>
      <c r="M268" s="344"/>
      <c r="N268" s="344"/>
      <c r="O268" s="344"/>
      <c r="P268" s="344"/>
      <c r="Q268" s="344"/>
      <c r="R268" s="344"/>
      <c r="S268" s="345"/>
    </row>
    <row r="269" spans="1:26" ht="18.75" customHeight="1">
      <c r="A269" s="55"/>
      <c r="B269" s="346"/>
      <c r="C269" s="347"/>
      <c r="D269" s="348"/>
      <c r="E269" s="325"/>
      <c r="F269" s="325"/>
      <c r="G269" s="325"/>
      <c r="H269" s="325"/>
      <c r="I269" s="325"/>
      <c r="J269" s="325"/>
      <c r="K269" s="325"/>
      <c r="L269" s="325"/>
      <c r="M269" s="325"/>
      <c r="N269" s="325"/>
      <c r="O269" s="325"/>
      <c r="P269" s="325"/>
      <c r="Q269" s="325"/>
      <c r="R269" s="325"/>
      <c r="S269" s="326"/>
    </row>
    <row r="271" spans="1:26" ht="15.75" customHeight="1">
      <c r="A271" s="56" t="s">
        <v>416</v>
      </c>
    </row>
    <row r="272" spans="1:26">
      <c r="A272" s="36" t="s">
        <v>417</v>
      </c>
    </row>
  </sheetData>
  <sheetProtection algorithmName="SHA-512" hashValue="ffohB7l5G9H/ooUupkqzBU4u0Rn38gycprVovE7AJxvtiBQ6afLwKjKbGtALGMb0gNs8/ZGSl3dzbLdfxAp47w==" saltValue="fHv1p+wnb8t19YuZcr/S6w==" spinCount="100000" sheet="1" formatCells="0" formatRows="0" insertRows="0" selectLockedCells="1"/>
  <mergeCells count="590">
    <mergeCell ref="A8:R8"/>
    <mergeCell ref="A9:D13"/>
    <mergeCell ref="E9:R10"/>
    <mergeCell ref="F11:R11"/>
    <mergeCell ref="E12:R12"/>
    <mergeCell ref="F13:R13"/>
    <mergeCell ref="A2:R2"/>
    <mergeCell ref="A4:B4"/>
    <mergeCell ref="C4:M4"/>
    <mergeCell ref="N4:O4"/>
    <mergeCell ref="P4:R4"/>
    <mergeCell ref="A6:C7"/>
    <mergeCell ref="D6:R7"/>
    <mergeCell ref="A20:D24"/>
    <mergeCell ref="E20:R20"/>
    <mergeCell ref="E21:G21"/>
    <mergeCell ref="H21:R21"/>
    <mergeCell ref="E22:R22"/>
    <mergeCell ref="E23:G23"/>
    <mergeCell ref="H23:R23"/>
    <mergeCell ref="E24:R24"/>
    <mergeCell ref="A16:D17"/>
    <mergeCell ref="E16:R16"/>
    <mergeCell ref="F17:R17"/>
    <mergeCell ref="A18:D19"/>
    <mergeCell ref="E18:R18"/>
    <mergeCell ref="E19:R19"/>
    <mergeCell ref="A27:Z27"/>
    <mergeCell ref="A28:A29"/>
    <mergeCell ref="B28:F29"/>
    <mergeCell ref="G28:K29"/>
    <mergeCell ref="L28:M29"/>
    <mergeCell ref="N28:N29"/>
    <mergeCell ref="O28:O29"/>
    <mergeCell ref="P28:P29"/>
    <mergeCell ref="Q28:U28"/>
    <mergeCell ref="V28:Z29"/>
    <mergeCell ref="AA28:AC29"/>
    <mergeCell ref="Q29:R29"/>
    <mergeCell ref="S29:T29"/>
    <mergeCell ref="A30:A35"/>
    <mergeCell ref="B30:F35"/>
    <mergeCell ref="G30:K35"/>
    <mergeCell ref="L30:M34"/>
    <mergeCell ref="N30:N35"/>
    <mergeCell ref="O30:O35"/>
    <mergeCell ref="P30:P35"/>
    <mergeCell ref="Q30:R30"/>
    <mergeCell ref="S30:T30"/>
    <mergeCell ref="V30:Z35"/>
    <mergeCell ref="AA30:AC35"/>
    <mergeCell ref="Q31:R31"/>
    <mergeCell ref="S31:T31"/>
    <mergeCell ref="Q32:R32"/>
    <mergeCell ref="S32:T32"/>
    <mergeCell ref="Q33:R33"/>
    <mergeCell ref="S33:T33"/>
    <mergeCell ref="Q34:R34"/>
    <mergeCell ref="S34:T34"/>
    <mergeCell ref="Q35:R35"/>
    <mergeCell ref="S35:T35"/>
    <mergeCell ref="A36:A41"/>
    <mergeCell ref="B36:F41"/>
    <mergeCell ref="G36:K41"/>
    <mergeCell ref="L36:M40"/>
    <mergeCell ref="N36:N41"/>
    <mergeCell ref="O36:O41"/>
    <mergeCell ref="A42:A47"/>
    <mergeCell ref="B42:F47"/>
    <mergeCell ref="G42:K47"/>
    <mergeCell ref="L42:M46"/>
    <mergeCell ref="N42:N47"/>
    <mergeCell ref="O42:O47"/>
    <mergeCell ref="P36:P41"/>
    <mergeCell ref="Q36:R36"/>
    <mergeCell ref="S36:T36"/>
    <mergeCell ref="V36:Z41"/>
    <mergeCell ref="Q37:R37"/>
    <mergeCell ref="S37:T37"/>
    <mergeCell ref="Q38:R38"/>
    <mergeCell ref="S38:T38"/>
    <mergeCell ref="Q39:R39"/>
    <mergeCell ref="V42:Z47"/>
    <mergeCell ref="AA42:AC47"/>
    <mergeCell ref="Q43:R43"/>
    <mergeCell ref="S43:T43"/>
    <mergeCell ref="Q44:R44"/>
    <mergeCell ref="S44:T44"/>
    <mergeCell ref="S39:T39"/>
    <mergeCell ref="Q40:R40"/>
    <mergeCell ref="S40:T40"/>
    <mergeCell ref="Q41:R41"/>
    <mergeCell ref="S41:T41"/>
    <mergeCell ref="AA36:AC41"/>
    <mergeCell ref="Q45:R45"/>
    <mergeCell ref="S45:T45"/>
    <mergeCell ref="Q46:R46"/>
    <mergeCell ref="S46:T46"/>
    <mergeCell ref="Q47:R47"/>
    <mergeCell ref="S47:T47"/>
    <mergeCell ref="A54:A59"/>
    <mergeCell ref="B54:F59"/>
    <mergeCell ref="G54:K59"/>
    <mergeCell ref="L54:M58"/>
    <mergeCell ref="N54:N59"/>
    <mergeCell ref="P48:P53"/>
    <mergeCell ref="Q48:R48"/>
    <mergeCell ref="S48:T48"/>
    <mergeCell ref="O54:O59"/>
    <mergeCell ref="P54:P59"/>
    <mergeCell ref="S50:T50"/>
    <mergeCell ref="Q51:R51"/>
    <mergeCell ref="A48:A53"/>
    <mergeCell ref="B48:F53"/>
    <mergeCell ref="G48:K53"/>
    <mergeCell ref="L48:M52"/>
    <mergeCell ref="N48:N53"/>
    <mergeCell ref="O48:O53"/>
    <mergeCell ref="Q49:R49"/>
    <mergeCell ref="S49:T49"/>
    <mergeCell ref="Q50:R50"/>
    <mergeCell ref="P42:P47"/>
    <mergeCell ref="Q42:R42"/>
    <mergeCell ref="S42:T42"/>
    <mergeCell ref="V54:Z59"/>
    <mergeCell ref="AA54:AC59"/>
    <mergeCell ref="Q55:R55"/>
    <mergeCell ref="S55:T55"/>
    <mergeCell ref="Q56:R56"/>
    <mergeCell ref="S56:T56"/>
    <mergeCell ref="S51:T51"/>
    <mergeCell ref="Q52:R52"/>
    <mergeCell ref="S52:T52"/>
    <mergeCell ref="Q53:R53"/>
    <mergeCell ref="S53:T53"/>
    <mergeCell ref="AA48:AC53"/>
    <mergeCell ref="Q57:R57"/>
    <mergeCell ref="S57:T57"/>
    <mergeCell ref="Q58:R58"/>
    <mergeCell ref="S58:T58"/>
    <mergeCell ref="Q59:R59"/>
    <mergeCell ref="S59:T59"/>
    <mergeCell ref="Q54:R54"/>
    <mergeCell ref="S54:T54"/>
    <mergeCell ref="V48:Z53"/>
    <mergeCell ref="A66:A71"/>
    <mergeCell ref="B66:F71"/>
    <mergeCell ref="G66:K71"/>
    <mergeCell ref="L66:M70"/>
    <mergeCell ref="N66:N71"/>
    <mergeCell ref="P60:P65"/>
    <mergeCell ref="Q60:R60"/>
    <mergeCell ref="S60:T60"/>
    <mergeCell ref="V60:Z65"/>
    <mergeCell ref="Q61:R61"/>
    <mergeCell ref="S61:T61"/>
    <mergeCell ref="Q62:R62"/>
    <mergeCell ref="S62:T62"/>
    <mergeCell ref="Q63:R63"/>
    <mergeCell ref="A60:A65"/>
    <mergeCell ref="B60:F65"/>
    <mergeCell ref="G60:K65"/>
    <mergeCell ref="L60:M64"/>
    <mergeCell ref="N60:N65"/>
    <mergeCell ref="O60:O65"/>
    <mergeCell ref="V66:Z71"/>
    <mergeCell ref="O66:O71"/>
    <mergeCell ref="P66:P71"/>
    <mergeCell ref="AA66:AC71"/>
    <mergeCell ref="Q67:R67"/>
    <mergeCell ref="S67:T67"/>
    <mergeCell ref="Q68:R68"/>
    <mergeCell ref="S68:T68"/>
    <mergeCell ref="S63:T63"/>
    <mergeCell ref="Q64:R64"/>
    <mergeCell ref="S64:T64"/>
    <mergeCell ref="Q65:R65"/>
    <mergeCell ref="S65:T65"/>
    <mergeCell ref="AA60:AC65"/>
    <mergeCell ref="Q69:R69"/>
    <mergeCell ref="S69:T69"/>
    <mergeCell ref="Q70:R70"/>
    <mergeCell ref="S70:T70"/>
    <mergeCell ref="Q71:R71"/>
    <mergeCell ref="S71:T71"/>
    <mergeCell ref="Q66:R66"/>
    <mergeCell ref="S66:T66"/>
    <mergeCell ref="A78:A83"/>
    <mergeCell ref="B78:F83"/>
    <mergeCell ref="G78:K83"/>
    <mergeCell ref="L78:M82"/>
    <mergeCell ref="N78:N83"/>
    <mergeCell ref="P72:P77"/>
    <mergeCell ref="Q72:R72"/>
    <mergeCell ref="S72:T72"/>
    <mergeCell ref="V72:Z77"/>
    <mergeCell ref="Q73:R73"/>
    <mergeCell ref="S73:T73"/>
    <mergeCell ref="Q74:R74"/>
    <mergeCell ref="S74:T74"/>
    <mergeCell ref="Q75:R75"/>
    <mergeCell ref="A72:A77"/>
    <mergeCell ref="B72:F77"/>
    <mergeCell ref="G72:K77"/>
    <mergeCell ref="L72:M76"/>
    <mergeCell ref="N72:N77"/>
    <mergeCell ref="O72:O77"/>
    <mergeCell ref="V78:Z83"/>
    <mergeCell ref="O78:O83"/>
    <mergeCell ref="P78:P83"/>
    <mergeCell ref="AA78:AC83"/>
    <mergeCell ref="Q79:R79"/>
    <mergeCell ref="S79:T79"/>
    <mergeCell ref="Q80:R80"/>
    <mergeCell ref="S80:T80"/>
    <mergeCell ref="S75:T75"/>
    <mergeCell ref="Q76:R76"/>
    <mergeCell ref="S76:T76"/>
    <mergeCell ref="Q77:R77"/>
    <mergeCell ref="S77:T77"/>
    <mergeCell ref="AA72:AC77"/>
    <mergeCell ref="Q81:R81"/>
    <mergeCell ref="S81:T81"/>
    <mergeCell ref="Q82:R82"/>
    <mergeCell ref="S82:T82"/>
    <mergeCell ref="Q83:R83"/>
    <mergeCell ref="S83:T83"/>
    <mergeCell ref="Q78:R78"/>
    <mergeCell ref="S78:T78"/>
    <mergeCell ref="A90:A95"/>
    <mergeCell ref="B90:F95"/>
    <mergeCell ref="G90:K95"/>
    <mergeCell ref="L90:M94"/>
    <mergeCell ref="N90:N95"/>
    <mergeCell ref="P84:P89"/>
    <mergeCell ref="Q84:R84"/>
    <mergeCell ref="S84:T84"/>
    <mergeCell ref="V84:Z89"/>
    <mergeCell ref="Q85:R85"/>
    <mergeCell ref="S85:T85"/>
    <mergeCell ref="Q86:R86"/>
    <mergeCell ref="S86:T86"/>
    <mergeCell ref="Q87:R87"/>
    <mergeCell ref="A84:A89"/>
    <mergeCell ref="B84:F89"/>
    <mergeCell ref="G84:K89"/>
    <mergeCell ref="L84:M88"/>
    <mergeCell ref="N84:N89"/>
    <mergeCell ref="O84:O89"/>
    <mergeCell ref="V90:Z95"/>
    <mergeCell ref="O90:O95"/>
    <mergeCell ref="P90:P95"/>
    <mergeCell ref="AA90:AC95"/>
    <mergeCell ref="Q91:R91"/>
    <mergeCell ref="S91:T91"/>
    <mergeCell ref="Q92:R92"/>
    <mergeCell ref="S92:T92"/>
    <mergeCell ref="S87:T87"/>
    <mergeCell ref="Q88:R88"/>
    <mergeCell ref="S88:T88"/>
    <mergeCell ref="Q89:R89"/>
    <mergeCell ref="S89:T89"/>
    <mergeCell ref="AA84:AC89"/>
    <mergeCell ref="Q93:R93"/>
    <mergeCell ref="S93:T93"/>
    <mergeCell ref="Q94:R94"/>
    <mergeCell ref="S94:T94"/>
    <mergeCell ref="Q95:R95"/>
    <mergeCell ref="S95:T95"/>
    <mergeCell ref="Q90:R90"/>
    <mergeCell ref="S90:T90"/>
    <mergeCell ref="A102:A107"/>
    <mergeCell ref="B102:F107"/>
    <mergeCell ref="G102:K107"/>
    <mergeCell ref="L102:M106"/>
    <mergeCell ref="N102:N107"/>
    <mergeCell ref="P96:P101"/>
    <mergeCell ref="Q96:R96"/>
    <mergeCell ref="S96:T96"/>
    <mergeCell ref="V96:Z101"/>
    <mergeCell ref="Q97:R97"/>
    <mergeCell ref="S97:T97"/>
    <mergeCell ref="Q98:R98"/>
    <mergeCell ref="S98:T98"/>
    <mergeCell ref="Q99:R99"/>
    <mergeCell ref="A96:A101"/>
    <mergeCell ref="B96:F101"/>
    <mergeCell ref="G96:K101"/>
    <mergeCell ref="L96:M100"/>
    <mergeCell ref="N96:N101"/>
    <mergeCell ref="O96:O101"/>
    <mergeCell ref="V102:Z107"/>
    <mergeCell ref="O102:O107"/>
    <mergeCell ref="P102:P107"/>
    <mergeCell ref="AA102:AC107"/>
    <mergeCell ref="Q103:R103"/>
    <mergeCell ref="S103:T103"/>
    <mergeCell ref="Q104:R104"/>
    <mergeCell ref="S104:T104"/>
    <mergeCell ref="S99:T99"/>
    <mergeCell ref="Q100:R100"/>
    <mergeCell ref="S100:T100"/>
    <mergeCell ref="Q101:R101"/>
    <mergeCell ref="S101:T101"/>
    <mergeCell ref="AA96:AC101"/>
    <mergeCell ref="Q105:R105"/>
    <mergeCell ref="S105:T105"/>
    <mergeCell ref="Q106:R106"/>
    <mergeCell ref="S106:T106"/>
    <mergeCell ref="Q107:R107"/>
    <mergeCell ref="S107:T107"/>
    <mergeCell ref="Q102:R102"/>
    <mergeCell ref="S102:T102"/>
    <mergeCell ref="A114:A119"/>
    <mergeCell ref="B114:F119"/>
    <mergeCell ref="G114:K119"/>
    <mergeCell ref="L114:M118"/>
    <mergeCell ref="N114:N119"/>
    <mergeCell ref="P108:P113"/>
    <mergeCell ref="Q108:R108"/>
    <mergeCell ref="S108:T108"/>
    <mergeCell ref="V108:Z113"/>
    <mergeCell ref="Q109:R109"/>
    <mergeCell ref="S109:T109"/>
    <mergeCell ref="Q110:R110"/>
    <mergeCell ref="S110:T110"/>
    <mergeCell ref="Q111:R111"/>
    <mergeCell ref="A108:A113"/>
    <mergeCell ref="B108:F113"/>
    <mergeCell ref="G108:K113"/>
    <mergeCell ref="L108:M112"/>
    <mergeCell ref="N108:N113"/>
    <mergeCell ref="O108:O113"/>
    <mergeCell ref="V114:Z119"/>
    <mergeCell ref="O114:O119"/>
    <mergeCell ref="P114:P119"/>
    <mergeCell ref="AA114:AC119"/>
    <mergeCell ref="Q115:R115"/>
    <mergeCell ref="S115:T115"/>
    <mergeCell ref="Q116:R116"/>
    <mergeCell ref="S116:T116"/>
    <mergeCell ref="S111:T111"/>
    <mergeCell ref="Q112:R112"/>
    <mergeCell ref="S112:T112"/>
    <mergeCell ref="Q113:R113"/>
    <mergeCell ref="S113:T113"/>
    <mergeCell ref="AA108:AC113"/>
    <mergeCell ref="Q117:R117"/>
    <mergeCell ref="S117:T117"/>
    <mergeCell ref="Q118:R118"/>
    <mergeCell ref="S118:T118"/>
    <mergeCell ref="Q119:R119"/>
    <mergeCell ref="S119:T119"/>
    <mergeCell ref="Q114:R114"/>
    <mergeCell ref="S114:T114"/>
    <mergeCell ref="A127:D128"/>
    <mergeCell ref="E127:E128"/>
    <mergeCell ref="F127:R127"/>
    <mergeCell ref="F128:R128"/>
    <mergeCell ref="A132:D132"/>
    <mergeCell ref="E132:R132"/>
    <mergeCell ref="A120:K121"/>
    <mergeCell ref="L120:M120"/>
    <mergeCell ref="N120:AC121"/>
    <mergeCell ref="L121:M121"/>
    <mergeCell ref="A122:Z125"/>
    <mergeCell ref="A133:D133"/>
    <mergeCell ref="E133:R133"/>
    <mergeCell ref="A135:R135"/>
    <mergeCell ref="A136:D138"/>
    <mergeCell ref="E136:F136"/>
    <mergeCell ref="G136:H136"/>
    <mergeCell ref="I136:J136"/>
    <mergeCell ref="K136:N136"/>
    <mergeCell ref="O136:P136"/>
    <mergeCell ref="Q136:R136"/>
    <mergeCell ref="E137:R137"/>
    <mergeCell ref="E138:R138"/>
    <mergeCell ref="A149:A150"/>
    <mergeCell ref="B149:D150"/>
    <mergeCell ref="E149:J150"/>
    <mergeCell ref="K149:R150"/>
    <mergeCell ref="S149:T150"/>
    <mergeCell ref="E141:R141"/>
    <mergeCell ref="A142:D142"/>
    <mergeCell ref="E142:R142"/>
    <mergeCell ref="A143:D143"/>
    <mergeCell ref="E143:R143"/>
    <mergeCell ref="A144:B145"/>
    <mergeCell ref="C144:D144"/>
    <mergeCell ref="E144:R144"/>
    <mergeCell ref="C145:D145"/>
    <mergeCell ref="E145:R145"/>
    <mergeCell ref="A139:D141"/>
    <mergeCell ref="E139:F139"/>
    <mergeCell ref="G139:H139"/>
    <mergeCell ref="I139:J139"/>
    <mergeCell ref="K139:N139"/>
    <mergeCell ref="O139:P139"/>
    <mergeCell ref="Q139:R139"/>
    <mergeCell ref="E140:R140"/>
    <mergeCell ref="B146:R146"/>
    <mergeCell ref="U153:U154"/>
    <mergeCell ref="B151:D151"/>
    <mergeCell ref="E151:J151"/>
    <mergeCell ref="K151:R151"/>
    <mergeCell ref="S151:T151"/>
    <mergeCell ref="B152:D152"/>
    <mergeCell ref="E152:J152"/>
    <mergeCell ref="K152:R152"/>
    <mergeCell ref="S152:T152"/>
    <mergeCell ref="B155:D155"/>
    <mergeCell ref="E155:J155"/>
    <mergeCell ref="K155:R155"/>
    <mergeCell ref="S155:T155"/>
    <mergeCell ref="B156:D156"/>
    <mergeCell ref="E156:J156"/>
    <mergeCell ref="K156:R156"/>
    <mergeCell ref="S156:T156"/>
    <mergeCell ref="A153:A154"/>
    <mergeCell ref="B153:D154"/>
    <mergeCell ref="E153:J154"/>
    <mergeCell ref="K153:R154"/>
    <mergeCell ref="S153:T154"/>
    <mergeCell ref="B159:D159"/>
    <mergeCell ref="E159:J159"/>
    <mergeCell ref="K159:R159"/>
    <mergeCell ref="S159:T159"/>
    <mergeCell ref="B160:D160"/>
    <mergeCell ref="E160:J160"/>
    <mergeCell ref="K160:R160"/>
    <mergeCell ref="S160:T160"/>
    <mergeCell ref="B157:D157"/>
    <mergeCell ref="E157:J157"/>
    <mergeCell ref="K157:R157"/>
    <mergeCell ref="S157:T157"/>
    <mergeCell ref="B158:D158"/>
    <mergeCell ref="E158:J158"/>
    <mergeCell ref="K158:R158"/>
    <mergeCell ref="S158:T158"/>
    <mergeCell ref="B163:D163"/>
    <mergeCell ref="E163:J163"/>
    <mergeCell ref="K163:R163"/>
    <mergeCell ref="S163:T163"/>
    <mergeCell ref="B164:D164"/>
    <mergeCell ref="E164:J164"/>
    <mergeCell ref="K164:R164"/>
    <mergeCell ref="S164:T164"/>
    <mergeCell ref="B161:D161"/>
    <mergeCell ref="E161:J161"/>
    <mergeCell ref="K161:R161"/>
    <mergeCell ref="S161:T161"/>
    <mergeCell ref="B162:D162"/>
    <mergeCell ref="E162:J162"/>
    <mergeCell ref="K162:R162"/>
    <mergeCell ref="S162:T162"/>
    <mergeCell ref="A171:K171"/>
    <mergeCell ref="L171:N171"/>
    <mergeCell ref="A172:K172"/>
    <mergeCell ref="L172:N172"/>
    <mergeCell ref="A173:K173"/>
    <mergeCell ref="L173:N173"/>
    <mergeCell ref="A165:A166"/>
    <mergeCell ref="B165:D166"/>
    <mergeCell ref="E165:R166"/>
    <mergeCell ref="B167:C167"/>
    <mergeCell ref="E167:R167"/>
    <mergeCell ref="A170:N170"/>
    <mergeCell ref="A183:C184"/>
    <mergeCell ref="A185:A186"/>
    <mergeCell ref="B185:D186"/>
    <mergeCell ref="E185:G186"/>
    <mergeCell ref="H185:J186"/>
    <mergeCell ref="K185:M186"/>
    <mergeCell ref="A174:K174"/>
    <mergeCell ref="L174:N174"/>
    <mergeCell ref="A175:K175"/>
    <mergeCell ref="L175:N175"/>
    <mergeCell ref="A176:E177"/>
    <mergeCell ref="A182:C182"/>
    <mergeCell ref="Q187:Z188"/>
    <mergeCell ref="A189:A190"/>
    <mergeCell ref="B189:D190"/>
    <mergeCell ref="E189:G190"/>
    <mergeCell ref="H189:J190"/>
    <mergeCell ref="K189:M190"/>
    <mergeCell ref="N189:P190"/>
    <mergeCell ref="Q189:Z190"/>
    <mergeCell ref="N185:P186"/>
    <mergeCell ref="A187:A188"/>
    <mergeCell ref="B187:D188"/>
    <mergeCell ref="E187:G188"/>
    <mergeCell ref="H187:J188"/>
    <mergeCell ref="K187:M188"/>
    <mergeCell ref="N187:P188"/>
    <mergeCell ref="A195:A196"/>
    <mergeCell ref="B195:D196"/>
    <mergeCell ref="E195:G196"/>
    <mergeCell ref="H195:J196"/>
    <mergeCell ref="K195:M196"/>
    <mergeCell ref="N195:P196"/>
    <mergeCell ref="Q191:Z192"/>
    <mergeCell ref="A193:A194"/>
    <mergeCell ref="B193:D194"/>
    <mergeCell ref="E193:G194"/>
    <mergeCell ref="H193:J194"/>
    <mergeCell ref="K193:M194"/>
    <mergeCell ref="N193:P194"/>
    <mergeCell ref="Q193:Z194"/>
    <mergeCell ref="A191:A192"/>
    <mergeCell ref="B191:D192"/>
    <mergeCell ref="E191:G192"/>
    <mergeCell ref="H191:J192"/>
    <mergeCell ref="K191:M192"/>
    <mergeCell ref="N191:P192"/>
    <mergeCell ref="A199:A200"/>
    <mergeCell ref="B199:D200"/>
    <mergeCell ref="E199:G200"/>
    <mergeCell ref="H199:J200"/>
    <mergeCell ref="K199:M200"/>
    <mergeCell ref="N199:P200"/>
    <mergeCell ref="A197:A198"/>
    <mergeCell ref="B197:D198"/>
    <mergeCell ref="E197:G198"/>
    <mergeCell ref="H197:J198"/>
    <mergeCell ref="K197:M198"/>
    <mergeCell ref="N197:P198"/>
    <mergeCell ref="A211:B212"/>
    <mergeCell ref="C211:P212"/>
    <mergeCell ref="A213:B214"/>
    <mergeCell ref="C213:P214"/>
    <mergeCell ref="A215:B216"/>
    <mergeCell ref="C215:P216"/>
    <mergeCell ref="A201:P204"/>
    <mergeCell ref="A206:L206"/>
    <mergeCell ref="A207:B208"/>
    <mergeCell ref="C207:P208"/>
    <mergeCell ref="A209:B210"/>
    <mergeCell ref="C209:P210"/>
    <mergeCell ref="A226:D227"/>
    <mergeCell ref="E226:S227"/>
    <mergeCell ref="A228:D229"/>
    <mergeCell ref="E228:S229"/>
    <mergeCell ref="A230:D231"/>
    <mergeCell ref="E230:S231"/>
    <mergeCell ref="A217:B218"/>
    <mergeCell ref="C217:P218"/>
    <mergeCell ref="A220:G221"/>
    <mergeCell ref="A222:D223"/>
    <mergeCell ref="A224:D225"/>
    <mergeCell ref="E224:S225"/>
    <mergeCell ref="A238:D239"/>
    <mergeCell ref="E238:S239"/>
    <mergeCell ref="A240:D241"/>
    <mergeCell ref="E240:S241"/>
    <mergeCell ref="A242:XFD242"/>
    <mergeCell ref="A243:S243"/>
    <mergeCell ref="A232:D233"/>
    <mergeCell ref="E232:S233"/>
    <mergeCell ref="A234:D235"/>
    <mergeCell ref="E234:S235"/>
    <mergeCell ref="A236:D237"/>
    <mergeCell ref="E236:S237"/>
    <mergeCell ref="G250:M250"/>
    <mergeCell ref="A251:D254"/>
    <mergeCell ref="E251:F252"/>
    <mergeCell ref="G251:S252"/>
    <mergeCell ref="E253:F254"/>
    <mergeCell ref="G253:M254"/>
    <mergeCell ref="N253:S254"/>
    <mergeCell ref="A244:S244"/>
    <mergeCell ref="A245:F246"/>
    <mergeCell ref="A247:D250"/>
    <mergeCell ref="E247:F247"/>
    <mergeCell ref="G247:M247"/>
    <mergeCell ref="N247:S248"/>
    <mergeCell ref="E248:F249"/>
    <mergeCell ref="G248:M249"/>
    <mergeCell ref="N249:S250"/>
    <mergeCell ref="E250:F250"/>
    <mergeCell ref="A264:D266"/>
    <mergeCell ref="E264:S266"/>
    <mergeCell ref="B267:D269"/>
    <mergeCell ref="E267:S269"/>
    <mergeCell ref="A256:G257"/>
    <mergeCell ref="A258:D260"/>
    <mergeCell ref="E258:S260"/>
    <mergeCell ref="T258:Z261"/>
    <mergeCell ref="B261:D263"/>
    <mergeCell ref="E261:S263"/>
  </mergeCells>
  <phoneticPr fontId="17"/>
  <conditionalFormatting sqref="F128">
    <cfRule type="expression" dxfId="203" priority="1">
      <formula>"P73=""なし"""</formula>
    </cfRule>
  </conditionalFormatting>
  <conditionalFormatting sqref="H21:R21">
    <cfRule type="cellIs" dxfId="202" priority="4" operator="equal">
      <formula>"自動で入力されます"</formula>
    </cfRule>
  </conditionalFormatting>
  <conditionalFormatting sqref="H23:R23">
    <cfRule type="cellIs" dxfId="201" priority="3" operator="equal">
      <formula>"自動で入力されます"</formula>
    </cfRule>
  </conditionalFormatting>
  <conditionalFormatting sqref="N120">
    <cfRule type="cellIs" dxfId="200" priority="2" operator="equal">
      <formula>"「ロール対応表」シートと一致していないスキル項目があります"</formula>
    </cfRule>
  </conditionalFormatting>
  <conditionalFormatting sqref="N4:O4">
    <cfRule type="cellIs" dxfId="199" priority="5" operator="equal">
      <formula>0</formula>
    </cfRule>
  </conditionalFormatting>
  <dataValidations count="19">
    <dataValidation allowBlank="1" showErrorMessage="1" prompt="受講前に経験しておくことが推奨される実務経験を記載。" sqref="E133:R133" xr:uid="{DB4A679E-140D-4C25-858F-ADBC21AC0ECB}"/>
    <dataValidation type="list" allowBlank="1" showInputMessage="1" showErrorMessage="1" sqref="E17" xr:uid="{93782079-63C1-4C07-AC6C-16FD9E3C66BB}">
      <formula1>"○"</formula1>
    </dataValidation>
    <dataValidation type="list" allowBlank="1" showInputMessage="1" showErrorMessage="1" sqref="L175:N175" xr:uid="{5DE0A983-DF02-418E-8EFB-57FA018DB02A}">
      <formula1>"該当する,該当しない"</formula1>
    </dataValidation>
    <dataValidation type="list" allowBlank="1" showInputMessage="1" showErrorMessage="1" sqref="O30:P30 O36:P36 O42:P42 O48:P48 O54:P54 O60:P60 O66:P66 O72:P72 O78:P78 O84:P84 O90:P90 O96:P96 O102:P102 O108:P108 O114:P114 E127:E128" xr:uid="{C125F5F3-CB2D-4228-9522-A3DDAB2D5923}">
      <formula1>"有,無"</formula1>
    </dataValidation>
    <dataValidation allowBlank="1" showInputMessage="1" showErrorMessage="1" prompt="身に付けられるスキルの具体的な内容を記載。" sqref="E19:R19" xr:uid="{1174FC6F-3CE1-4B45-B137-6555D7EE6EB3}"/>
    <dataValidation allowBlank="1" showInputMessage="1" showErrorMessage="1" prompt="講義、演習、実習などから構成される、学習内容のひとまとまり（単元／章）を記載。_x000a_申請にあたり、既存講座をパッケージにして申請した場合や新規要素の追加、訓練内容の変更した場合は、追加・変更内容等が分かるように分けて記載。" sqref="B30 B36 B42 B48 B54 B60 B66 B72 B78 B84 B90 B96 B102 B108 B114" xr:uid="{766F1441-9035-4CF4-94E4-C28925D277A6}"/>
    <dataValidation allowBlank="1" showInputMessage="1" showErrorMessage="1" prompt="講義（演習）の内容と到達目標が分かるように具体的に記載。" sqref="G30 G36 G42 G48 G54 G60 G66 G72 G78 G84 G90 G96 G102 G108 G114" xr:uid="{68A2FB4A-5B83-499F-B566-9B22DCDBF2C6}"/>
    <dataValidation type="list" allowBlank="1" showInputMessage="1" showErrorMessage="1" prompt="演習等とは、「疑似環境を用いた実習、実技、演習等を含む実践的なもの」、「プレゼンテーション等の受講者側からの発表を含むもの」、「ディスカッション、グループワーク、ワークショップ等の手法を含むもの」となります。_x000a_総授業数の半分以上を演習等が占めていない場合は、対象外。" sqref="N114 N108 N96 N102 N90" xr:uid="{D82AC39B-F750-4C10-AADE-9143DC1DB16F}">
      <formula1>"全部,一部,実施なし"</formula1>
    </dataValidation>
    <dataValidation type="list" allowBlank="1" showInputMessage="1" showErrorMessage="1" sqref="L171:L174" xr:uid="{2468E32D-E9EC-495A-ADB7-D7B53A7B5F57}">
      <formula1>"はい,いいえ"</formula1>
    </dataValidation>
    <dataValidation type="list" allowBlank="1" showInputMessage="1" showErrorMessage="1" sqref="E224:S225" xr:uid="{B72FDCCD-3105-41B3-8B0D-2DD51779C88A}">
      <formula1>"自社のみで、当該講座の販売活動に当たる。（以下の②，③欄に具体的内容を記入）,販売代理店等(※3)を利用し、当該講座の販売活動等に当たる。（以下の②～⑨欄に具体的内容を記入）"</formula1>
    </dataValidation>
    <dataValidation type="list" allowBlank="1" showInputMessage="1" showErrorMessage="1" sqref="E258:S260" xr:uid="{4E670403-C969-44F6-969C-C66D2B501087}">
      <formula1>"講座実績の検証を行っている,検証を行っていない"</formula1>
    </dataValidation>
    <dataValidation type="list" allowBlank="1" showInputMessage="1" showErrorMessage="1" sqref="E264:S266" xr:uid="{E26F7B17-30C7-4ABB-A0DE-94EA3D5D4665}">
      <formula1>"定期的に見直している,見直していない"</formula1>
    </dataValidation>
    <dataValidation type="list" allowBlank="1" showErrorMessage="1" sqref="N30:N89" xr:uid="{F043A883-D2EC-4A35-B673-E790E7CCE24B}">
      <formula1>"全部,一部,実施なし"</formula1>
    </dataValidation>
    <dataValidation type="list" allowBlank="1" showInputMessage="1" showErrorMessage="1" sqref="S151:T152 S155:T164" xr:uid="{8589F34B-4F8A-4937-8AF4-98C9E1444811}">
      <formula1>"直接雇用（常勤）,直接雇用（非常勤）,委託・派遣等"</formula1>
    </dataValidation>
    <dataValidation type="list" allowBlank="1" showInputMessage="1" showErrorMessage="1" sqref="U155:U164" xr:uid="{F35A12B4-D1B5-4CB1-A71F-5A188DAC55F4}">
      <formula1>"主担当講師,担当講師"</formula1>
    </dataValidation>
    <dataValidation type="list" allowBlank="1" showInputMessage="1" showErrorMessage="1" sqref="Q136 Q139" xr:uid="{A8F5E9BB-1435-4D36-BAF2-F14BB799F33B}">
      <formula1>"認める,認めない,その他"</formula1>
    </dataValidation>
    <dataValidation type="list" allowBlank="1" showInputMessage="1" showErrorMessage="1" sqref="K136 K139" xr:uid="{012E87A1-2EC3-4B99-99C7-CDC0397C85EE}">
      <formula1>"優良可不可の4段階で評価,5段階評価（上から4段階以上合格）,5段階評価（上から3段階以上合格）,得点率80％以上で合格,得点率70％以上で合格,得点率66％(2/3)以上で合格,得点率60％以上で合格,その他"</formula1>
    </dataValidation>
    <dataValidation type="list" allowBlank="1" showInputMessage="1" showErrorMessage="1" sqref="G136:H136 G139:H139" xr:uid="{D16CFC1F-03A7-4F22-8223-0F1FA036DD92}">
      <formula1>"100％,90%以上,70%以上,66%(2/3)以上,60%以上,50%以上,50%未満でも可,その他"</formula1>
    </dataValidation>
    <dataValidation type="list" allowBlank="1" showInputMessage="1" showErrorMessage="1" sqref="E144" xr:uid="{6AA76959-36D0-4263-9EC7-A07F3F3468FA}">
      <formula1>"あり（必須）,あり（任意）,なし"</formula1>
    </dataValidation>
  </dataValidations>
  <printOptions horizontalCentered="1"/>
  <pageMargins left="0.7" right="0.7" top="0.75" bottom="0.75" header="0.3" footer="0.3"/>
  <pageSetup paperSize="9" scale="38" fitToHeight="0" orientation="portrait" cellComments="asDisplayed" r:id="rId1"/>
  <rowBreaks count="4" manualBreakCount="4">
    <brk id="5" max="28" man="1"/>
    <brk id="25" max="28" man="1"/>
    <brk id="175" max="28" man="1"/>
    <brk id="303" max="25" man="1"/>
  </rowBreaks>
  <extLst>
    <ext xmlns:x14="http://schemas.microsoft.com/office/spreadsheetml/2009/9/main" uri="{CCE6A557-97BC-4b89-ADB6-D9C93CAAB3DF}">
      <x14:dataValidations xmlns:xm="http://schemas.microsoft.com/office/excel/2006/main" count="3">
        <x14:dataValidation type="list" allowBlank="1" showInputMessage="1" showErrorMessage="1" errorTitle="選択可能なスキル項目" error="「ロール対応表」シートでの手順①で入力したスキル項目から選んでください。" xr:uid="{E9AA57A4-9185-404B-87CA-DCFBD79B7EA9}">
          <x14:formula1>
            <xm:f>ロール対応表ｰ1005!$V$14:$V$56</xm:f>
          </x14:formula1>
          <xm:sqref>U30:U119</xm:sqref>
        </x14:dataValidation>
        <x14:dataValidation type="list" allowBlank="1" showInputMessage="1" showErrorMessage="1" xr:uid="{4E66BAF7-25C0-4D9A-98B4-6E2EFA509F90}">
          <x14:formula1>
            <xm:f>ロール対応表ｰ1005!$D$58:$S$58</xm:f>
          </x14:formula1>
          <xm:sqref>F11:R11</xm:sqref>
        </x14:dataValidation>
        <x14:dataValidation type="list" allowBlank="1" showInputMessage="1" showErrorMessage="1" xr:uid="{4BC665C7-F6AD-471D-AC2D-63C560BAC6B4}">
          <x14:formula1>
            <xm:f>ロール対応表ｰ1005!$D$59:$S$59</xm:f>
          </x14:formula1>
          <xm:sqref>F13:R13</xm:sqref>
        </x14:dataValidation>
      </x14:dataValidation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5C5D86-A17D-4AB7-94C1-1D9501EEB4BF}">
  <sheetPr>
    <pageSetUpPr fitToPage="1"/>
  </sheetPr>
  <dimension ref="A1:W62"/>
  <sheetViews>
    <sheetView showGridLines="0" view="pageBreakPreview" zoomScale="85" zoomScaleNormal="100" zoomScaleSheetLayoutView="85" workbookViewId="0">
      <selection sqref="A1:S1"/>
    </sheetView>
  </sheetViews>
  <sheetFormatPr defaultColWidth="9" defaultRowHeight="13.5"/>
  <cols>
    <col min="1" max="2" width="9" style="10"/>
    <col min="3" max="3" width="28.125" style="10" bestFit="1" customWidth="1"/>
    <col min="4" max="4" width="12.625" style="10" customWidth="1"/>
    <col min="5" max="19" width="9" style="10"/>
    <col min="20" max="20" width="25" style="25" customWidth="1"/>
    <col min="21" max="23" width="9" style="133" hidden="1" customWidth="1"/>
    <col min="24" max="24" width="0" style="10" hidden="1" customWidth="1"/>
    <col min="25" max="25" width="9" style="10" bestFit="1" customWidth="1"/>
    <col min="26" max="16384" width="9" style="10"/>
  </cols>
  <sheetData>
    <row r="1" spans="1:22" ht="28.5">
      <c r="A1" s="629" t="s">
        <v>418</v>
      </c>
      <c r="B1" s="629"/>
      <c r="C1" s="629"/>
      <c r="D1" s="629"/>
      <c r="E1" s="629"/>
      <c r="F1" s="629"/>
      <c r="G1" s="629"/>
      <c r="H1" s="629"/>
      <c r="I1" s="629"/>
      <c r="J1" s="629"/>
      <c r="K1" s="629"/>
      <c r="L1" s="629"/>
      <c r="M1" s="629"/>
      <c r="N1" s="629"/>
      <c r="O1" s="629"/>
      <c r="P1" s="629"/>
      <c r="Q1" s="629"/>
      <c r="R1" s="629"/>
      <c r="S1" s="629"/>
    </row>
    <row r="2" spans="1:22" ht="12" customHeight="1">
      <c r="A2" s="9"/>
      <c r="B2" s="9"/>
      <c r="C2" s="9"/>
      <c r="D2" s="9"/>
      <c r="E2" s="9"/>
      <c r="F2" s="9"/>
      <c r="G2" s="9"/>
      <c r="H2" s="9"/>
      <c r="I2" s="9"/>
      <c r="J2" s="9"/>
      <c r="K2" s="9"/>
      <c r="L2" s="9"/>
      <c r="M2" s="9"/>
      <c r="N2" s="9"/>
      <c r="O2" s="9"/>
      <c r="P2" s="9"/>
      <c r="Q2" s="9"/>
      <c r="R2" s="9"/>
      <c r="S2" s="9"/>
    </row>
    <row r="3" spans="1:22" ht="19.5">
      <c r="A3" s="643" t="s">
        <v>419</v>
      </c>
      <c r="B3" s="643"/>
      <c r="C3" s="643"/>
      <c r="D3" s="643"/>
      <c r="E3" s="643"/>
      <c r="F3" s="643"/>
      <c r="G3" s="643"/>
      <c r="H3" s="643"/>
      <c r="I3" s="643"/>
      <c r="J3" s="643"/>
      <c r="K3" s="643"/>
      <c r="L3" s="643"/>
      <c r="M3" s="643"/>
      <c r="N3" s="643"/>
      <c r="O3" s="643"/>
      <c r="P3" s="643"/>
      <c r="Q3" s="643"/>
      <c r="R3" s="643"/>
      <c r="S3" s="643"/>
      <c r="T3" s="132"/>
    </row>
    <row r="4" spans="1:22" ht="41.25" customHeight="1">
      <c r="A4" s="641" t="s">
        <v>420</v>
      </c>
      <c r="B4" s="641"/>
      <c r="C4" s="641"/>
      <c r="D4" s="641"/>
      <c r="E4" s="641"/>
      <c r="F4" s="641"/>
      <c r="G4" s="641"/>
      <c r="H4" s="641"/>
      <c r="I4" s="641"/>
      <c r="J4" s="641"/>
      <c r="K4" s="641"/>
      <c r="L4" s="641"/>
      <c r="M4" s="641"/>
      <c r="N4" s="641"/>
      <c r="O4" s="641"/>
      <c r="P4" s="641"/>
      <c r="Q4" s="641"/>
      <c r="R4" s="641"/>
      <c r="S4" s="641"/>
    </row>
    <row r="5" spans="1:22" ht="18.75" customHeight="1">
      <c r="A5" s="642" t="s">
        <v>421</v>
      </c>
      <c r="B5" s="642"/>
      <c r="C5" s="642"/>
      <c r="D5" s="642"/>
      <c r="E5" s="642"/>
      <c r="F5" s="642"/>
      <c r="G5" s="642"/>
      <c r="H5" s="642"/>
      <c r="I5" s="642"/>
      <c r="J5" s="642"/>
      <c r="K5" s="642"/>
      <c r="L5" s="642"/>
      <c r="M5" s="642"/>
      <c r="N5" s="642"/>
      <c r="O5" s="642"/>
      <c r="P5" s="642"/>
      <c r="Q5" s="642"/>
      <c r="R5" s="642"/>
      <c r="S5" s="642"/>
    </row>
    <row r="6" spans="1:22" ht="40.5" customHeight="1">
      <c r="A6" s="640" t="s">
        <v>422</v>
      </c>
      <c r="B6" s="640"/>
      <c r="C6" s="640"/>
      <c r="D6" s="640"/>
      <c r="E6" s="640"/>
      <c r="F6" s="640"/>
      <c r="G6" s="640"/>
      <c r="H6" s="640"/>
      <c r="I6" s="640"/>
      <c r="J6" s="640"/>
      <c r="K6" s="640"/>
      <c r="L6" s="640"/>
      <c r="M6" s="640"/>
      <c r="N6" s="640"/>
      <c r="O6" s="640"/>
      <c r="P6" s="640"/>
      <c r="Q6" s="640"/>
      <c r="R6" s="640"/>
      <c r="S6" s="640"/>
    </row>
    <row r="7" spans="1:22" ht="65.25" customHeight="1">
      <c r="A7" s="640" t="s">
        <v>423</v>
      </c>
      <c r="B7" s="640"/>
      <c r="C7" s="640"/>
      <c r="D7" s="640"/>
      <c r="E7" s="640"/>
      <c r="F7" s="640"/>
      <c r="G7" s="640"/>
      <c r="H7" s="640"/>
      <c r="I7" s="640"/>
      <c r="J7" s="640"/>
      <c r="K7" s="640"/>
      <c r="L7" s="640"/>
      <c r="M7" s="640"/>
      <c r="N7" s="640"/>
      <c r="O7" s="640"/>
      <c r="P7" s="640"/>
      <c r="Q7" s="640"/>
      <c r="R7" s="640"/>
      <c r="S7" s="640"/>
    </row>
    <row r="8" spans="1:22" ht="17.25" customHeight="1">
      <c r="A8" s="644" t="s">
        <v>424</v>
      </c>
      <c r="B8" s="644"/>
      <c r="C8" s="644"/>
      <c r="D8" s="644"/>
      <c r="E8" s="644"/>
      <c r="F8" s="644"/>
      <c r="G8" s="644"/>
      <c r="H8" s="644"/>
      <c r="I8" s="644"/>
      <c r="J8" s="644"/>
      <c r="K8" s="644"/>
      <c r="L8" s="644"/>
      <c r="M8" s="644"/>
      <c r="N8" s="644"/>
      <c r="O8" s="644"/>
      <c r="P8" s="644"/>
      <c r="Q8" s="644"/>
      <c r="R8" s="644"/>
      <c r="S8" s="644"/>
    </row>
    <row r="9" spans="1:22" ht="27" customHeight="1">
      <c r="A9" s="640" t="s">
        <v>425</v>
      </c>
      <c r="B9" s="640"/>
      <c r="C9" s="640"/>
      <c r="D9" s="640"/>
      <c r="E9" s="640"/>
      <c r="F9" s="640"/>
      <c r="G9" s="640"/>
      <c r="H9" s="640"/>
      <c r="I9" s="640"/>
      <c r="J9" s="640"/>
      <c r="K9" s="640"/>
      <c r="L9" s="640"/>
      <c r="M9" s="640"/>
      <c r="N9" s="640"/>
      <c r="O9" s="640"/>
      <c r="P9" s="640"/>
      <c r="Q9" s="640"/>
      <c r="R9" s="640"/>
      <c r="S9" s="640"/>
    </row>
    <row r="10" spans="1:22" ht="18.600000000000001" customHeight="1" thickBot="1">
      <c r="A10" s="180" t="s">
        <v>426</v>
      </c>
      <c r="B10" s="181"/>
      <c r="C10" s="181"/>
      <c r="D10" s="181"/>
      <c r="E10" s="181"/>
      <c r="F10" s="181"/>
      <c r="G10" s="181"/>
      <c r="H10" s="181"/>
      <c r="I10" s="181"/>
      <c r="J10" s="181"/>
      <c r="K10" s="181"/>
      <c r="L10" s="181"/>
      <c r="M10" s="181"/>
      <c r="N10" s="181"/>
      <c r="O10" s="181"/>
      <c r="P10" s="181"/>
      <c r="Q10" s="181"/>
      <c r="R10" s="181"/>
      <c r="S10" s="181"/>
    </row>
    <row r="11" spans="1:22" ht="21.75" customHeight="1" thickBot="1">
      <c r="A11" s="630" t="s">
        <v>427</v>
      </c>
      <c r="B11" s="631"/>
      <c r="C11" s="631"/>
      <c r="D11" s="632"/>
      <c r="E11" s="636" t="s">
        <v>428</v>
      </c>
      <c r="F11" s="637"/>
      <c r="G11" s="638"/>
      <c r="H11" s="636" t="s">
        <v>429</v>
      </c>
      <c r="I11" s="637"/>
      <c r="J11" s="638"/>
      <c r="K11" s="636" t="s">
        <v>430</v>
      </c>
      <c r="L11" s="637"/>
      <c r="M11" s="638"/>
      <c r="N11" s="636" t="s">
        <v>272</v>
      </c>
      <c r="O11" s="637"/>
      <c r="P11" s="637"/>
      <c r="Q11" s="638"/>
      <c r="R11" s="639" t="s">
        <v>273</v>
      </c>
      <c r="S11" s="638"/>
    </row>
    <row r="12" spans="1:22" ht="131.25" customHeight="1">
      <c r="A12" s="633"/>
      <c r="B12" s="634"/>
      <c r="C12" s="634"/>
      <c r="D12" s="635"/>
      <c r="E12" s="189" t="s">
        <v>431</v>
      </c>
      <c r="F12" s="190" t="s">
        <v>432</v>
      </c>
      <c r="G12" s="191" t="s">
        <v>433</v>
      </c>
      <c r="H12" s="189" t="s">
        <v>434</v>
      </c>
      <c r="I12" s="190" t="s">
        <v>435</v>
      </c>
      <c r="J12" s="191" t="s">
        <v>436</v>
      </c>
      <c r="K12" s="189" t="s">
        <v>437</v>
      </c>
      <c r="L12" s="190" t="s">
        <v>438</v>
      </c>
      <c r="M12" s="192" t="s">
        <v>439</v>
      </c>
      <c r="N12" s="189" t="s">
        <v>440</v>
      </c>
      <c r="O12" s="190" t="s">
        <v>441</v>
      </c>
      <c r="P12" s="190" t="s">
        <v>442</v>
      </c>
      <c r="Q12" s="191" t="s">
        <v>443</v>
      </c>
      <c r="R12" s="189" t="s">
        <v>444</v>
      </c>
      <c r="S12" s="191" t="s">
        <v>445</v>
      </c>
    </row>
    <row r="13" spans="1:22">
      <c r="A13" s="11" t="s">
        <v>29</v>
      </c>
      <c r="B13" s="12" t="s">
        <v>30</v>
      </c>
      <c r="C13" s="12" t="s">
        <v>28</v>
      </c>
      <c r="D13" s="13" t="s">
        <v>446</v>
      </c>
      <c r="E13" s="14" t="s">
        <v>447</v>
      </c>
      <c r="F13" s="14"/>
      <c r="G13" s="14"/>
      <c r="H13" s="14"/>
      <c r="I13" s="14"/>
      <c r="J13" s="14"/>
      <c r="K13" s="14"/>
      <c r="L13" s="14"/>
      <c r="M13" s="14"/>
      <c r="N13" s="14"/>
      <c r="O13" s="14"/>
      <c r="P13" s="14"/>
      <c r="Q13" s="14"/>
      <c r="R13" s="14"/>
      <c r="S13" s="15"/>
    </row>
    <row r="14" spans="1:22" ht="14.25">
      <c r="A14" s="627" t="s">
        <v>60</v>
      </c>
      <c r="B14" s="624" t="s">
        <v>61</v>
      </c>
      <c r="C14" s="186" t="s">
        <v>59</v>
      </c>
      <c r="D14" s="129"/>
      <c r="E14" s="16" t="s">
        <v>448</v>
      </c>
      <c r="F14" s="16" t="s">
        <v>448</v>
      </c>
      <c r="G14" s="17" t="s">
        <v>449</v>
      </c>
      <c r="H14" s="17" t="s">
        <v>450</v>
      </c>
      <c r="I14" s="17" t="s">
        <v>449</v>
      </c>
      <c r="J14" s="17" t="s">
        <v>449</v>
      </c>
      <c r="K14" s="17" t="s">
        <v>450</v>
      </c>
      <c r="L14" s="17" t="s">
        <v>449</v>
      </c>
      <c r="M14" s="17" t="s">
        <v>449</v>
      </c>
      <c r="N14" s="17" t="s">
        <v>449</v>
      </c>
      <c r="O14" s="17" t="s">
        <v>449</v>
      </c>
      <c r="P14" s="17" t="s">
        <v>449</v>
      </c>
      <c r="Q14" s="17" t="s">
        <v>449</v>
      </c>
      <c r="R14" s="17" t="s">
        <v>450</v>
      </c>
      <c r="S14" s="18" t="s">
        <v>451</v>
      </c>
      <c r="T14" s="25" t="str">
        <f>IF(D14=U14,"",$D$61)</f>
        <v/>
      </c>
      <c r="U14" s="133" t="str">
        <f>IF(COUNTIF(個票ｰ1005!$U$30:$U$119,$C14),"○","")</f>
        <v/>
      </c>
      <c r="V14" s="133" t="str">
        <f>IF(D14="○",C14,"")</f>
        <v/>
      </c>
    </row>
    <row r="15" spans="1:22" ht="14.25">
      <c r="A15" s="627"/>
      <c r="B15" s="624"/>
      <c r="C15" s="187" t="s">
        <v>84</v>
      </c>
      <c r="D15" s="129"/>
      <c r="E15" s="16" t="s">
        <v>448</v>
      </c>
      <c r="F15" s="16" t="s">
        <v>448</v>
      </c>
      <c r="G15" s="17" t="s">
        <v>449</v>
      </c>
      <c r="H15" s="17" t="s">
        <v>450</v>
      </c>
      <c r="I15" s="17" t="s">
        <v>451</v>
      </c>
      <c r="J15" s="17" t="s">
        <v>449</v>
      </c>
      <c r="K15" s="17" t="s">
        <v>451</v>
      </c>
      <c r="L15" s="17" t="s">
        <v>451</v>
      </c>
      <c r="M15" s="17" t="s">
        <v>451</v>
      </c>
      <c r="N15" s="17" t="s">
        <v>450</v>
      </c>
      <c r="O15" s="17" t="s">
        <v>451</v>
      </c>
      <c r="P15" s="17" t="s">
        <v>451</v>
      </c>
      <c r="Q15" s="17" t="s">
        <v>451</v>
      </c>
      <c r="R15" s="17" t="s">
        <v>451</v>
      </c>
      <c r="S15" s="18" t="s">
        <v>451</v>
      </c>
      <c r="T15" s="25" t="str">
        <f t="shared" ref="T15:T56" si="0">IF(D15=U15,"",$D$61)</f>
        <v/>
      </c>
      <c r="U15" s="133" t="str">
        <f>IF(COUNTIF(個票ｰ1005!$U$30:$U$119,$C15),"○","")</f>
        <v/>
      </c>
      <c r="V15" s="133" t="str">
        <f t="shared" ref="V15:V56" si="1">IF(D15="○",C15,"")</f>
        <v/>
      </c>
    </row>
    <row r="16" spans="1:22" ht="14.25">
      <c r="A16" s="627"/>
      <c r="B16" s="624"/>
      <c r="C16" s="187" t="s">
        <v>97</v>
      </c>
      <c r="D16" s="129"/>
      <c r="E16" s="16" t="s">
        <v>448</v>
      </c>
      <c r="F16" s="16" t="s">
        <v>448</v>
      </c>
      <c r="G16" s="16" t="s">
        <v>448</v>
      </c>
      <c r="H16" s="17" t="s">
        <v>450</v>
      </c>
      <c r="I16" s="17" t="s">
        <v>449</v>
      </c>
      <c r="J16" s="17" t="s">
        <v>449</v>
      </c>
      <c r="K16" s="17" t="s">
        <v>451</v>
      </c>
      <c r="L16" s="17" t="s">
        <v>451</v>
      </c>
      <c r="M16" s="17" t="s">
        <v>451</v>
      </c>
      <c r="N16" s="17" t="s">
        <v>449</v>
      </c>
      <c r="O16" s="17" t="s">
        <v>449</v>
      </c>
      <c r="P16" s="17" t="s">
        <v>449</v>
      </c>
      <c r="Q16" s="17" t="s">
        <v>449</v>
      </c>
      <c r="R16" s="17" t="s">
        <v>450</v>
      </c>
      <c r="S16" s="18" t="s">
        <v>451</v>
      </c>
      <c r="T16" s="25" t="str">
        <f t="shared" si="0"/>
        <v/>
      </c>
      <c r="U16" s="133" t="str">
        <f>IF(COUNTIF(個票ｰ1005!$U$30:$U$119,$C16),"○","")</f>
        <v/>
      </c>
      <c r="V16" s="133" t="str">
        <f t="shared" si="1"/>
        <v/>
      </c>
    </row>
    <row r="17" spans="1:22" ht="14.25">
      <c r="A17" s="627"/>
      <c r="B17" s="624"/>
      <c r="C17" s="187" t="s">
        <v>107</v>
      </c>
      <c r="D17" s="129"/>
      <c r="E17" s="16" t="s">
        <v>448</v>
      </c>
      <c r="F17" s="16" t="s">
        <v>448</v>
      </c>
      <c r="G17" s="17" t="s">
        <v>451</v>
      </c>
      <c r="H17" s="17" t="s">
        <v>451</v>
      </c>
      <c r="I17" s="17" t="s">
        <v>449</v>
      </c>
      <c r="J17" s="17" t="s">
        <v>449</v>
      </c>
      <c r="K17" s="17" t="s">
        <v>451</v>
      </c>
      <c r="L17" s="17" t="s">
        <v>451</v>
      </c>
      <c r="M17" s="17" t="s">
        <v>450</v>
      </c>
      <c r="N17" s="17" t="s">
        <v>451</v>
      </c>
      <c r="O17" s="17" t="s">
        <v>451</v>
      </c>
      <c r="P17" s="17" t="s">
        <v>451</v>
      </c>
      <c r="Q17" s="17" t="s">
        <v>450</v>
      </c>
      <c r="R17" s="17" t="s">
        <v>451</v>
      </c>
      <c r="S17" s="18" t="s">
        <v>451</v>
      </c>
      <c r="T17" s="25" t="str">
        <f t="shared" si="0"/>
        <v/>
      </c>
      <c r="U17" s="133" t="str">
        <f>IF(COUNTIF(個票ｰ1005!$U$30:$U$119,$C17),"○","")</f>
        <v/>
      </c>
      <c r="V17" s="133" t="str">
        <f t="shared" si="1"/>
        <v/>
      </c>
    </row>
    <row r="18" spans="1:22" ht="14.25">
      <c r="A18" s="627"/>
      <c r="B18" s="624"/>
      <c r="C18" s="187" t="s">
        <v>452</v>
      </c>
      <c r="D18" s="129"/>
      <c r="E18" s="16" t="s">
        <v>448</v>
      </c>
      <c r="F18" s="16" t="s">
        <v>448</v>
      </c>
      <c r="G18" s="17" t="s">
        <v>451</v>
      </c>
      <c r="H18" s="17" t="s">
        <v>451</v>
      </c>
      <c r="I18" s="17" t="s">
        <v>449</v>
      </c>
      <c r="J18" s="17" t="s">
        <v>449</v>
      </c>
      <c r="K18" s="17" t="s">
        <v>451</v>
      </c>
      <c r="L18" s="17" t="s">
        <v>449</v>
      </c>
      <c r="M18" s="17" t="s">
        <v>450</v>
      </c>
      <c r="N18" s="17" t="s">
        <v>449</v>
      </c>
      <c r="O18" s="17" t="s">
        <v>451</v>
      </c>
      <c r="P18" s="17" t="s">
        <v>449</v>
      </c>
      <c r="Q18" s="17" t="s">
        <v>449</v>
      </c>
      <c r="R18" s="17" t="s">
        <v>451</v>
      </c>
      <c r="S18" s="18" t="s">
        <v>451</v>
      </c>
      <c r="T18" s="25" t="str">
        <f t="shared" si="0"/>
        <v/>
      </c>
      <c r="U18" s="133" t="str">
        <f>IF(COUNTIF(個票ｰ1005!$U$30:$U$119,$C18),"○","")</f>
        <v/>
      </c>
      <c r="V18" s="133" t="str">
        <f t="shared" si="1"/>
        <v/>
      </c>
    </row>
    <row r="19" spans="1:22" ht="14.25">
      <c r="A19" s="627"/>
      <c r="B19" s="624"/>
      <c r="C19" s="187" t="s">
        <v>124</v>
      </c>
      <c r="D19" s="129"/>
      <c r="E19" s="17" t="s">
        <v>450</v>
      </c>
      <c r="F19" s="17" t="s">
        <v>450</v>
      </c>
      <c r="G19" s="17" t="s">
        <v>450</v>
      </c>
      <c r="H19" s="17" t="s">
        <v>451</v>
      </c>
      <c r="I19" s="17" t="s">
        <v>451</v>
      </c>
      <c r="J19" s="17" t="s">
        <v>451</v>
      </c>
      <c r="K19" s="17" t="s">
        <v>450</v>
      </c>
      <c r="L19" s="17" t="s">
        <v>451</v>
      </c>
      <c r="M19" s="17" t="s">
        <v>451</v>
      </c>
      <c r="N19" s="17" t="s">
        <v>450</v>
      </c>
      <c r="O19" s="17" t="s">
        <v>450</v>
      </c>
      <c r="P19" s="17" t="s">
        <v>450</v>
      </c>
      <c r="Q19" s="17" t="s">
        <v>451</v>
      </c>
      <c r="R19" s="17" t="s">
        <v>450</v>
      </c>
      <c r="S19" s="18" t="s">
        <v>451</v>
      </c>
      <c r="T19" s="25" t="str">
        <f t="shared" si="0"/>
        <v/>
      </c>
      <c r="U19" s="133" t="str">
        <f>IF(COUNTIF(個票ｰ1005!$U$30:$U$119,$C19),"○","")</f>
        <v/>
      </c>
      <c r="V19" s="133" t="str">
        <f t="shared" si="1"/>
        <v/>
      </c>
    </row>
    <row r="20" spans="1:22" ht="14.25">
      <c r="A20" s="627"/>
      <c r="B20" s="624" t="s">
        <v>453</v>
      </c>
      <c r="C20" s="187" t="s">
        <v>130</v>
      </c>
      <c r="D20" s="129"/>
      <c r="E20" s="16" t="s">
        <v>448</v>
      </c>
      <c r="F20" s="16" t="s">
        <v>448</v>
      </c>
      <c r="G20" s="17" t="s">
        <v>451</v>
      </c>
      <c r="H20" s="17" t="s">
        <v>450</v>
      </c>
      <c r="I20" s="17" t="s">
        <v>449</v>
      </c>
      <c r="J20" s="17" t="s">
        <v>449</v>
      </c>
      <c r="K20" s="17" t="s">
        <v>450</v>
      </c>
      <c r="L20" s="17" t="s">
        <v>449</v>
      </c>
      <c r="M20" s="17" t="s">
        <v>449</v>
      </c>
      <c r="N20" s="17" t="s">
        <v>449</v>
      </c>
      <c r="O20" s="17" t="s">
        <v>449</v>
      </c>
      <c r="P20" s="17" t="s">
        <v>449</v>
      </c>
      <c r="Q20" s="17" t="s">
        <v>449</v>
      </c>
      <c r="R20" s="17" t="s">
        <v>451</v>
      </c>
      <c r="S20" s="18" t="s">
        <v>449</v>
      </c>
      <c r="T20" s="25" t="str">
        <f t="shared" si="0"/>
        <v/>
      </c>
      <c r="U20" s="133" t="str">
        <f>IF(COUNTIF(個票ｰ1005!$U$30:$U$119,$C20),"○","")</f>
        <v/>
      </c>
      <c r="V20" s="133" t="str">
        <f t="shared" si="1"/>
        <v/>
      </c>
    </row>
    <row r="21" spans="1:22" ht="14.25">
      <c r="A21" s="627"/>
      <c r="B21" s="624"/>
      <c r="C21" s="187" t="s">
        <v>137</v>
      </c>
      <c r="D21" s="129"/>
      <c r="E21" s="16" t="s">
        <v>448</v>
      </c>
      <c r="F21" s="16" t="s">
        <v>448</v>
      </c>
      <c r="G21" s="17" t="s">
        <v>449</v>
      </c>
      <c r="H21" s="17" t="s">
        <v>450</v>
      </c>
      <c r="I21" s="17" t="s">
        <v>449</v>
      </c>
      <c r="J21" s="17" t="s">
        <v>449</v>
      </c>
      <c r="K21" s="17" t="s">
        <v>450</v>
      </c>
      <c r="L21" s="17" t="s">
        <v>451</v>
      </c>
      <c r="M21" s="17" t="s">
        <v>449</v>
      </c>
      <c r="N21" s="17" t="s">
        <v>449</v>
      </c>
      <c r="O21" s="17" t="s">
        <v>449</v>
      </c>
      <c r="P21" s="17" t="s">
        <v>449</v>
      </c>
      <c r="Q21" s="17" t="s">
        <v>449</v>
      </c>
      <c r="R21" s="17" t="s">
        <v>451</v>
      </c>
      <c r="S21" s="18" t="s">
        <v>449</v>
      </c>
      <c r="T21" s="25" t="str">
        <f t="shared" si="0"/>
        <v/>
      </c>
      <c r="U21" s="133" t="str">
        <f>IF(COUNTIF(個票ｰ1005!$U$30:$U$119,$C21),"○","")</f>
        <v/>
      </c>
      <c r="V21" s="133" t="str">
        <f t="shared" si="1"/>
        <v/>
      </c>
    </row>
    <row r="22" spans="1:22" ht="14.25">
      <c r="A22" s="627"/>
      <c r="B22" s="624"/>
      <c r="C22" s="187" t="s">
        <v>143</v>
      </c>
      <c r="D22" s="129"/>
      <c r="E22" s="16" t="s">
        <v>448</v>
      </c>
      <c r="F22" s="16" t="s">
        <v>448</v>
      </c>
      <c r="G22" s="17" t="s">
        <v>451</v>
      </c>
      <c r="H22" s="17" t="s">
        <v>450</v>
      </c>
      <c r="I22" s="17" t="s">
        <v>449</v>
      </c>
      <c r="J22" s="17" t="s">
        <v>449</v>
      </c>
      <c r="K22" s="17" t="s">
        <v>450</v>
      </c>
      <c r="L22" s="17" t="s">
        <v>451</v>
      </c>
      <c r="M22" s="17" t="s">
        <v>451</v>
      </c>
      <c r="N22" s="17" t="s">
        <v>451</v>
      </c>
      <c r="O22" s="17" t="s">
        <v>451</v>
      </c>
      <c r="P22" s="17" t="s">
        <v>449</v>
      </c>
      <c r="Q22" s="17" t="s">
        <v>449</v>
      </c>
      <c r="R22" s="17" t="s">
        <v>451</v>
      </c>
      <c r="S22" s="18" t="s">
        <v>449</v>
      </c>
      <c r="T22" s="25" t="str">
        <f t="shared" si="0"/>
        <v/>
      </c>
      <c r="U22" s="133" t="str">
        <f>IF(COUNTIF(個票ｰ1005!$U$30:$U$119,$C22),"○","")</f>
        <v/>
      </c>
      <c r="V22" s="133" t="str">
        <f t="shared" si="1"/>
        <v/>
      </c>
    </row>
    <row r="23" spans="1:22" ht="14.25">
      <c r="A23" s="627"/>
      <c r="B23" s="624"/>
      <c r="C23" s="187" t="s">
        <v>454</v>
      </c>
      <c r="D23" s="129"/>
      <c r="E23" s="16" t="s">
        <v>448</v>
      </c>
      <c r="F23" s="16" t="s">
        <v>448</v>
      </c>
      <c r="G23" s="17" t="s">
        <v>451</v>
      </c>
      <c r="H23" s="17" t="s">
        <v>450</v>
      </c>
      <c r="I23" s="17" t="s">
        <v>449</v>
      </c>
      <c r="J23" s="17" t="s">
        <v>449</v>
      </c>
      <c r="K23" s="17" t="s">
        <v>450</v>
      </c>
      <c r="L23" s="17" t="s">
        <v>451</v>
      </c>
      <c r="M23" s="17" t="s">
        <v>449</v>
      </c>
      <c r="N23" s="17" t="s">
        <v>449</v>
      </c>
      <c r="O23" s="17" t="s">
        <v>449</v>
      </c>
      <c r="P23" s="17" t="s">
        <v>449</v>
      </c>
      <c r="Q23" s="17" t="s">
        <v>449</v>
      </c>
      <c r="R23" s="17" t="s">
        <v>451</v>
      </c>
      <c r="S23" s="18" t="s">
        <v>449</v>
      </c>
      <c r="T23" s="25" t="str">
        <f t="shared" si="0"/>
        <v/>
      </c>
      <c r="U23" s="133" t="str">
        <f>IF(COUNTIF(個票ｰ1005!$U$30:$U$119,$C23),"○","")</f>
        <v/>
      </c>
      <c r="V23" s="133" t="str">
        <f t="shared" si="1"/>
        <v/>
      </c>
    </row>
    <row r="24" spans="1:22" ht="14.25">
      <c r="A24" s="627"/>
      <c r="B24" s="624"/>
      <c r="C24" s="187" t="s">
        <v>153</v>
      </c>
      <c r="D24" s="129"/>
      <c r="E24" s="17" t="s">
        <v>450</v>
      </c>
      <c r="F24" s="17" t="s">
        <v>450</v>
      </c>
      <c r="G24" s="17" t="s">
        <v>449</v>
      </c>
      <c r="H24" s="17" t="s">
        <v>450</v>
      </c>
      <c r="I24" s="17" t="s">
        <v>450</v>
      </c>
      <c r="J24" s="17" t="s">
        <v>450</v>
      </c>
      <c r="K24" s="17" t="s">
        <v>451</v>
      </c>
      <c r="L24" s="17" t="s">
        <v>449</v>
      </c>
      <c r="M24" s="17" t="s">
        <v>449</v>
      </c>
      <c r="N24" s="17" t="s">
        <v>449</v>
      </c>
      <c r="O24" s="17" t="s">
        <v>449</v>
      </c>
      <c r="P24" s="17" t="s">
        <v>449</v>
      </c>
      <c r="Q24" s="17" t="s">
        <v>449</v>
      </c>
      <c r="R24" s="17" t="s">
        <v>451</v>
      </c>
      <c r="S24" s="18" t="s">
        <v>449</v>
      </c>
      <c r="T24" s="25" t="str">
        <f t="shared" si="0"/>
        <v/>
      </c>
      <c r="U24" s="133" t="str">
        <f>IF(COUNTIF(個票ｰ1005!$U$30:$U$119,$C24),"○","")</f>
        <v/>
      </c>
      <c r="V24" s="133" t="str">
        <f t="shared" si="1"/>
        <v/>
      </c>
    </row>
    <row r="25" spans="1:22" ht="14.25">
      <c r="A25" s="627"/>
      <c r="B25" s="624"/>
      <c r="C25" s="187" t="s">
        <v>156</v>
      </c>
      <c r="D25" s="129"/>
      <c r="E25" s="17" t="s">
        <v>450</v>
      </c>
      <c r="F25" s="17" t="s">
        <v>450</v>
      </c>
      <c r="G25" s="17" t="s">
        <v>449</v>
      </c>
      <c r="H25" s="17" t="s">
        <v>451</v>
      </c>
      <c r="I25" s="17" t="s">
        <v>451</v>
      </c>
      <c r="J25" s="17" t="s">
        <v>450</v>
      </c>
      <c r="K25" s="17" t="s">
        <v>451</v>
      </c>
      <c r="L25" s="17" t="s">
        <v>449</v>
      </c>
      <c r="M25" s="17" t="s">
        <v>449</v>
      </c>
      <c r="N25" s="17" t="s">
        <v>449</v>
      </c>
      <c r="O25" s="17" t="s">
        <v>449</v>
      </c>
      <c r="P25" s="17" t="s">
        <v>449</v>
      </c>
      <c r="Q25" s="17" t="s">
        <v>449</v>
      </c>
      <c r="R25" s="17" t="s">
        <v>451</v>
      </c>
      <c r="S25" s="18" t="s">
        <v>449</v>
      </c>
      <c r="T25" s="25" t="str">
        <f t="shared" si="0"/>
        <v/>
      </c>
      <c r="U25" s="133" t="str">
        <f>IF(COUNTIF(個票ｰ1005!$U$30:$U$119,$C25),"○","")</f>
        <v/>
      </c>
      <c r="V25" s="133" t="str">
        <f t="shared" si="1"/>
        <v/>
      </c>
    </row>
    <row r="26" spans="1:22" ht="14.25">
      <c r="A26" s="627"/>
      <c r="B26" s="624" t="s">
        <v>159</v>
      </c>
      <c r="C26" s="187" t="s">
        <v>158</v>
      </c>
      <c r="D26" s="129"/>
      <c r="E26" s="17" t="s">
        <v>450</v>
      </c>
      <c r="F26" s="17" t="s">
        <v>450</v>
      </c>
      <c r="G26" s="17" t="s">
        <v>451</v>
      </c>
      <c r="H26" s="16" t="s">
        <v>448</v>
      </c>
      <c r="I26" s="16" t="s">
        <v>448</v>
      </c>
      <c r="J26" s="17" t="s">
        <v>451</v>
      </c>
      <c r="K26" s="17" t="s">
        <v>450</v>
      </c>
      <c r="L26" s="17" t="s">
        <v>451</v>
      </c>
      <c r="M26" s="17" t="s">
        <v>451</v>
      </c>
      <c r="N26" s="17" t="s">
        <v>451</v>
      </c>
      <c r="O26" s="17" t="s">
        <v>451</v>
      </c>
      <c r="P26" s="17" t="s">
        <v>449</v>
      </c>
      <c r="Q26" s="17" t="s">
        <v>451</v>
      </c>
      <c r="R26" s="17" t="s">
        <v>451</v>
      </c>
      <c r="S26" s="18" t="s">
        <v>449</v>
      </c>
      <c r="T26" s="25" t="str">
        <f t="shared" si="0"/>
        <v/>
      </c>
      <c r="U26" s="133" t="str">
        <f>IF(COUNTIF(個票ｰ1005!$U$30:$U$119,$C26),"○","")</f>
        <v/>
      </c>
      <c r="V26" s="133" t="str">
        <f t="shared" si="1"/>
        <v/>
      </c>
    </row>
    <row r="27" spans="1:22" ht="14.25">
      <c r="A27" s="627"/>
      <c r="B27" s="624"/>
      <c r="C27" s="187" t="s">
        <v>161</v>
      </c>
      <c r="D27" s="129"/>
      <c r="E27" s="17" t="s">
        <v>450</v>
      </c>
      <c r="F27" s="17" t="s">
        <v>450</v>
      </c>
      <c r="G27" s="17" t="s">
        <v>451</v>
      </c>
      <c r="H27" s="16" t="s">
        <v>448</v>
      </c>
      <c r="I27" s="16" t="s">
        <v>448</v>
      </c>
      <c r="J27" s="17" t="s">
        <v>451</v>
      </c>
      <c r="K27" s="17" t="s">
        <v>450</v>
      </c>
      <c r="L27" s="17" t="s">
        <v>451</v>
      </c>
      <c r="M27" s="17" t="s">
        <v>451</v>
      </c>
      <c r="N27" s="17" t="s">
        <v>451</v>
      </c>
      <c r="O27" s="17" t="s">
        <v>451</v>
      </c>
      <c r="P27" s="17" t="s">
        <v>449</v>
      </c>
      <c r="Q27" s="17" t="s">
        <v>451</v>
      </c>
      <c r="R27" s="17" t="s">
        <v>451</v>
      </c>
      <c r="S27" s="18" t="s">
        <v>449</v>
      </c>
      <c r="T27" s="25" t="str">
        <f t="shared" si="0"/>
        <v/>
      </c>
      <c r="U27" s="133" t="str">
        <f>IF(COUNTIF(個票ｰ1005!$U$30:$U$119,$C27),"○","")</f>
        <v/>
      </c>
      <c r="V27" s="133" t="str">
        <f t="shared" si="1"/>
        <v/>
      </c>
    </row>
    <row r="28" spans="1:22" ht="14.25">
      <c r="A28" s="627"/>
      <c r="B28" s="624"/>
      <c r="C28" s="187" t="s">
        <v>163</v>
      </c>
      <c r="D28" s="129"/>
      <c r="E28" s="17" t="s">
        <v>449</v>
      </c>
      <c r="F28" s="17" t="s">
        <v>449</v>
      </c>
      <c r="G28" s="17" t="s">
        <v>449</v>
      </c>
      <c r="H28" s="17" t="s">
        <v>450</v>
      </c>
      <c r="I28" s="16" t="s">
        <v>448</v>
      </c>
      <c r="J28" s="17" t="s">
        <v>451</v>
      </c>
      <c r="K28" s="17" t="s">
        <v>451</v>
      </c>
      <c r="L28" s="17" t="s">
        <v>449</v>
      </c>
      <c r="M28" s="17" t="s">
        <v>451</v>
      </c>
      <c r="N28" s="17" t="s">
        <v>450</v>
      </c>
      <c r="O28" s="17" t="s">
        <v>449</v>
      </c>
      <c r="P28" s="17" t="s">
        <v>449</v>
      </c>
      <c r="Q28" s="17" t="s">
        <v>449</v>
      </c>
      <c r="R28" s="17" t="s">
        <v>451</v>
      </c>
      <c r="S28" s="18" t="s">
        <v>449</v>
      </c>
      <c r="T28" s="25" t="str">
        <f t="shared" si="0"/>
        <v/>
      </c>
      <c r="U28" s="133" t="str">
        <f>IF(COUNTIF(個票ｰ1005!$U$30:$U$119,$C28),"○","")</f>
        <v/>
      </c>
      <c r="V28" s="133" t="str">
        <f t="shared" si="1"/>
        <v/>
      </c>
    </row>
    <row r="29" spans="1:22" ht="14.25">
      <c r="A29" s="627"/>
      <c r="B29" s="624"/>
      <c r="C29" s="187" t="s">
        <v>165</v>
      </c>
      <c r="D29" s="129"/>
      <c r="E29" s="17" t="s">
        <v>451</v>
      </c>
      <c r="F29" s="17" t="s">
        <v>451</v>
      </c>
      <c r="G29" s="17" t="s">
        <v>451</v>
      </c>
      <c r="H29" s="16" t="s">
        <v>448</v>
      </c>
      <c r="I29" s="16" t="s">
        <v>448</v>
      </c>
      <c r="J29" s="17" t="s">
        <v>451</v>
      </c>
      <c r="K29" s="17" t="s">
        <v>450</v>
      </c>
      <c r="L29" s="17" t="s">
        <v>450</v>
      </c>
      <c r="M29" s="17" t="s">
        <v>451</v>
      </c>
      <c r="N29" s="17" t="s">
        <v>450</v>
      </c>
      <c r="O29" s="17" t="s">
        <v>449</v>
      </c>
      <c r="P29" s="17" t="s">
        <v>451</v>
      </c>
      <c r="Q29" s="17" t="s">
        <v>449</v>
      </c>
      <c r="R29" s="17" t="s">
        <v>451</v>
      </c>
      <c r="S29" s="18" t="s">
        <v>449</v>
      </c>
      <c r="T29" s="25" t="str">
        <f t="shared" si="0"/>
        <v/>
      </c>
      <c r="U29" s="133" t="str">
        <f>IF(COUNTIF(個票ｰ1005!$U$30:$U$119,$C29),"○","")</f>
        <v/>
      </c>
      <c r="V29" s="133" t="str">
        <f t="shared" si="1"/>
        <v/>
      </c>
    </row>
    <row r="30" spans="1:22" ht="14.25">
      <c r="A30" s="627"/>
      <c r="B30" s="624"/>
      <c r="C30" s="187" t="s">
        <v>167</v>
      </c>
      <c r="D30" s="129"/>
      <c r="E30" s="17" t="s">
        <v>449</v>
      </c>
      <c r="F30" s="17" t="s">
        <v>449</v>
      </c>
      <c r="G30" s="17" t="s">
        <v>449</v>
      </c>
      <c r="H30" s="17" t="s">
        <v>451</v>
      </c>
      <c r="I30" s="17" t="s">
        <v>451</v>
      </c>
      <c r="J30" s="16" t="s">
        <v>448</v>
      </c>
      <c r="K30" s="17" t="s">
        <v>449</v>
      </c>
      <c r="L30" s="17" t="s">
        <v>449</v>
      </c>
      <c r="M30" s="17" t="s">
        <v>449</v>
      </c>
      <c r="N30" s="17" t="s">
        <v>451</v>
      </c>
      <c r="O30" s="17" t="s">
        <v>449</v>
      </c>
      <c r="P30" s="17" t="s">
        <v>449</v>
      </c>
      <c r="Q30" s="17" t="s">
        <v>449</v>
      </c>
      <c r="R30" s="17" t="s">
        <v>451</v>
      </c>
      <c r="S30" s="18" t="s">
        <v>449</v>
      </c>
      <c r="T30" s="25" t="str">
        <f t="shared" si="0"/>
        <v/>
      </c>
      <c r="U30" s="133" t="str">
        <f>IF(COUNTIF(個票ｰ1005!$U$30:$U$119,$C30),"○","")</f>
        <v/>
      </c>
      <c r="V30" s="133" t="str">
        <f t="shared" si="1"/>
        <v/>
      </c>
    </row>
    <row r="31" spans="1:22" ht="14.25">
      <c r="A31" s="623" t="s">
        <v>170</v>
      </c>
      <c r="B31" s="624" t="s">
        <v>455</v>
      </c>
      <c r="C31" s="187" t="s">
        <v>169</v>
      </c>
      <c r="D31" s="129"/>
      <c r="E31" s="17" t="s">
        <v>450</v>
      </c>
      <c r="F31" s="17" t="s">
        <v>450</v>
      </c>
      <c r="G31" s="17" t="s">
        <v>450</v>
      </c>
      <c r="H31" s="17" t="s">
        <v>451</v>
      </c>
      <c r="I31" s="17" t="s">
        <v>449</v>
      </c>
      <c r="J31" s="17" t="s">
        <v>449</v>
      </c>
      <c r="K31" s="16" t="s">
        <v>448</v>
      </c>
      <c r="L31" s="17" t="s">
        <v>450</v>
      </c>
      <c r="M31" s="17" t="s">
        <v>450</v>
      </c>
      <c r="N31" s="17" t="s">
        <v>450</v>
      </c>
      <c r="O31" s="17" t="s">
        <v>450</v>
      </c>
      <c r="P31" s="17" t="s">
        <v>450</v>
      </c>
      <c r="Q31" s="17" t="s">
        <v>450</v>
      </c>
      <c r="R31" s="17" t="s">
        <v>450</v>
      </c>
      <c r="S31" s="18" t="s">
        <v>451</v>
      </c>
      <c r="T31" s="25" t="str">
        <f t="shared" si="0"/>
        <v/>
      </c>
      <c r="U31" s="133" t="str">
        <f>IF(COUNTIF(個票ｰ1005!$U$30:$U$119,$C31),"○","")</f>
        <v/>
      </c>
      <c r="V31" s="133" t="str">
        <f t="shared" si="1"/>
        <v/>
      </c>
    </row>
    <row r="32" spans="1:22" ht="14.25">
      <c r="A32" s="623"/>
      <c r="B32" s="624"/>
      <c r="C32" s="187" t="s">
        <v>172</v>
      </c>
      <c r="D32" s="129"/>
      <c r="E32" s="17" t="s">
        <v>450</v>
      </c>
      <c r="F32" s="17" t="s">
        <v>450</v>
      </c>
      <c r="G32" s="17" t="s">
        <v>451</v>
      </c>
      <c r="H32" s="17" t="s">
        <v>451</v>
      </c>
      <c r="I32" s="17" t="s">
        <v>449</v>
      </c>
      <c r="J32" s="17" t="s">
        <v>449</v>
      </c>
      <c r="K32" s="16" t="s">
        <v>448</v>
      </c>
      <c r="L32" s="17" t="s">
        <v>451</v>
      </c>
      <c r="M32" s="17" t="s">
        <v>451</v>
      </c>
      <c r="N32" s="17" t="s">
        <v>451</v>
      </c>
      <c r="O32" s="17" t="s">
        <v>451</v>
      </c>
      <c r="P32" s="17" t="s">
        <v>451</v>
      </c>
      <c r="Q32" s="17" t="s">
        <v>451</v>
      </c>
      <c r="R32" s="17" t="s">
        <v>450</v>
      </c>
      <c r="S32" s="18" t="s">
        <v>451</v>
      </c>
      <c r="T32" s="25" t="str">
        <f t="shared" si="0"/>
        <v/>
      </c>
      <c r="U32" s="133" t="str">
        <f>IF(COUNTIF(個票ｰ1005!$U$30:$U$119,$C32),"○","")</f>
        <v/>
      </c>
      <c r="V32" s="133" t="str">
        <f t="shared" si="1"/>
        <v/>
      </c>
    </row>
    <row r="33" spans="1:22" ht="14.25">
      <c r="A33" s="623"/>
      <c r="B33" s="624"/>
      <c r="C33" s="187" t="s">
        <v>173</v>
      </c>
      <c r="D33" s="129"/>
      <c r="E33" s="17" t="s">
        <v>451</v>
      </c>
      <c r="F33" s="17" t="s">
        <v>451</v>
      </c>
      <c r="G33" s="17" t="s">
        <v>451</v>
      </c>
      <c r="H33" s="17" t="s">
        <v>451</v>
      </c>
      <c r="I33" s="17" t="s">
        <v>449</v>
      </c>
      <c r="J33" s="17" t="s">
        <v>449</v>
      </c>
      <c r="K33" s="16" t="s">
        <v>448</v>
      </c>
      <c r="L33" s="17" t="s">
        <v>450</v>
      </c>
      <c r="M33" s="17" t="s">
        <v>451</v>
      </c>
      <c r="N33" s="17" t="s">
        <v>451</v>
      </c>
      <c r="O33" s="17" t="s">
        <v>451</v>
      </c>
      <c r="P33" s="17" t="s">
        <v>451</v>
      </c>
      <c r="Q33" s="17" t="s">
        <v>451</v>
      </c>
      <c r="R33" s="17" t="s">
        <v>450</v>
      </c>
      <c r="S33" s="18" t="s">
        <v>451</v>
      </c>
      <c r="T33" s="25" t="str">
        <f t="shared" si="0"/>
        <v/>
      </c>
      <c r="U33" s="133" t="str">
        <f>IF(COUNTIF(個票ｰ1005!$U$30:$U$119,$C33),"○","")</f>
        <v/>
      </c>
      <c r="V33" s="133" t="str">
        <f t="shared" si="1"/>
        <v/>
      </c>
    </row>
    <row r="34" spans="1:22" ht="14.25">
      <c r="A34" s="623"/>
      <c r="B34" s="628" t="s">
        <v>456</v>
      </c>
      <c r="C34" s="187" t="s">
        <v>174</v>
      </c>
      <c r="D34" s="129"/>
      <c r="E34" s="17" t="s">
        <v>449</v>
      </c>
      <c r="F34" s="17" t="s">
        <v>449</v>
      </c>
      <c r="G34" s="17" t="s">
        <v>449</v>
      </c>
      <c r="H34" s="17" t="s">
        <v>449</v>
      </c>
      <c r="I34" s="17" t="s">
        <v>449</v>
      </c>
      <c r="J34" s="17" t="s">
        <v>449</v>
      </c>
      <c r="K34" s="17" t="s">
        <v>451</v>
      </c>
      <c r="L34" s="16" t="s">
        <v>448</v>
      </c>
      <c r="M34" s="17" t="s">
        <v>451</v>
      </c>
      <c r="N34" s="17" t="s">
        <v>451</v>
      </c>
      <c r="O34" s="17" t="s">
        <v>451</v>
      </c>
      <c r="P34" s="17" t="s">
        <v>451</v>
      </c>
      <c r="Q34" s="17" t="s">
        <v>451</v>
      </c>
      <c r="R34" s="17" t="s">
        <v>451</v>
      </c>
      <c r="S34" s="18" t="s">
        <v>451</v>
      </c>
      <c r="T34" s="25" t="str">
        <f t="shared" si="0"/>
        <v/>
      </c>
      <c r="U34" s="133" t="str">
        <f>IF(COUNTIF(個票ｰ1005!$U$30:$U$119,$C34),"○","")</f>
        <v/>
      </c>
      <c r="V34" s="133" t="str">
        <f t="shared" si="1"/>
        <v/>
      </c>
    </row>
    <row r="35" spans="1:22" ht="14.25">
      <c r="A35" s="623"/>
      <c r="B35" s="628"/>
      <c r="C35" s="187" t="s">
        <v>176</v>
      </c>
      <c r="D35" s="129"/>
      <c r="E35" s="17" t="s">
        <v>449</v>
      </c>
      <c r="F35" s="17" t="s">
        <v>449</v>
      </c>
      <c r="G35" s="17" t="s">
        <v>449</v>
      </c>
      <c r="H35" s="17" t="s">
        <v>449</v>
      </c>
      <c r="I35" s="17" t="s">
        <v>449</v>
      </c>
      <c r="J35" s="17" t="s">
        <v>449</v>
      </c>
      <c r="K35" s="17" t="s">
        <v>451</v>
      </c>
      <c r="L35" s="16" t="s">
        <v>448</v>
      </c>
      <c r="M35" s="17" t="s">
        <v>451</v>
      </c>
      <c r="N35" s="17" t="s">
        <v>451</v>
      </c>
      <c r="O35" s="17" t="s">
        <v>451</v>
      </c>
      <c r="P35" s="17" t="s">
        <v>451</v>
      </c>
      <c r="Q35" s="17" t="s">
        <v>451</v>
      </c>
      <c r="R35" s="17" t="s">
        <v>451</v>
      </c>
      <c r="S35" s="18" t="s">
        <v>451</v>
      </c>
      <c r="T35" s="25" t="str">
        <f t="shared" si="0"/>
        <v/>
      </c>
      <c r="U35" s="133" t="str">
        <f>IF(COUNTIF(個票ｰ1005!$U$30:$U$119,$C35),"○","")</f>
        <v/>
      </c>
      <c r="V35" s="133" t="str">
        <f t="shared" si="1"/>
        <v/>
      </c>
    </row>
    <row r="36" spans="1:22" ht="14.25">
      <c r="A36" s="623"/>
      <c r="B36" s="628" t="s">
        <v>457</v>
      </c>
      <c r="C36" s="187" t="s">
        <v>177</v>
      </c>
      <c r="D36" s="129"/>
      <c r="E36" s="17" t="s">
        <v>449</v>
      </c>
      <c r="F36" s="17" t="s">
        <v>449</v>
      </c>
      <c r="G36" s="17" t="s">
        <v>449</v>
      </c>
      <c r="H36" s="17" t="s">
        <v>449</v>
      </c>
      <c r="I36" s="17" t="s">
        <v>449</v>
      </c>
      <c r="J36" s="17" t="s">
        <v>449</v>
      </c>
      <c r="K36" s="17" t="s">
        <v>451</v>
      </c>
      <c r="L36" s="17" t="s">
        <v>451</v>
      </c>
      <c r="M36" s="16" t="s">
        <v>448</v>
      </c>
      <c r="N36" s="17" t="s">
        <v>451</v>
      </c>
      <c r="O36" s="17" t="s">
        <v>450</v>
      </c>
      <c r="P36" s="17" t="s">
        <v>450</v>
      </c>
      <c r="Q36" s="17" t="s">
        <v>451</v>
      </c>
      <c r="R36" s="17" t="s">
        <v>451</v>
      </c>
      <c r="S36" s="18" t="s">
        <v>451</v>
      </c>
      <c r="T36" s="25" t="str">
        <f t="shared" si="0"/>
        <v/>
      </c>
      <c r="U36" s="133" t="str">
        <f>IF(COUNTIF(個票ｰ1005!$U$30:$U$119,$C36),"○","")</f>
        <v/>
      </c>
      <c r="V36" s="133" t="str">
        <f t="shared" si="1"/>
        <v/>
      </c>
    </row>
    <row r="37" spans="1:22" ht="14.25">
      <c r="A37" s="623"/>
      <c r="B37" s="628"/>
      <c r="C37" s="187" t="s">
        <v>179</v>
      </c>
      <c r="D37" s="129"/>
      <c r="E37" s="17" t="s">
        <v>449</v>
      </c>
      <c r="F37" s="17" t="s">
        <v>449</v>
      </c>
      <c r="G37" s="17" t="s">
        <v>449</v>
      </c>
      <c r="H37" s="17" t="s">
        <v>449</v>
      </c>
      <c r="I37" s="17" t="s">
        <v>449</v>
      </c>
      <c r="J37" s="17" t="s">
        <v>449</v>
      </c>
      <c r="K37" s="17" t="s">
        <v>451</v>
      </c>
      <c r="L37" s="17" t="s">
        <v>451</v>
      </c>
      <c r="M37" s="16" t="s">
        <v>448</v>
      </c>
      <c r="N37" s="17" t="s">
        <v>451</v>
      </c>
      <c r="O37" s="17" t="s">
        <v>450</v>
      </c>
      <c r="P37" s="17" t="s">
        <v>450</v>
      </c>
      <c r="Q37" s="17" t="s">
        <v>451</v>
      </c>
      <c r="R37" s="17" t="s">
        <v>451</v>
      </c>
      <c r="S37" s="18" t="s">
        <v>451</v>
      </c>
      <c r="T37" s="25" t="str">
        <f t="shared" si="0"/>
        <v/>
      </c>
      <c r="U37" s="133" t="str">
        <f>IF(COUNTIF(個票ｰ1005!$U$30:$U$119,$C37),"○","")</f>
        <v/>
      </c>
      <c r="V37" s="133" t="str">
        <f t="shared" si="1"/>
        <v/>
      </c>
    </row>
    <row r="38" spans="1:22" ht="14.25">
      <c r="A38" s="623" t="s">
        <v>181</v>
      </c>
      <c r="B38" s="624" t="s">
        <v>182</v>
      </c>
      <c r="C38" s="187" t="s">
        <v>180</v>
      </c>
      <c r="D38" s="129"/>
      <c r="E38" s="17" t="s">
        <v>449</v>
      </c>
      <c r="F38" s="17" t="s">
        <v>449</v>
      </c>
      <c r="G38" s="17" t="s">
        <v>449</v>
      </c>
      <c r="H38" s="17" t="s">
        <v>449</v>
      </c>
      <c r="I38" s="17" t="s">
        <v>451</v>
      </c>
      <c r="J38" s="17" t="s">
        <v>449</v>
      </c>
      <c r="K38" s="17" t="s">
        <v>449</v>
      </c>
      <c r="L38" s="17" t="s">
        <v>450</v>
      </c>
      <c r="M38" s="17" t="s">
        <v>450</v>
      </c>
      <c r="N38" s="16" t="s">
        <v>448</v>
      </c>
      <c r="O38" s="16" t="s">
        <v>448</v>
      </c>
      <c r="P38" s="16" t="s">
        <v>448</v>
      </c>
      <c r="Q38" s="17" t="s">
        <v>450</v>
      </c>
      <c r="R38" s="17" t="s">
        <v>451</v>
      </c>
      <c r="S38" s="18" t="s">
        <v>450</v>
      </c>
      <c r="T38" s="25" t="str">
        <f t="shared" si="0"/>
        <v/>
      </c>
      <c r="U38" s="133" t="str">
        <f>IF(COUNTIF(個票ｰ1005!$U$30:$U$119,$C38),"○","")</f>
        <v/>
      </c>
      <c r="V38" s="133" t="str">
        <f t="shared" si="1"/>
        <v/>
      </c>
    </row>
    <row r="39" spans="1:22" ht="14.25">
      <c r="A39" s="623"/>
      <c r="B39" s="624"/>
      <c r="C39" s="187" t="s">
        <v>183</v>
      </c>
      <c r="D39" s="129"/>
      <c r="E39" s="17" t="s">
        <v>449</v>
      </c>
      <c r="F39" s="17" t="s">
        <v>449</v>
      </c>
      <c r="G39" s="17" t="s">
        <v>449</v>
      </c>
      <c r="H39" s="17" t="s">
        <v>449</v>
      </c>
      <c r="I39" s="17" t="s">
        <v>450</v>
      </c>
      <c r="J39" s="17" t="s">
        <v>449</v>
      </c>
      <c r="K39" s="17" t="s">
        <v>450</v>
      </c>
      <c r="L39" s="17" t="s">
        <v>450</v>
      </c>
      <c r="M39" s="17" t="s">
        <v>450</v>
      </c>
      <c r="N39" s="16" t="s">
        <v>448</v>
      </c>
      <c r="O39" s="16" t="s">
        <v>448</v>
      </c>
      <c r="P39" s="17" t="s">
        <v>450</v>
      </c>
      <c r="Q39" s="17" t="s">
        <v>450</v>
      </c>
      <c r="R39" s="17" t="s">
        <v>449</v>
      </c>
      <c r="S39" s="18" t="s">
        <v>450</v>
      </c>
      <c r="T39" s="25" t="str">
        <f t="shared" si="0"/>
        <v/>
      </c>
      <c r="U39" s="133" t="str">
        <f>IF(COUNTIF(個票ｰ1005!$U$30:$U$119,$C39),"○","")</f>
        <v/>
      </c>
      <c r="V39" s="133" t="str">
        <f t="shared" si="1"/>
        <v/>
      </c>
    </row>
    <row r="40" spans="1:22" ht="14.25">
      <c r="A40" s="623"/>
      <c r="B40" s="624"/>
      <c r="C40" s="187" t="s">
        <v>458</v>
      </c>
      <c r="D40" s="129"/>
      <c r="E40" s="17" t="s">
        <v>449</v>
      </c>
      <c r="F40" s="17" t="s">
        <v>449</v>
      </c>
      <c r="G40" s="17" t="s">
        <v>449</v>
      </c>
      <c r="H40" s="17" t="s">
        <v>449</v>
      </c>
      <c r="I40" s="17" t="s">
        <v>451</v>
      </c>
      <c r="J40" s="17" t="s">
        <v>449</v>
      </c>
      <c r="K40" s="17" t="s">
        <v>451</v>
      </c>
      <c r="L40" s="17" t="s">
        <v>451</v>
      </c>
      <c r="M40" s="17" t="s">
        <v>450</v>
      </c>
      <c r="N40" s="16" t="s">
        <v>448</v>
      </c>
      <c r="O40" s="16" t="s">
        <v>448</v>
      </c>
      <c r="P40" s="17" t="s">
        <v>450</v>
      </c>
      <c r="Q40" s="17" t="s">
        <v>450</v>
      </c>
      <c r="R40" s="17" t="s">
        <v>451</v>
      </c>
      <c r="S40" s="18" t="s">
        <v>450</v>
      </c>
      <c r="T40" s="25" t="str">
        <f t="shared" si="0"/>
        <v/>
      </c>
      <c r="U40" s="133" t="str">
        <f>IF(COUNTIF(個票ｰ1005!$U$30:$U$119,$C40),"○","")</f>
        <v/>
      </c>
      <c r="V40" s="133" t="str">
        <f t="shared" si="1"/>
        <v/>
      </c>
    </row>
    <row r="41" spans="1:22" ht="14.25">
      <c r="A41" s="623"/>
      <c r="B41" s="624"/>
      <c r="C41" s="187" t="s">
        <v>185</v>
      </c>
      <c r="D41" s="129"/>
      <c r="E41" s="17" t="s">
        <v>451</v>
      </c>
      <c r="F41" s="17" t="s">
        <v>451</v>
      </c>
      <c r="G41" s="17" t="s">
        <v>451</v>
      </c>
      <c r="H41" s="17" t="s">
        <v>449</v>
      </c>
      <c r="I41" s="17" t="s">
        <v>451</v>
      </c>
      <c r="J41" s="17" t="s">
        <v>449</v>
      </c>
      <c r="K41" s="17" t="s">
        <v>451</v>
      </c>
      <c r="L41" s="17" t="s">
        <v>451</v>
      </c>
      <c r="M41" s="17" t="s">
        <v>450</v>
      </c>
      <c r="N41" s="16" t="s">
        <v>448</v>
      </c>
      <c r="O41" s="16" t="s">
        <v>448</v>
      </c>
      <c r="P41" s="17" t="s">
        <v>450</v>
      </c>
      <c r="Q41" s="17" t="s">
        <v>450</v>
      </c>
      <c r="R41" s="17" t="s">
        <v>449</v>
      </c>
      <c r="S41" s="18" t="s">
        <v>450</v>
      </c>
      <c r="T41" s="25" t="str">
        <f t="shared" si="0"/>
        <v/>
      </c>
      <c r="U41" s="133" t="str">
        <f>IF(COUNTIF(個票ｰ1005!$U$30:$U$119,$C41),"○","")</f>
        <v/>
      </c>
      <c r="V41" s="133" t="str">
        <f t="shared" si="1"/>
        <v/>
      </c>
    </row>
    <row r="42" spans="1:22" ht="14.25">
      <c r="A42" s="623"/>
      <c r="B42" s="624"/>
      <c r="C42" s="187" t="s">
        <v>186</v>
      </c>
      <c r="D42" s="129"/>
      <c r="E42" s="17" t="s">
        <v>449</v>
      </c>
      <c r="F42" s="17" t="s">
        <v>449</v>
      </c>
      <c r="G42" s="17" t="s">
        <v>449</v>
      </c>
      <c r="H42" s="17" t="s">
        <v>449</v>
      </c>
      <c r="I42" s="17" t="s">
        <v>451</v>
      </c>
      <c r="J42" s="17" t="s">
        <v>449</v>
      </c>
      <c r="K42" s="17" t="s">
        <v>449</v>
      </c>
      <c r="L42" s="17" t="s">
        <v>449</v>
      </c>
      <c r="M42" s="17" t="s">
        <v>451</v>
      </c>
      <c r="N42" s="16" t="s">
        <v>448</v>
      </c>
      <c r="O42" s="16" t="s">
        <v>448</v>
      </c>
      <c r="P42" s="17" t="s">
        <v>450</v>
      </c>
      <c r="Q42" s="17" t="s">
        <v>450</v>
      </c>
      <c r="R42" s="17" t="s">
        <v>449</v>
      </c>
      <c r="S42" s="18" t="s">
        <v>450</v>
      </c>
      <c r="T42" s="25" t="str">
        <f t="shared" si="0"/>
        <v/>
      </c>
      <c r="U42" s="133" t="str">
        <f>IF(COUNTIF(個票ｰ1005!$U$30:$U$119,$C42),"○","")</f>
        <v/>
      </c>
      <c r="V42" s="133" t="str">
        <f t="shared" si="1"/>
        <v/>
      </c>
    </row>
    <row r="43" spans="1:22" ht="14.25">
      <c r="A43" s="623"/>
      <c r="B43" s="624"/>
      <c r="C43" s="187" t="s">
        <v>187</v>
      </c>
      <c r="D43" s="129"/>
      <c r="E43" s="17" t="s">
        <v>449</v>
      </c>
      <c r="F43" s="17" t="s">
        <v>449</v>
      </c>
      <c r="G43" s="17" t="s">
        <v>449</v>
      </c>
      <c r="H43" s="17" t="s">
        <v>449</v>
      </c>
      <c r="I43" s="17" t="s">
        <v>451</v>
      </c>
      <c r="J43" s="17" t="s">
        <v>449</v>
      </c>
      <c r="K43" s="17" t="s">
        <v>449</v>
      </c>
      <c r="L43" s="17" t="s">
        <v>449</v>
      </c>
      <c r="M43" s="17" t="s">
        <v>451</v>
      </c>
      <c r="N43" s="16" t="s">
        <v>448</v>
      </c>
      <c r="O43" s="17" t="s">
        <v>450</v>
      </c>
      <c r="P43" s="17" t="s">
        <v>450</v>
      </c>
      <c r="Q43" s="17" t="s">
        <v>450</v>
      </c>
      <c r="R43" s="17" t="s">
        <v>449</v>
      </c>
      <c r="S43" s="18" t="s">
        <v>450</v>
      </c>
      <c r="T43" s="25" t="str">
        <f t="shared" si="0"/>
        <v/>
      </c>
      <c r="U43" s="133" t="str">
        <f>IF(COUNTIF(個票ｰ1005!$U$30:$U$119,$C43),"○","")</f>
        <v/>
      </c>
      <c r="V43" s="133" t="str">
        <f t="shared" si="1"/>
        <v/>
      </c>
    </row>
    <row r="44" spans="1:22" ht="14.25">
      <c r="A44" s="623"/>
      <c r="B44" s="624"/>
      <c r="C44" s="187" t="s">
        <v>188</v>
      </c>
      <c r="D44" s="129"/>
      <c r="E44" s="17" t="s">
        <v>449</v>
      </c>
      <c r="F44" s="17" t="s">
        <v>449</v>
      </c>
      <c r="G44" s="17" t="s">
        <v>449</v>
      </c>
      <c r="H44" s="17" t="s">
        <v>449</v>
      </c>
      <c r="I44" s="17" t="s">
        <v>451</v>
      </c>
      <c r="J44" s="17" t="s">
        <v>449</v>
      </c>
      <c r="K44" s="17" t="s">
        <v>449</v>
      </c>
      <c r="L44" s="17" t="s">
        <v>449</v>
      </c>
      <c r="M44" s="17" t="s">
        <v>450</v>
      </c>
      <c r="N44" s="17" t="s">
        <v>450</v>
      </c>
      <c r="O44" s="16" t="s">
        <v>448</v>
      </c>
      <c r="P44" s="17" t="s">
        <v>450</v>
      </c>
      <c r="Q44" s="17" t="s">
        <v>450</v>
      </c>
      <c r="R44" s="17" t="s">
        <v>449</v>
      </c>
      <c r="S44" s="18" t="s">
        <v>450</v>
      </c>
      <c r="T44" s="25" t="str">
        <f t="shared" si="0"/>
        <v/>
      </c>
      <c r="U44" s="133" t="str">
        <f>IF(COUNTIF(個票ｰ1005!$U$30:$U$119,$C44),"○","")</f>
        <v/>
      </c>
      <c r="V44" s="133" t="str">
        <f t="shared" si="1"/>
        <v/>
      </c>
    </row>
    <row r="45" spans="1:22" ht="14.25">
      <c r="A45" s="623"/>
      <c r="B45" s="624"/>
      <c r="C45" s="187" t="s">
        <v>189</v>
      </c>
      <c r="D45" s="129"/>
      <c r="E45" s="17" t="s">
        <v>449</v>
      </c>
      <c r="F45" s="17" t="s">
        <v>449</v>
      </c>
      <c r="G45" s="17" t="s">
        <v>449</v>
      </c>
      <c r="H45" s="17" t="s">
        <v>449</v>
      </c>
      <c r="I45" s="17" t="s">
        <v>451</v>
      </c>
      <c r="J45" s="17" t="s">
        <v>449</v>
      </c>
      <c r="K45" s="17" t="s">
        <v>449</v>
      </c>
      <c r="L45" s="17" t="s">
        <v>449</v>
      </c>
      <c r="M45" s="17" t="s">
        <v>450</v>
      </c>
      <c r="N45" s="17" t="s">
        <v>450</v>
      </c>
      <c r="O45" s="16" t="s">
        <v>448</v>
      </c>
      <c r="P45" s="16" t="s">
        <v>448</v>
      </c>
      <c r="Q45" s="17" t="s">
        <v>450</v>
      </c>
      <c r="R45" s="17" t="s">
        <v>450</v>
      </c>
      <c r="S45" s="20" t="s">
        <v>448</v>
      </c>
      <c r="T45" s="25" t="str">
        <f t="shared" si="0"/>
        <v/>
      </c>
      <c r="U45" s="133" t="str">
        <f>IF(COUNTIF(個票ｰ1005!$U$30:$U$119,$C45),"○","")</f>
        <v/>
      </c>
      <c r="V45" s="133" t="str">
        <f t="shared" si="1"/>
        <v/>
      </c>
    </row>
    <row r="46" spans="1:22" ht="14.25">
      <c r="A46" s="623"/>
      <c r="B46" s="624"/>
      <c r="C46" s="187" t="s">
        <v>190</v>
      </c>
      <c r="D46" s="129"/>
      <c r="E46" s="17" t="s">
        <v>449</v>
      </c>
      <c r="F46" s="17" t="s">
        <v>449</v>
      </c>
      <c r="G46" s="17" t="s">
        <v>449</v>
      </c>
      <c r="H46" s="17" t="s">
        <v>449</v>
      </c>
      <c r="I46" s="17" t="s">
        <v>451</v>
      </c>
      <c r="J46" s="17" t="s">
        <v>449</v>
      </c>
      <c r="K46" s="17" t="s">
        <v>451</v>
      </c>
      <c r="L46" s="17" t="s">
        <v>451</v>
      </c>
      <c r="M46" s="17" t="s">
        <v>451</v>
      </c>
      <c r="N46" s="17" t="s">
        <v>450</v>
      </c>
      <c r="O46" s="17" t="s">
        <v>450</v>
      </c>
      <c r="P46" s="16" t="s">
        <v>448</v>
      </c>
      <c r="Q46" s="17" t="s">
        <v>450</v>
      </c>
      <c r="R46" s="17" t="s">
        <v>451</v>
      </c>
      <c r="S46" s="20" t="s">
        <v>448</v>
      </c>
      <c r="T46" s="25" t="str">
        <f t="shared" si="0"/>
        <v/>
      </c>
      <c r="U46" s="133" t="str">
        <f>IF(COUNTIF(個票ｰ1005!$U$30:$U$119,$C46),"○","")</f>
        <v/>
      </c>
      <c r="V46" s="133" t="str">
        <f t="shared" si="1"/>
        <v/>
      </c>
    </row>
    <row r="47" spans="1:22" ht="14.25">
      <c r="A47" s="623"/>
      <c r="B47" s="624"/>
      <c r="C47" s="187" t="s">
        <v>191</v>
      </c>
      <c r="D47" s="129"/>
      <c r="E47" s="17" t="s">
        <v>449</v>
      </c>
      <c r="F47" s="17" t="s">
        <v>449</v>
      </c>
      <c r="G47" s="17" t="s">
        <v>451</v>
      </c>
      <c r="H47" s="17" t="s">
        <v>449</v>
      </c>
      <c r="I47" s="17" t="s">
        <v>451</v>
      </c>
      <c r="J47" s="17" t="s">
        <v>449</v>
      </c>
      <c r="K47" s="17" t="s">
        <v>451</v>
      </c>
      <c r="L47" s="17" t="s">
        <v>451</v>
      </c>
      <c r="M47" s="17" t="s">
        <v>450</v>
      </c>
      <c r="N47" s="17" t="s">
        <v>451</v>
      </c>
      <c r="O47" s="17" t="s">
        <v>450</v>
      </c>
      <c r="P47" s="17" t="s">
        <v>451</v>
      </c>
      <c r="Q47" s="17" t="s">
        <v>451</v>
      </c>
      <c r="R47" s="17" t="s">
        <v>451</v>
      </c>
      <c r="S47" s="18" t="s">
        <v>450</v>
      </c>
      <c r="T47" s="25" t="str">
        <f t="shared" si="0"/>
        <v/>
      </c>
      <c r="U47" s="133" t="str">
        <f>IF(COUNTIF(個票ｰ1005!$U$30:$U$119,$C47),"○","")</f>
        <v/>
      </c>
      <c r="V47" s="133" t="str">
        <f t="shared" si="1"/>
        <v/>
      </c>
    </row>
    <row r="48" spans="1:22" ht="14.25">
      <c r="A48" s="623"/>
      <c r="B48" s="624" t="s">
        <v>459</v>
      </c>
      <c r="C48" s="187" t="s">
        <v>192</v>
      </c>
      <c r="D48" s="129"/>
      <c r="E48" s="17" t="s">
        <v>451</v>
      </c>
      <c r="F48" s="17" t="s">
        <v>451</v>
      </c>
      <c r="G48" s="17" t="s">
        <v>451</v>
      </c>
      <c r="H48" s="17" t="s">
        <v>451</v>
      </c>
      <c r="I48" s="17" t="s">
        <v>451</v>
      </c>
      <c r="J48" s="17" t="s">
        <v>449</v>
      </c>
      <c r="K48" s="17" t="s">
        <v>451</v>
      </c>
      <c r="L48" s="17" t="s">
        <v>451</v>
      </c>
      <c r="M48" s="17" t="s">
        <v>451</v>
      </c>
      <c r="N48" s="17" t="s">
        <v>451</v>
      </c>
      <c r="O48" s="17" t="s">
        <v>451</v>
      </c>
      <c r="P48" s="17" t="s">
        <v>451</v>
      </c>
      <c r="Q48" s="16" t="s">
        <v>448</v>
      </c>
      <c r="R48" s="17" t="s">
        <v>451</v>
      </c>
      <c r="S48" s="18" t="s">
        <v>450</v>
      </c>
      <c r="T48" s="25" t="str">
        <f t="shared" si="0"/>
        <v/>
      </c>
      <c r="U48" s="133" t="str">
        <f>IF(COUNTIF(個票ｰ1005!$U$30:$U$119,$C48),"○","")</f>
        <v/>
      </c>
      <c r="V48" s="133" t="str">
        <f t="shared" si="1"/>
        <v/>
      </c>
    </row>
    <row r="49" spans="1:23" ht="14.25">
      <c r="A49" s="623"/>
      <c r="B49" s="624"/>
      <c r="C49" s="187" t="s">
        <v>194</v>
      </c>
      <c r="D49" s="129"/>
      <c r="E49" s="17" t="s">
        <v>449</v>
      </c>
      <c r="F49" s="17" t="s">
        <v>449</v>
      </c>
      <c r="G49" s="17" t="s">
        <v>449</v>
      </c>
      <c r="H49" s="17" t="s">
        <v>449</v>
      </c>
      <c r="I49" s="17" t="s">
        <v>449</v>
      </c>
      <c r="J49" s="17" t="s">
        <v>449</v>
      </c>
      <c r="K49" s="17" t="s">
        <v>451</v>
      </c>
      <c r="L49" s="17" t="s">
        <v>451</v>
      </c>
      <c r="M49" s="17" t="s">
        <v>450</v>
      </c>
      <c r="N49" s="17" t="s">
        <v>451</v>
      </c>
      <c r="O49" s="17" t="s">
        <v>451</v>
      </c>
      <c r="P49" s="17" t="s">
        <v>451</v>
      </c>
      <c r="Q49" s="17" t="s">
        <v>451</v>
      </c>
      <c r="R49" s="17" t="s">
        <v>451</v>
      </c>
      <c r="S49" s="18" t="s">
        <v>450</v>
      </c>
      <c r="T49" s="25" t="str">
        <f t="shared" si="0"/>
        <v/>
      </c>
      <c r="U49" s="133" t="str">
        <f>IF(COUNTIF(個票ｰ1005!$U$30:$U$119,$C49),"○","")</f>
        <v/>
      </c>
      <c r="V49" s="133" t="str">
        <f t="shared" si="1"/>
        <v/>
      </c>
    </row>
    <row r="50" spans="1:23" ht="14.25">
      <c r="A50" s="623"/>
      <c r="B50" s="624"/>
      <c r="C50" s="187" t="s">
        <v>195</v>
      </c>
      <c r="D50" s="129"/>
      <c r="E50" s="17" t="s">
        <v>451</v>
      </c>
      <c r="F50" s="17" t="s">
        <v>451</v>
      </c>
      <c r="G50" s="17" t="s">
        <v>451</v>
      </c>
      <c r="H50" s="17" t="s">
        <v>451</v>
      </c>
      <c r="I50" s="17" t="s">
        <v>451</v>
      </c>
      <c r="J50" s="17" t="s">
        <v>449</v>
      </c>
      <c r="K50" s="17" t="s">
        <v>451</v>
      </c>
      <c r="L50" s="17" t="s">
        <v>451</v>
      </c>
      <c r="M50" s="17" t="s">
        <v>451</v>
      </c>
      <c r="N50" s="17" t="s">
        <v>451</v>
      </c>
      <c r="O50" s="17" t="s">
        <v>451</v>
      </c>
      <c r="P50" s="17" t="s">
        <v>451</v>
      </c>
      <c r="Q50" s="17" t="s">
        <v>451</v>
      </c>
      <c r="R50" s="17" t="s">
        <v>451</v>
      </c>
      <c r="S50" s="18" t="s">
        <v>451</v>
      </c>
      <c r="T50" s="25" t="str">
        <f t="shared" si="0"/>
        <v/>
      </c>
      <c r="U50" s="133" t="str">
        <f>IF(COUNTIF(個票ｰ1005!$U$30:$U$119,$C50),"○","")</f>
        <v/>
      </c>
      <c r="V50" s="133" t="str">
        <f t="shared" si="1"/>
        <v/>
      </c>
    </row>
    <row r="51" spans="1:23" ht="14.25">
      <c r="A51" s="623" t="s">
        <v>197</v>
      </c>
      <c r="B51" s="624" t="s">
        <v>460</v>
      </c>
      <c r="C51" s="187" t="s">
        <v>196</v>
      </c>
      <c r="D51" s="129"/>
      <c r="E51" s="17" t="s">
        <v>449</v>
      </c>
      <c r="F51" s="17" t="s">
        <v>449</v>
      </c>
      <c r="G51" s="17" t="s">
        <v>449</v>
      </c>
      <c r="H51" s="17" t="s">
        <v>449</v>
      </c>
      <c r="I51" s="17" t="s">
        <v>449</v>
      </c>
      <c r="J51" s="17" t="s">
        <v>449</v>
      </c>
      <c r="K51" s="17" t="s">
        <v>449</v>
      </c>
      <c r="L51" s="17" t="s">
        <v>449</v>
      </c>
      <c r="M51" s="17" t="s">
        <v>449</v>
      </c>
      <c r="N51" s="17" t="s">
        <v>451</v>
      </c>
      <c r="O51" s="17" t="s">
        <v>451</v>
      </c>
      <c r="P51" s="17" t="s">
        <v>449</v>
      </c>
      <c r="Q51" s="17" t="s">
        <v>449</v>
      </c>
      <c r="R51" s="16" t="s">
        <v>448</v>
      </c>
      <c r="S51" s="18" t="s">
        <v>238</v>
      </c>
      <c r="T51" s="25" t="str">
        <f t="shared" si="0"/>
        <v/>
      </c>
      <c r="U51" s="133" t="str">
        <f>IF(COUNTIF(個票ｰ1005!$U$30:$U$119,$C51),"○","")</f>
        <v/>
      </c>
      <c r="V51" s="133" t="str">
        <f t="shared" si="1"/>
        <v/>
      </c>
    </row>
    <row r="52" spans="1:23" ht="14.25">
      <c r="A52" s="623"/>
      <c r="B52" s="624"/>
      <c r="C52" s="187" t="s">
        <v>199</v>
      </c>
      <c r="D52" s="129"/>
      <c r="E52" s="17" t="s">
        <v>451</v>
      </c>
      <c r="F52" s="17" t="s">
        <v>451</v>
      </c>
      <c r="G52" s="17" t="s">
        <v>451</v>
      </c>
      <c r="H52" s="17" t="s">
        <v>451</v>
      </c>
      <c r="I52" s="17" t="s">
        <v>449</v>
      </c>
      <c r="J52" s="17" t="s">
        <v>449</v>
      </c>
      <c r="K52" s="17" t="s">
        <v>451</v>
      </c>
      <c r="L52" s="17" t="s">
        <v>451</v>
      </c>
      <c r="M52" s="17" t="s">
        <v>451</v>
      </c>
      <c r="N52" s="17" t="s">
        <v>451</v>
      </c>
      <c r="O52" s="17" t="s">
        <v>451</v>
      </c>
      <c r="P52" s="17" t="s">
        <v>451</v>
      </c>
      <c r="Q52" s="17" t="s">
        <v>451</v>
      </c>
      <c r="R52" s="16" t="s">
        <v>448</v>
      </c>
      <c r="S52" s="18" t="s">
        <v>450</v>
      </c>
      <c r="T52" s="25" t="str">
        <f t="shared" si="0"/>
        <v/>
      </c>
      <c r="U52" s="133" t="str">
        <f>IF(COUNTIF(個票ｰ1005!$U$30:$U$119,$C52),"○","")</f>
        <v/>
      </c>
      <c r="V52" s="133" t="str">
        <f t="shared" si="1"/>
        <v/>
      </c>
    </row>
    <row r="53" spans="1:23" ht="14.25">
      <c r="A53" s="623"/>
      <c r="B53" s="624"/>
      <c r="C53" s="187" t="s">
        <v>200</v>
      </c>
      <c r="D53" s="129"/>
      <c r="E53" s="17" t="s">
        <v>451</v>
      </c>
      <c r="F53" s="17" t="s">
        <v>451</v>
      </c>
      <c r="G53" s="17" t="s">
        <v>451</v>
      </c>
      <c r="H53" s="17" t="s">
        <v>451</v>
      </c>
      <c r="I53" s="17" t="s">
        <v>449</v>
      </c>
      <c r="J53" s="17" t="s">
        <v>449</v>
      </c>
      <c r="K53" s="17" t="s">
        <v>451</v>
      </c>
      <c r="L53" s="17" t="s">
        <v>451</v>
      </c>
      <c r="M53" s="17" t="s">
        <v>450</v>
      </c>
      <c r="N53" s="17" t="s">
        <v>451</v>
      </c>
      <c r="O53" s="17" t="s">
        <v>451</v>
      </c>
      <c r="P53" s="17" t="s">
        <v>451</v>
      </c>
      <c r="Q53" s="17" t="s">
        <v>451</v>
      </c>
      <c r="R53" s="16" t="s">
        <v>448</v>
      </c>
      <c r="S53" s="18" t="s">
        <v>450</v>
      </c>
      <c r="T53" s="25" t="str">
        <f t="shared" si="0"/>
        <v/>
      </c>
      <c r="U53" s="133" t="str">
        <f>IF(COUNTIF(個票ｰ1005!$U$30:$U$119,$C53),"○","")</f>
        <v/>
      </c>
      <c r="V53" s="133" t="str">
        <f t="shared" si="1"/>
        <v/>
      </c>
    </row>
    <row r="54" spans="1:23" ht="14.25">
      <c r="A54" s="623"/>
      <c r="B54" s="624"/>
      <c r="C54" s="187" t="s">
        <v>201</v>
      </c>
      <c r="D54" s="129"/>
      <c r="E54" s="17" t="s">
        <v>450</v>
      </c>
      <c r="F54" s="17" t="s">
        <v>450</v>
      </c>
      <c r="G54" s="17" t="s">
        <v>450</v>
      </c>
      <c r="H54" s="17" t="s">
        <v>451</v>
      </c>
      <c r="I54" s="17" t="s">
        <v>451</v>
      </c>
      <c r="J54" s="17" t="s">
        <v>449</v>
      </c>
      <c r="K54" s="17" t="s">
        <v>450</v>
      </c>
      <c r="L54" s="17" t="s">
        <v>450</v>
      </c>
      <c r="M54" s="17" t="s">
        <v>450</v>
      </c>
      <c r="N54" s="17" t="s">
        <v>449</v>
      </c>
      <c r="O54" s="17" t="s">
        <v>449</v>
      </c>
      <c r="P54" s="17" t="s">
        <v>449</v>
      </c>
      <c r="Q54" s="17" t="s">
        <v>449</v>
      </c>
      <c r="R54" s="16" t="s">
        <v>448</v>
      </c>
      <c r="S54" s="18" t="s">
        <v>450</v>
      </c>
      <c r="T54" s="25" t="str">
        <f t="shared" si="0"/>
        <v/>
      </c>
      <c r="U54" s="133" t="str">
        <f>IF(COUNTIF(個票ｰ1005!$U$30:$U$119,$C54),"○","")</f>
        <v/>
      </c>
      <c r="V54" s="133" t="str">
        <f t="shared" si="1"/>
        <v/>
      </c>
    </row>
    <row r="55" spans="1:23" ht="14.25">
      <c r="A55" s="623"/>
      <c r="B55" s="624" t="s">
        <v>203</v>
      </c>
      <c r="C55" s="187" t="s">
        <v>202</v>
      </c>
      <c r="D55" s="129"/>
      <c r="E55" s="17" t="s">
        <v>449</v>
      </c>
      <c r="F55" s="17" t="s">
        <v>449</v>
      </c>
      <c r="G55" s="17" t="s">
        <v>449</v>
      </c>
      <c r="H55" s="17" t="s">
        <v>449</v>
      </c>
      <c r="I55" s="17" t="s">
        <v>449</v>
      </c>
      <c r="J55" s="17" t="s">
        <v>449</v>
      </c>
      <c r="K55" s="17" t="s">
        <v>449</v>
      </c>
      <c r="L55" s="17" t="s">
        <v>449</v>
      </c>
      <c r="M55" s="17" t="s">
        <v>450</v>
      </c>
      <c r="N55" s="17" t="s">
        <v>450</v>
      </c>
      <c r="O55" s="17" t="s">
        <v>450</v>
      </c>
      <c r="P55" s="17" t="s">
        <v>450</v>
      </c>
      <c r="Q55" s="17" t="s">
        <v>450</v>
      </c>
      <c r="R55" s="17" t="s">
        <v>450</v>
      </c>
      <c r="S55" s="20" t="s">
        <v>448</v>
      </c>
      <c r="T55" s="25" t="str">
        <f t="shared" si="0"/>
        <v/>
      </c>
      <c r="U55" s="133" t="str">
        <f>IF(COUNTIF(個票ｰ1005!$U$30:$U$119,$C55),"○","")</f>
        <v/>
      </c>
      <c r="V55" s="133" t="str">
        <f t="shared" si="1"/>
        <v/>
      </c>
    </row>
    <row r="56" spans="1:23" ht="15" thickBot="1">
      <c r="A56" s="625"/>
      <c r="B56" s="626"/>
      <c r="C56" s="188" t="s">
        <v>204</v>
      </c>
      <c r="D56" s="130"/>
      <c r="E56" s="22" t="s">
        <v>449</v>
      </c>
      <c r="F56" s="22" t="s">
        <v>449</v>
      </c>
      <c r="G56" s="22" t="s">
        <v>449</v>
      </c>
      <c r="H56" s="22" t="s">
        <v>449</v>
      </c>
      <c r="I56" s="22" t="s">
        <v>449</v>
      </c>
      <c r="J56" s="22" t="s">
        <v>449</v>
      </c>
      <c r="K56" s="22" t="s">
        <v>449</v>
      </c>
      <c r="L56" s="22" t="s">
        <v>449</v>
      </c>
      <c r="M56" s="22" t="s">
        <v>451</v>
      </c>
      <c r="N56" s="22" t="s">
        <v>451</v>
      </c>
      <c r="O56" s="22" t="s">
        <v>451</v>
      </c>
      <c r="P56" s="23" t="s">
        <v>448</v>
      </c>
      <c r="Q56" s="22" t="s">
        <v>451</v>
      </c>
      <c r="R56" s="22" t="s">
        <v>450</v>
      </c>
      <c r="S56" s="24" t="s">
        <v>448</v>
      </c>
      <c r="T56" s="25" t="str">
        <f t="shared" si="0"/>
        <v/>
      </c>
      <c r="U56" s="133" t="str">
        <f>IF(COUNTIF(個票ｰ1005!$U$30:$U$119,$C56),"○","")</f>
        <v/>
      </c>
      <c r="V56" s="133" t="str">
        <f t="shared" si="1"/>
        <v/>
      </c>
    </row>
    <row r="57" spans="1:23" s="133" customFormat="1" ht="14.25" hidden="1">
      <c r="E57" s="134">
        <f>IF(OR(D14="○",D15="○",D16="○",D17="○",D18="○",D20="○",D21="○",D22="○",D23="○"),1,0)</f>
        <v>0</v>
      </c>
      <c r="F57" s="134">
        <f>IF(OR(D14="○",D15="○",D16="○",D17="○",D18="○",D20="○",D21="○",D22="○",D23="○",),1,0)</f>
        <v>0</v>
      </c>
      <c r="G57" s="134">
        <f>IF(D16="○",1,0)</f>
        <v>0</v>
      </c>
      <c r="H57" s="134">
        <f>IF(OR(D26="○",D27="○",D29="○",),1,0)</f>
        <v>0</v>
      </c>
      <c r="I57" s="134">
        <f>IF(OR(D26="○",D27="○",D28="○",D29="○"),1,0)</f>
        <v>0</v>
      </c>
      <c r="J57" s="134">
        <f>IF(D30="○",1,0)</f>
        <v>0</v>
      </c>
      <c r="K57" s="134">
        <f>IF(OR(D31="○",D32="○",D33="○"),1,0)</f>
        <v>0</v>
      </c>
      <c r="L57" s="134">
        <f>IF(OR(D34="○",D35="○"),1,0)</f>
        <v>0</v>
      </c>
      <c r="M57" s="134">
        <f>IF(OR(D36="○",D37="○"),1,0)</f>
        <v>0</v>
      </c>
      <c r="N57" s="134">
        <f>IF(OR(D38="○",D39="○",D40="○",D41="○",D42="○",D43="○"),1,0)</f>
        <v>0</v>
      </c>
      <c r="O57" s="134">
        <f>IF(OR(D38="○",D39="○",D40="○",D41="○",D42="○",D44="○",D45="○"),1,0)</f>
        <v>0</v>
      </c>
      <c r="P57" s="134">
        <f>IF(OR(D38="○",D45="○",D46="○",D56="○"),1,0)</f>
        <v>0</v>
      </c>
      <c r="Q57" s="134">
        <f>IF(D48="○",1,0)</f>
        <v>0</v>
      </c>
      <c r="R57" s="134">
        <f>IF(OR(D51="○",D52="○",D53="○",D54="○"),1,0)</f>
        <v>0</v>
      </c>
      <c r="S57" s="134">
        <f>IF(OR(D45="○",D46="○",D55="○",D56="○"),1,0)</f>
        <v>0</v>
      </c>
      <c r="T57" s="133">
        <f>COUNTIF($T$14:$T$56,$D$61)</f>
        <v>0</v>
      </c>
    </row>
    <row r="58" spans="1:23" s="135" customFormat="1" ht="11.25" hidden="1">
      <c r="D58" s="135" t="s">
        <v>322</v>
      </c>
      <c r="E58" s="135" t="str">
        <f>IF(E$57=1,E$60,"")</f>
        <v/>
      </c>
      <c r="F58" s="135" t="str">
        <f t="shared" ref="F58:S59" si="2">IF(F$57=1,F$60,"")</f>
        <v/>
      </c>
      <c r="G58" s="135" t="str">
        <f t="shared" si="2"/>
        <v/>
      </c>
      <c r="H58" s="135" t="str">
        <f t="shared" si="2"/>
        <v/>
      </c>
      <c r="I58" s="135" t="str">
        <f t="shared" si="2"/>
        <v/>
      </c>
      <c r="J58" s="135" t="str">
        <f t="shared" si="2"/>
        <v/>
      </c>
      <c r="K58" s="135" t="str">
        <f t="shared" si="2"/>
        <v/>
      </c>
      <c r="L58" s="135" t="str">
        <f t="shared" si="2"/>
        <v/>
      </c>
      <c r="M58" s="135" t="str">
        <f t="shared" si="2"/>
        <v/>
      </c>
      <c r="N58" s="135" t="str">
        <f t="shared" si="2"/>
        <v/>
      </c>
      <c r="O58" s="135" t="str">
        <f t="shared" si="2"/>
        <v/>
      </c>
      <c r="P58" s="135" t="str">
        <f t="shared" si="2"/>
        <v/>
      </c>
      <c r="Q58" s="135" t="str">
        <f t="shared" si="2"/>
        <v/>
      </c>
      <c r="R58" s="135" t="str">
        <f t="shared" si="2"/>
        <v/>
      </c>
      <c r="S58" s="135" t="str">
        <f t="shared" si="2"/>
        <v/>
      </c>
    </row>
    <row r="59" spans="1:23" s="135" customFormat="1" ht="11.25" hidden="1">
      <c r="D59" s="135" t="s">
        <v>324</v>
      </c>
      <c r="E59" s="135" t="str">
        <f>IF(E$57=1,E$60,"")</f>
        <v/>
      </c>
      <c r="F59" s="135" t="str">
        <f t="shared" si="2"/>
        <v/>
      </c>
      <c r="G59" s="135" t="str">
        <f t="shared" si="2"/>
        <v/>
      </c>
      <c r="H59" s="135" t="str">
        <f t="shared" si="2"/>
        <v/>
      </c>
      <c r="I59" s="135" t="str">
        <f t="shared" si="2"/>
        <v/>
      </c>
      <c r="J59" s="135" t="str">
        <f t="shared" si="2"/>
        <v/>
      </c>
      <c r="K59" s="135" t="str">
        <f t="shared" si="2"/>
        <v/>
      </c>
      <c r="L59" s="135" t="str">
        <f t="shared" si="2"/>
        <v/>
      </c>
      <c r="M59" s="135" t="str">
        <f t="shared" si="2"/>
        <v/>
      </c>
      <c r="N59" s="135" t="str">
        <f t="shared" si="2"/>
        <v/>
      </c>
      <c r="O59" s="135" t="str">
        <f t="shared" si="2"/>
        <v/>
      </c>
      <c r="P59" s="135" t="str">
        <f t="shared" si="2"/>
        <v/>
      </c>
      <c r="Q59" s="135" t="str">
        <f t="shared" si="2"/>
        <v/>
      </c>
      <c r="R59" s="135" t="str">
        <f t="shared" si="2"/>
        <v/>
      </c>
      <c r="S59" s="135" t="str">
        <f t="shared" si="2"/>
        <v/>
      </c>
    </row>
    <row r="60" spans="1:23" s="135" customFormat="1" ht="19.5" hidden="1" customHeight="1">
      <c r="E60" s="136" t="s">
        <v>461</v>
      </c>
      <c r="F60" s="136" t="s">
        <v>462</v>
      </c>
      <c r="G60" s="136" t="s">
        <v>463</v>
      </c>
      <c r="H60" s="136" t="s">
        <v>276</v>
      </c>
      <c r="I60" s="136" t="s">
        <v>282</v>
      </c>
      <c r="J60" s="136" t="s">
        <v>464</v>
      </c>
      <c r="K60" s="136" t="s">
        <v>277</v>
      </c>
      <c r="L60" s="136" t="s">
        <v>465</v>
      </c>
      <c r="M60" s="137" t="s">
        <v>289</v>
      </c>
      <c r="N60" s="136" t="s">
        <v>278</v>
      </c>
      <c r="O60" s="136" t="s">
        <v>284</v>
      </c>
      <c r="P60" s="136" t="s">
        <v>290</v>
      </c>
      <c r="Q60" s="136" t="s">
        <v>466</v>
      </c>
      <c r="R60" s="136" t="s">
        <v>279</v>
      </c>
      <c r="S60" s="136" t="s">
        <v>467</v>
      </c>
    </row>
    <row r="61" spans="1:23" s="133" customFormat="1" hidden="1">
      <c r="D61" s="133" t="s">
        <v>468</v>
      </c>
    </row>
    <row r="62" spans="1:23" s="25" customFormat="1" hidden="1">
      <c r="U62" s="133"/>
      <c r="V62" s="133"/>
      <c r="W62" s="133"/>
    </row>
  </sheetData>
  <sheetProtection algorithmName="SHA-512" hashValue="JwgwRY+z0KIW1/QsXad40RCPNFELIaMtLX86f5ZEFchCI3e+0ebpvIzcfnWzQySq8kNBm43kMSAMwM35IfhW4g==" saltValue="XU1QFFRiBm8HOTAulW3dQw==" spinCount="100000" sheet="1" objects="1" scenarios="1"/>
  <mergeCells count="28">
    <mergeCell ref="A7:S7"/>
    <mergeCell ref="A1:S1"/>
    <mergeCell ref="A3:S3"/>
    <mergeCell ref="A4:S4"/>
    <mergeCell ref="A5:S5"/>
    <mergeCell ref="A6:S6"/>
    <mergeCell ref="A8:S8"/>
    <mergeCell ref="A9:S9"/>
    <mergeCell ref="A11:D12"/>
    <mergeCell ref="E11:G11"/>
    <mergeCell ref="H11:J11"/>
    <mergeCell ref="K11:M11"/>
    <mergeCell ref="N11:Q11"/>
    <mergeCell ref="R11:S11"/>
    <mergeCell ref="A14:A30"/>
    <mergeCell ref="B14:B19"/>
    <mergeCell ref="B20:B25"/>
    <mergeCell ref="B26:B30"/>
    <mergeCell ref="A31:A37"/>
    <mergeCell ref="B31:B33"/>
    <mergeCell ref="B34:B35"/>
    <mergeCell ref="B36:B37"/>
    <mergeCell ref="A38:A50"/>
    <mergeCell ref="B38:B47"/>
    <mergeCell ref="B48:B50"/>
    <mergeCell ref="A51:A56"/>
    <mergeCell ref="B51:B54"/>
    <mergeCell ref="B55:B56"/>
  </mergeCells>
  <phoneticPr fontId="17"/>
  <conditionalFormatting sqref="E12">
    <cfRule type="expression" dxfId="198" priority="15">
      <formula>$E$57=1</formula>
    </cfRule>
  </conditionalFormatting>
  <conditionalFormatting sqref="F12">
    <cfRule type="expression" dxfId="197" priority="14">
      <formula>$F$57=1</formula>
    </cfRule>
  </conditionalFormatting>
  <conditionalFormatting sqref="G12">
    <cfRule type="expression" dxfId="196" priority="13">
      <formula>$G$57=1</formula>
    </cfRule>
  </conditionalFormatting>
  <conditionalFormatting sqref="H12">
    <cfRule type="expression" dxfId="195" priority="12">
      <formula>$H$57=1</formula>
    </cfRule>
  </conditionalFormatting>
  <conditionalFormatting sqref="I12">
    <cfRule type="expression" dxfId="194" priority="11">
      <formula>$I$57=1</formula>
    </cfRule>
  </conditionalFormatting>
  <conditionalFormatting sqref="J12">
    <cfRule type="expression" dxfId="193" priority="10">
      <formula>$J$57=1</formula>
    </cfRule>
  </conditionalFormatting>
  <conditionalFormatting sqref="K12">
    <cfRule type="expression" dxfId="192" priority="9">
      <formula>$K$57=1</formula>
    </cfRule>
  </conditionalFormatting>
  <conditionalFormatting sqref="L12">
    <cfRule type="expression" dxfId="191" priority="8">
      <formula>$L$57=1</formula>
    </cfRule>
  </conditionalFormatting>
  <conditionalFormatting sqref="M12">
    <cfRule type="expression" dxfId="190" priority="7">
      <formula>$M$57=1</formula>
    </cfRule>
  </conditionalFormatting>
  <conditionalFormatting sqref="N12">
    <cfRule type="expression" dxfId="189" priority="6">
      <formula>$N$57=1</formula>
    </cfRule>
  </conditionalFormatting>
  <conditionalFormatting sqref="O12">
    <cfRule type="expression" dxfId="188" priority="5">
      <formula>$O$57=1</formula>
    </cfRule>
  </conditionalFormatting>
  <conditionalFormatting sqref="P12">
    <cfRule type="expression" dxfId="187" priority="4">
      <formula>$P$57=1</formula>
    </cfRule>
  </conditionalFormatting>
  <conditionalFormatting sqref="Q12">
    <cfRule type="expression" dxfId="186" priority="3">
      <formula>$Q$57=1</formula>
    </cfRule>
  </conditionalFormatting>
  <conditionalFormatting sqref="R12">
    <cfRule type="expression" dxfId="185" priority="2">
      <formula>$R$57=1</formula>
    </cfRule>
  </conditionalFormatting>
  <conditionalFormatting sqref="S12">
    <cfRule type="expression" dxfId="184" priority="1">
      <formula>$S$57=1</formula>
    </cfRule>
  </conditionalFormatting>
  <hyperlinks>
    <hyperlink ref="A5:F5" r:id="rId1" location="page=70　　" display="＜各スキル項目における具体的な学習項目例等について＞" xr:uid="{3A67CA06-7429-42B0-8137-6266E7F37EA9}"/>
    <hyperlink ref="A8:S8" r:id="rId2" location="page=73" display="＜各人材類型における「ロール」の定義について＞" xr:uid="{8A2D1BFA-7A07-418A-9BF8-D9093E29F831}"/>
    <hyperlink ref="A5:S5" r:id="rId3" location="page=84" display="＜各スキル項目における具体的な学習項目例等について＞" xr:uid="{FCBEDBD1-A5DC-4346-8931-A3473C3AA54A}"/>
    <hyperlink ref="E12" r:id="rId4" location="page=100" display="https://www.ipa.go.jp/jinzai/skill-standard/dss/ps6vr700000083ki-att/000106872.pdf - page=100" xr:uid="{08A07B69-EC03-4BB1-A9B1-1BC6884A0A52}"/>
    <hyperlink ref="F12" r:id="rId5" location="page=101" display="https://www.ipa.go.jp/jinzai/skill-standard/dss/ps6vr700000083ki-att/000106872.pdf - page=101" xr:uid="{83F97BEE-04B2-44F6-85D6-22E8EFF09D53}"/>
    <hyperlink ref="G12" r:id="rId6" location="page=102" display="https://www.ipa.go.jp/jinzai/skill-standard/dss/ps6vr700000083ki-att/000106872.pdf - page=102" xr:uid="{C925BA22-CAA5-447D-A0D4-4EF3E9E97AED}"/>
    <hyperlink ref="H12" r:id="rId7" location="page=115" display="https://www.ipa.go.jp/jinzai/skill-standard/dss/ps6vr700000083ki-att/000106872.pdf - page=115" xr:uid="{88B21992-5E90-4FD6-93FD-CEB8759DA77A}"/>
    <hyperlink ref="I12" r:id="rId8" location="page=116" display="https://www.ipa.go.jp/jinzai/skill-standard/dss/ps6vr700000083ki-att/000106872.pdf - page=116" xr:uid="{72D83154-68FC-458E-ADDE-7304D8F1AFB8}"/>
    <hyperlink ref="J12" r:id="rId9" location="page=117" display="https://www.ipa.go.jp/jinzai/skill-standard/dss/ps6vr700000083ki-att/000106872.pdf - page=117" xr:uid="{4DD3BD65-F851-4277-B51A-ACC2B3950372}"/>
    <hyperlink ref="K12" r:id="rId10" location="page=126" display="https://www.ipa.go.jp/jinzai/skill-standard/dss/ps6vr700000083ki-att/000106872.pdf - page=126" xr:uid="{B25F2071-92CA-40FA-8E87-23BE50C11655}"/>
    <hyperlink ref="L12" r:id="rId11" location="page=127" display="https://www.ipa.go.jp/jinzai/skill-standard/dss/ps6vr700000083ki-att/000106872.pdf - page=127" xr:uid="{54E847B5-0685-4DA0-93A5-88D290D61DA3}"/>
    <hyperlink ref="M12" r:id="rId12" location="page=128" xr:uid="{A17EDF70-CB7B-4B6D-9492-0308AD770236}"/>
    <hyperlink ref="N12" r:id="rId13" location="page=135" display="https://www.ipa.go.jp/jinzai/skill-standard/dss/ps6vr700000083ki-att/000106872.pdf - page=135" xr:uid="{BD0FB330-83E6-4C43-B719-541BE85BA47B}"/>
    <hyperlink ref="O12" r:id="rId14" location="page=136" display="https://www.ipa.go.jp/jinzai/skill-standard/dss/ps6vr700000083ki-att/000106872.pdf - page=136" xr:uid="{CEED962D-2E02-4434-99C1-90F38085D8D4}"/>
    <hyperlink ref="P12" r:id="rId15" location="page=137" display="https://www.ipa.go.jp/jinzai/skill-standard/dss/ps6vr700000083ki-att/000106872.pdf - page=137" xr:uid="{C66FCFF7-F7F6-41F1-9CF2-3DCEAD813E45}"/>
    <hyperlink ref="Q12" r:id="rId16" location="page=138" display="https://www.ipa.go.jp/jinzai/skill-standard/dss/ps6vr700000083ki-att/000106872.pdf - page=138" xr:uid="{8B1B0F15-919F-4AFB-B9EA-DD467089247E}"/>
    <hyperlink ref="R12" r:id="rId17" location="page=145" display="https://www.ipa.go.jp/jinzai/skill-standard/dss/ps6vr700000083ki-att/000106872.pdf - page=145" xr:uid="{58E837B4-27B0-4326-A2FE-7CF206034FAF}"/>
    <hyperlink ref="S12" r:id="rId18" location="page=146" display="https://www.ipa.go.jp/jinzai/skill-standard/dss/ps6vr700000083ki-att/000106872.pdf - page=146" xr:uid="{A4AC5C42-4D7E-47CD-ADA6-8F1F9C7C5E09}"/>
    <hyperlink ref="C14:C19" r:id="rId19" location="page=85" display="ビジネス戦略策定・実行" xr:uid="{E96C1BB6-EFD4-4731-A3B2-E705CBF4F57E}"/>
    <hyperlink ref="C20:C25" r:id="rId20" location="page=86" display="ビジネス調査" xr:uid="{AB13B6BB-13A6-4A49-9FEA-866555ECDE8C}"/>
    <hyperlink ref="C26:C30" r:id="rId21" location="page=87" display="顧客・ユーザー理解" xr:uid="{8F8C9951-A0A7-4BF8-8CEA-8AF2B29C3B2C}"/>
    <hyperlink ref="C31:C35" r:id="rId22" location="page=88" display="データ理解・活用" xr:uid="{01729489-F2E2-4AE2-81EF-E22EC0293EE2}"/>
    <hyperlink ref="C36:C37" r:id="rId23" location="page=89" display="データ活用基盤設計" xr:uid="{444030E8-083E-4275-B25E-94AC4F9E8B63}"/>
    <hyperlink ref="C38:C50" r:id="rId24" location="page=90" display="コンピュータサイエンス" xr:uid="{EC618FF7-834B-4787-809C-49054CD6D5BF}"/>
    <hyperlink ref="C51:C56" r:id="rId25" location="page=91" display="セキュリティ体制構築・運営" xr:uid="{CE1624AB-EB4C-4AFA-915A-0A5470E3BF25}"/>
  </hyperlinks>
  <pageMargins left="0.7" right="0.7" top="0.75" bottom="0.75" header="0.3" footer="0.3"/>
  <pageSetup paperSize="9" scale="40" orientation="portrait" r:id="rId26"/>
  <extLst>
    <ext xmlns:x14="http://schemas.microsoft.com/office/spreadsheetml/2009/9/main" uri="{CCE6A557-97BC-4b89-ADB6-D9C93CAAB3DF}">
      <x14:dataValidations xmlns:xm="http://schemas.microsoft.com/office/excel/2006/main" count="1">
        <x14:dataValidation type="list" allowBlank="1" showInputMessage="1" showErrorMessage="1" xr:uid="{4E3481D8-AD95-47FB-99B0-8FC2FE519808}">
          <x14:formula1>
            <xm:f>リスト!$AZ$1:$AZ$2</xm:f>
          </x14:formula1>
          <xm:sqref>D14:D56</xm:sqref>
        </x14:dataValidation>
      </x14:dataValidations>
    </ext>
  </extLs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67CD25-6FE4-4930-A65B-2394330B1A06}">
  <dimension ref="A1:X86"/>
  <sheetViews>
    <sheetView showGridLines="0" view="pageBreakPreview" zoomScale="85" zoomScaleNormal="100" zoomScaleSheetLayoutView="85" workbookViewId="0"/>
  </sheetViews>
  <sheetFormatPr defaultColWidth="9" defaultRowHeight="12"/>
  <cols>
    <col min="1" max="4" width="6.125" style="36" customWidth="1"/>
    <col min="5" max="6" width="8" style="36" customWidth="1"/>
    <col min="7" max="19" width="6.125" style="36" customWidth="1"/>
    <col min="20" max="23" width="6.125" style="1" customWidth="1"/>
    <col min="24" max="24" width="6.125" style="36" customWidth="1"/>
    <col min="25" max="16384" width="9" style="36"/>
  </cols>
  <sheetData>
    <row r="1" spans="1:24" ht="11.25" customHeight="1">
      <c r="A1" s="230"/>
      <c r="B1" s="230"/>
      <c r="C1" s="230"/>
      <c r="D1" s="230"/>
      <c r="E1" s="230"/>
      <c r="F1" s="230"/>
      <c r="G1" s="230"/>
      <c r="H1" s="230"/>
      <c r="I1" s="230"/>
      <c r="J1" s="230"/>
      <c r="K1" s="230"/>
      <c r="L1" s="230"/>
      <c r="M1" s="230"/>
      <c r="N1" s="230"/>
      <c r="O1" s="230"/>
      <c r="P1" s="230"/>
      <c r="Q1" s="230"/>
      <c r="R1" s="230"/>
      <c r="S1" s="230"/>
      <c r="T1" s="27"/>
      <c r="U1" s="230"/>
      <c r="V1" s="230"/>
      <c r="W1" s="230"/>
      <c r="X1" s="230"/>
    </row>
    <row r="2" spans="1:24" ht="18.75" customHeight="1">
      <c r="A2" s="759" t="s">
        <v>318</v>
      </c>
      <c r="B2" s="760"/>
      <c r="C2" s="760"/>
      <c r="D2" s="761"/>
      <c r="E2" s="768">
        <f>個票ｰ1005!C4</f>
        <v>0</v>
      </c>
      <c r="F2" s="769"/>
      <c r="G2" s="769"/>
      <c r="H2" s="769"/>
      <c r="I2" s="769"/>
      <c r="J2" s="769"/>
      <c r="K2" s="769"/>
      <c r="L2" s="769"/>
      <c r="M2" s="769"/>
      <c r="N2" s="769"/>
      <c r="O2" s="769"/>
      <c r="P2" s="769"/>
      <c r="Q2" s="770"/>
      <c r="R2" s="777" t="s">
        <v>469</v>
      </c>
      <c r="S2" s="778"/>
      <c r="T2" s="779"/>
      <c r="U2" s="786">
        <f>個票ｰ1005!P4</f>
        <v>1005</v>
      </c>
      <c r="V2" s="787"/>
      <c r="W2" s="787"/>
      <c r="X2" s="788"/>
    </row>
    <row r="3" spans="1:24" ht="22.5" customHeight="1">
      <c r="A3" s="762"/>
      <c r="B3" s="763"/>
      <c r="C3" s="763"/>
      <c r="D3" s="764"/>
      <c r="E3" s="771"/>
      <c r="F3" s="772"/>
      <c r="G3" s="772"/>
      <c r="H3" s="772"/>
      <c r="I3" s="772"/>
      <c r="J3" s="772"/>
      <c r="K3" s="772"/>
      <c r="L3" s="772"/>
      <c r="M3" s="772"/>
      <c r="N3" s="772"/>
      <c r="O3" s="772"/>
      <c r="P3" s="772"/>
      <c r="Q3" s="773"/>
      <c r="R3" s="780"/>
      <c r="S3" s="781"/>
      <c r="T3" s="782"/>
      <c r="U3" s="789"/>
      <c r="V3" s="790"/>
      <c r="W3" s="790"/>
      <c r="X3" s="791"/>
    </row>
    <row r="4" spans="1:24" ht="18.75" customHeight="1">
      <c r="A4" s="765"/>
      <c r="B4" s="766"/>
      <c r="C4" s="766"/>
      <c r="D4" s="767"/>
      <c r="E4" s="774"/>
      <c r="F4" s="775"/>
      <c r="G4" s="775"/>
      <c r="H4" s="775"/>
      <c r="I4" s="775"/>
      <c r="J4" s="775"/>
      <c r="K4" s="775"/>
      <c r="L4" s="775"/>
      <c r="M4" s="775"/>
      <c r="N4" s="775"/>
      <c r="O4" s="775"/>
      <c r="P4" s="775"/>
      <c r="Q4" s="776"/>
      <c r="R4" s="783"/>
      <c r="S4" s="784"/>
      <c r="T4" s="785"/>
      <c r="U4" s="792"/>
      <c r="V4" s="793"/>
      <c r="W4" s="793"/>
      <c r="X4" s="794"/>
    </row>
    <row r="5" spans="1:24" ht="15" customHeight="1">
      <c r="X5" s="1"/>
    </row>
    <row r="6" spans="1:24" ht="18" customHeight="1">
      <c r="A6" s="43" t="s">
        <v>470</v>
      </c>
      <c r="H6" s="2"/>
      <c r="J6" s="2"/>
      <c r="K6" s="2"/>
      <c r="L6" s="2"/>
      <c r="M6" s="2"/>
      <c r="N6" s="2"/>
      <c r="O6" s="2"/>
      <c r="P6" s="2"/>
      <c r="Q6" s="2"/>
      <c r="R6" s="2"/>
      <c r="S6" s="57"/>
      <c r="T6" s="58"/>
      <c r="U6" s="58"/>
      <c r="V6" s="59"/>
      <c r="W6" s="59"/>
      <c r="X6" s="60"/>
    </row>
    <row r="7" spans="1:24" ht="4.5" customHeight="1">
      <c r="A7" s="43"/>
      <c r="H7" s="2"/>
      <c r="J7" s="2"/>
      <c r="K7" s="2"/>
      <c r="L7" s="2"/>
      <c r="M7" s="2"/>
      <c r="N7" s="2"/>
      <c r="O7" s="2"/>
      <c r="P7" s="2"/>
      <c r="Q7" s="2"/>
      <c r="R7" s="2"/>
      <c r="S7" s="57"/>
      <c r="T7" s="58"/>
      <c r="U7" s="58"/>
      <c r="V7" s="59"/>
      <c r="W7" s="59"/>
      <c r="X7" s="60"/>
    </row>
    <row r="8" spans="1:24" ht="34.35" customHeight="1">
      <c r="A8" s="874"/>
      <c r="B8" s="875"/>
      <c r="C8" s="534" t="s">
        <v>471</v>
      </c>
      <c r="D8" s="885"/>
      <c r="E8" s="885"/>
      <c r="F8" s="886"/>
      <c r="G8" s="876" t="s">
        <v>472</v>
      </c>
      <c r="H8" s="877"/>
      <c r="I8" s="878" t="s">
        <v>473</v>
      </c>
      <c r="J8" s="340"/>
      <c r="K8" s="338" t="s">
        <v>474</v>
      </c>
      <c r="L8" s="879"/>
      <c r="M8" s="878" t="s">
        <v>475</v>
      </c>
      <c r="N8" s="913"/>
      <c r="O8" s="338" t="s">
        <v>476</v>
      </c>
      <c r="P8" s="914"/>
      <c r="Q8" s="915" t="s">
        <v>477</v>
      </c>
      <c r="R8" s="916"/>
      <c r="S8" s="917"/>
      <c r="T8" s="60"/>
      <c r="U8" s="36"/>
      <c r="V8" s="36"/>
      <c r="W8" s="36"/>
    </row>
    <row r="9" spans="1:24" ht="18" customHeight="1">
      <c r="A9" s="713" t="s">
        <v>478</v>
      </c>
      <c r="B9" s="714"/>
      <c r="C9" s="355" t="s">
        <v>479</v>
      </c>
      <c r="D9" s="887"/>
      <c r="E9" s="887"/>
      <c r="F9" s="888"/>
      <c r="G9" s="796"/>
      <c r="H9" s="797"/>
      <c r="I9" s="798"/>
      <c r="J9" s="799"/>
      <c r="K9" s="799"/>
      <c r="L9" s="796"/>
      <c r="M9" s="798"/>
      <c r="N9" s="799"/>
      <c r="O9" s="799"/>
      <c r="P9" s="800"/>
      <c r="Q9" s="801">
        <f>SUM(G9:P9)</f>
        <v>0</v>
      </c>
      <c r="R9" s="801"/>
      <c r="S9" s="801"/>
      <c r="T9" s="60"/>
      <c r="U9" s="36"/>
      <c r="V9" s="36"/>
      <c r="W9" s="36"/>
    </row>
    <row r="10" spans="1:24" ht="18" customHeight="1">
      <c r="A10" s="715"/>
      <c r="B10" s="716"/>
      <c r="C10" s="369" t="s">
        <v>480</v>
      </c>
      <c r="D10" s="889" t="s">
        <v>481</v>
      </c>
      <c r="E10" s="890"/>
      <c r="F10" s="891"/>
      <c r="G10" s="804"/>
      <c r="H10" s="805"/>
      <c r="I10" s="805"/>
      <c r="J10" s="814"/>
      <c r="K10" s="815"/>
      <c r="L10" s="816"/>
      <c r="M10" s="817"/>
      <c r="N10" s="818"/>
      <c r="O10" s="815"/>
      <c r="P10" s="819"/>
      <c r="Q10" s="743">
        <f>SUM(G10:P10)</f>
        <v>0</v>
      </c>
      <c r="R10" s="744"/>
      <c r="S10" s="745"/>
      <c r="T10" s="60"/>
      <c r="U10" s="36"/>
      <c r="V10" s="36"/>
      <c r="W10" s="36"/>
    </row>
    <row r="11" spans="1:24" ht="18" customHeight="1">
      <c r="A11" s="715"/>
      <c r="B11" s="716"/>
      <c r="C11" s="802"/>
      <c r="D11" s="892" t="s">
        <v>482</v>
      </c>
      <c r="E11" s="893"/>
      <c r="F11" s="894"/>
      <c r="G11" s="880">
        <f>M84</f>
        <v>0</v>
      </c>
      <c r="H11" s="881"/>
      <c r="I11" s="882"/>
      <c r="J11" s="883"/>
      <c r="K11" s="721"/>
      <c r="L11" s="726"/>
      <c r="M11" s="722"/>
      <c r="N11" s="726"/>
      <c r="O11" s="721"/>
      <c r="P11" s="722"/>
      <c r="Q11" s="743">
        <f>SUM(G11:P11)</f>
        <v>0</v>
      </c>
      <c r="R11" s="744"/>
      <c r="S11" s="745"/>
      <c r="T11" s="60"/>
      <c r="U11" s="36"/>
      <c r="V11" s="36"/>
      <c r="W11" s="36"/>
    </row>
    <row r="12" spans="1:24" ht="18" customHeight="1">
      <c r="A12" s="715"/>
      <c r="B12" s="716"/>
      <c r="C12" s="802"/>
      <c r="D12" s="895" t="s">
        <v>483</v>
      </c>
      <c r="E12" s="896"/>
      <c r="F12" s="897"/>
      <c r="G12" s="806"/>
      <c r="H12" s="807"/>
      <c r="I12" s="807"/>
      <c r="J12" s="808"/>
      <c r="K12" s="809"/>
      <c r="L12" s="810"/>
      <c r="M12" s="811"/>
      <c r="N12" s="812"/>
      <c r="O12" s="813"/>
      <c r="P12" s="811"/>
      <c r="Q12" s="743">
        <f>SUM(G12:P12)</f>
        <v>0</v>
      </c>
      <c r="R12" s="744"/>
      <c r="S12" s="745"/>
      <c r="T12" s="60"/>
      <c r="U12" s="36"/>
      <c r="V12" s="36"/>
      <c r="W12" s="36"/>
    </row>
    <row r="13" spans="1:24" ht="18" customHeight="1" thickBot="1">
      <c r="A13" s="715"/>
      <c r="B13" s="716"/>
      <c r="C13" s="803"/>
      <c r="D13" s="898" t="s">
        <v>484</v>
      </c>
      <c r="E13" s="899"/>
      <c r="F13" s="900"/>
      <c r="G13" s="755">
        <f>SUM(G10:H12)</f>
        <v>0</v>
      </c>
      <c r="H13" s="756"/>
      <c r="I13" s="756">
        <f>SUM(I10:J12)</f>
        <v>0</v>
      </c>
      <c r="J13" s="757"/>
      <c r="K13" s="755">
        <f>SUM(K10:L12)</f>
        <v>0</v>
      </c>
      <c r="L13" s="758"/>
      <c r="M13" s="756">
        <f>SUM(M10:N12)</f>
        <v>0</v>
      </c>
      <c r="N13" s="757"/>
      <c r="O13" s="755">
        <f>SUM(O10:P12)</f>
        <v>0</v>
      </c>
      <c r="P13" s="758"/>
      <c r="Q13" s="746">
        <f>SUM(Q10:S12)</f>
        <v>0</v>
      </c>
      <c r="R13" s="747"/>
      <c r="S13" s="748"/>
      <c r="T13" s="61"/>
      <c r="U13" s="36"/>
      <c r="V13" s="36"/>
      <c r="W13" s="36"/>
    </row>
    <row r="14" spans="1:24" ht="18" customHeight="1" thickBot="1">
      <c r="A14" s="717"/>
      <c r="B14" s="795"/>
      <c r="C14" s="901" t="s">
        <v>485</v>
      </c>
      <c r="D14" s="902"/>
      <c r="E14" s="902"/>
      <c r="F14" s="903"/>
      <c r="G14" s="749">
        <f>G9+G13</f>
        <v>0</v>
      </c>
      <c r="H14" s="750"/>
      <c r="I14" s="751">
        <f>I9+I13</f>
        <v>0</v>
      </c>
      <c r="J14" s="752"/>
      <c r="K14" s="749">
        <f>K9+K13</f>
        <v>0</v>
      </c>
      <c r="L14" s="750"/>
      <c r="M14" s="751">
        <f>M9+M13</f>
        <v>0</v>
      </c>
      <c r="N14" s="752"/>
      <c r="O14" s="749">
        <f>O9+O13</f>
        <v>0</v>
      </c>
      <c r="P14" s="753"/>
      <c r="Q14" s="749">
        <f>Q9+Q13</f>
        <v>0</v>
      </c>
      <c r="R14" s="753"/>
      <c r="S14" s="754"/>
      <c r="T14" s="61"/>
      <c r="U14" s="36"/>
      <c r="V14" s="36"/>
      <c r="W14" s="36"/>
    </row>
    <row r="15" spans="1:24" ht="18" customHeight="1">
      <c r="A15" s="713" t="s">
        <v>486</v>
      </c>
      <c r="B15" s="714"/>
      <c r="C15" s="904" t="s">
        <v>487</v>
      </c>
      <c r="D15" s="905"/>
      <c r="E15" s="905"/>
      <c r="F15" s="906"/>
      <c r="G15" s="738">
        <f>M85</f>
        <v>0</v>
      </c>
      <c r="H15" s="739"/>
      <c r="I15" s="740"/>
      <c r="J15" s="741"/>
      <c r="K15" s="733"/>
      <c r="L15" s="742"/>
      <c r="M15" s="740"/>
      <c r="N15" s="741"/>
      <c r="O15" s="733"/>
      <c r="P15" s="734"/>
      <c r="Q15" s="735">
        <f>SUM(G15:P15)</f>
        <v>0</v>
      </c>
      <c r="R15" s="736"/>
      <c r="S15" s="737"/>
      <c r="T15" s="60"/>
      <c r="U15" s="36"/>
      <c r="V15" s="36"/>
      <c r="W15" s="36"/>
    </row>
    <row r="16" spans="1:24" ht="18" customHeight="1">
      <c r="A16" s="715"/>
      <c r="B16" s="716"/>
      <c r="C16" s="892" t="s">
        <v>488</v>
      </c>
      <c r="D16" s="893"/>
      <c r="E16" s="893"/>
      <c r="F16" s="894"/>
      <c r="G16" s="721"/>
      <c r="H16" s="726"/>
      <c r="I16" s="719"/>
      <c r="J16" s="720"/>
      <c r="K16" s="721"/>
      <c r="L16" s="726"/>
      <c r="M16" s="719"/>
      <c r="N16" s="720"/>
      <c r="O16" s="721"/>
      <c r="P16" s="722"/>
      <c r="Q16" s="723">
        <f>SUM(G16:P16)</f>
        <v>0</v>
      </c>
      <c r="R16" s="724"/>
      <c r="S16" s="725"/>
      <c r="T16" s="60"/>
      <c r="U16" s="36"/>
      <c r="V16" s="36"/>
      <c r="W16" s="36"/>
    </row>
    <row r="17" spans="1:24" ht="18" customHeight="1">
      <c r="A17" s="715"/>
      <c r="B17" s="716"/>
      <c r="C17" s="907" t="s">
        <v>489</v>
      </c>
      <c r="D17" s="908"/>
      <c r="E17" s="908"/>
      <c r="F17" s="909"/>
      <c r="G17" s="721"/>
      <c r="H17" s="726"/>
      <c r="I17" s="719"/>
      <c r="J17" s="720"/>
      <c r="K17" s="721"/>
      <c r="L17" s="726"/>
      <c r="M17" s="719"/>
      <c r="N17" s="720"/>
      <c r="O17" s="721"/>
      <c r="P17" s="722"/>
      <c r="Q17" s="723">
        <f>SUM(G17:P17)</f>
        <v>0</v>
      </c>
      <c r="R17" s="724"/>
      <c r="S17" s="725"/>
      <c r="T17" s="60"/>
      <c r="U17" s="36"/>
      <c r="V17" s="36"/>
      <c r="W17" s="36"/>
    </row>
    <row r="18" spans="1:24" ht="18" customHeight="1">
      <c r="A18" s="715"/>
      <c r="B18" s="716"/>
      <c r="C18" s="907" t="s">
        <v>490</v>
      </c>
      <c r="D18" s="908"/>
      <c r="E18" s="908"/>
      <c r="F18" s="909"/>
      <c r="G18" s="721"/>
      <c r="H18" s="726"/>
      <c r="I18" s="719"/>
      <c r="J18" s="720"/>
      <c r="K18" s="721"/>
      <c r="L18" s="726"/>
      <c r="M18" s="719"/>
      <c r="N18" s="720"/>
      <c r="O18" s="721"/>
      <c r="P18" s="722"/>
      <c r="Q18" s="730">
        <f>SUM(G18:P18)</f>
        <v>0</v>
      </c>
      <c r="R18" s="731"/>
      <c r="S18" s="732"/>
      <c r="T18" s="60"/>
      <c r="U18" s="36"/>
      <c r="V18" s="36"/>
      <c r="W18" s="36"/>
    </row>
    <row r="19" spans="1:24" ht="18" customHeight="1">
      <c r="A19" s="717"/>
      <c r="B19" s="718"/>
      <c r="C19" s="910" t="s">
        <v>491</v>
      </c>
      <c r="D19" s="911"/>
      <c r="E19" s="911"/>
      <c r="F19" s="912"/>
      <c r="G19" s="710">
        <f>G15+G16+G17+G18</f>
        <v>0</v>
      </c>
      <c r="H19" s="711"/>
      <c r="I19" s="711">
        <f>I15+I16+I17+I18</f>
        <v>0</v>
      </c>
      <c r="J19" s="712"/>
      <c r="K19" s="710">
        <f>K15+K16+K17+K18</f>
        <v>0</v>
      </c>
      <c r="L19" s="711"/>
      <c r="M19" s="711">
        <f>M15+M16+M17+M18</f>
        <v>0</v>
      </c>
      <c r="N19" s="712"/>
      <c r="O19" s="696">
        <f>O15+O16+O17+O18</f>
        <v>0</v>
      </c>
      <c r="P19" s="697"/>
      <c r="Q19" s="696">
        <f>SUM(Q15:S18)</f>
        <v>0</v>
      </c>
      <c r="R19" s="697"/>
      <c r="S19" s="698"/>
      <c r="T19" s="60"/>
      <c r="U19" s="36"/>
      <c r="V19" s="36"/>
      <c r="W19" s="36"/>
    </row>
    <row r="20" spans="1:24" ht="18" customHeight="1">
      <c r="A20" s="699" t="s">
        <v>492</v>
      </c>
      <c r="B20" s="700"/>
      <c r="C20" s="700"/>
      <c r="D20" s="700"/>
      <c r="E20" s="700"/>
      <c r="F20" s="194"/>
      <c r="G20" s="701">
        <f>G14+G19</f>
        <v>0</v>
      </c>
      <c r="H20" s="702"/>
      <c r="I20" s="703">
        <f>I14+I19</f>
        <v>0</v>
      </c>
      <c r="J20" s="704"/>
      <c r="K20" s="705">
        <f>K14+K19</f>
        <v>0</v>
      </c>
      <c r="L20" s="706"/>
      <c r="M20" s="706">
        <f>M14+M19</f>
        <v>0</v>
      </c>
      <c r="N20" s="707"/>
      <c r="O20" s="708">
        <f>O14+O19</f>
        <v>0</v>
      </c>
      <c r="P20" s="703"/>
      <c r="Q20" s="708">
        <f>Q14+Q19</f>
        <v>0</v>
      </c>
      <c r="R20" s="703"/>
      <c r="S20" s="709">
        <f>S14+S15+S16+S19</f>
        <v>0</v>
      </c>
      <c r="T20" s="60"/>
      <c r="U20" s="36"/>
      <c r="V20" s="36"/>
      <c r="W20" s="36"/>
    </row>
    <row r="21" spans="1:24" ht="15" customHeight="1">
      <c r="A21" s="884" t="s">
        <v>493</v>
      </c>
      <c r="B21" s="884"/>
      <c r="C21" s="884"/>
      <c r="D21" s="884"/>
      <c r="E21" s="884"/>
      <c r="F21" s="884"/>
      <c r="G21" s="884"/>
      <c r="H21" s="884"/>
      <c r="I21" s="884"/>
      <c r="J21" s="884"/>
      <c r="K21" s="884"/>
      <c r="L21" s="884"/>
      <c r="M21" s="884"/>
      <c r="N21" s="884"/>
      <c r="O21" s="884"/>
      <c r="P21" s="884"/>
      <c r="Q21" s="884"/>
      <c r="R21" s="884"/>
      <c r="S21" s="884"/>
      <c r="T21" s="884"/>
      <c r="U21" s="884"/>
      <c r="V21" s="884"/>
      <c r="W21" s="884"/>
      <c r="X21" s="884"/>
    </row>
    <row r="22" spans="1:24" ht="15" customHeight="1">
      <c r="A22" s="62" t="s">
        <v>494</v>
      </c>
      <c r="B22" s="232"/>
      <c r="C22" s="232"/>
      <c r="D22" s="232"/>
      <c r="E22" s="232"/>
      <c r="F22" s="232"/>
      <c r="G22" s="232"/>
      <c r="H22" s="232"/>
      <c r="I22" s="232"/>
      <c r="J22" s="232"/>
      <c r="K22" s="232"/>
      <c r="L22" s="232"/>
      <c r="M22" s="232"/>
      <c r="N22" s="232"/>
      <c r="O22" s="232"/>
      <c r="P22" s="232"/>
      <c r="Q22" s="232"/>
      <c r="R22" s="232"/>
      <c r="S22" s="232"/>
      <c r="T22" s="232"/>
      <c r="U22" s="232"/>
      <c r="V22" s="232"/>
      <c r="W22" s="232"/>
      <c r="X22" s="232"/>
    </row>
    <row r="23" spans="1:24" ht="15" customHeight="1">
      <c r="A23" s="852" t="s">
        <v>495</v>
      </c>
      <c r="B23" s="852"/>
      <c r="C23" s="852"/>
      <c r="D23" s="852"/>
      <c r="E23" s="852"/>
      <c r="F23" s="852"/>
      <c r="G23" s="852"/>
      <c r="H23" s="852"/>
      <c r="I23" s="852"/>
      <c r="J23" s="852"/>
      <c r="K23" s="852"/>
      <c r="L23" s="852"/>
      <c r="M23" s="852"/>
      <c r="N23" s="852"/>
      <c r="O23" s="852"/>
      <c r="P23" s="852"/>
      <c r="Q23" s="852"/>
      <c r="R23" s="852"/>
      <c r="S23" s="852"/>
      <c r="T23" s="852"/>
      <c r="U23" s="852"/>
      <c r="V23" s="852"/>
      <c r="W23" s="852"/>
      <c r="X23" s="852"/>
    </row>
    <row r="24" spans="1:24" ht="6" customHeight="1">
      <c r="A24" s="231"/>
      <c r="B24" s="231"/>
      <c r="C24" s="231"/>
      <c r="D24" s="231"/>
      <c r="E24" s="231"/>
      <c r="F24" s="231"/>
      <c r="G24" s="231"/>
      <c r="H24" s="231"/>
      <c r="I24" s="231"/>
      <c r="J24" s="231"/>
      <c r="K24" s="231"/>
      <c r="L24" s="231"/>
      <c r="M24" s="231"/>
      <c r="N24" s="231"/>
      <c r="O24" s="231"/>
      <c r="P24" s="231"/>
      <c r="Q24" s="231"/>
      <c r="R24" s="231"/>
      <c r="S24" s="231"/>
      <c r="T24" s="231"/>
      <c r="U24" s="231"/>
      <c r="V24" s="231"/>
      <c r="W24" s="231"/>
      <c r="X24" s="231"/>
    </row>
    <row r="25" spans="1:24" ht="31.5" customHeight="1">
      <c r="A25" s="853" t="s">
        <v>496</v>
      </c>
      <c r="B25" s="854"/>
      <c r="C25" s="727"/>
      <c r="D25" s="728"/>
      <c r="E25" s="728"/>
      <c r="F25" s="728"/>
      <c r="G25" s="728"/>
      <c r="H25" s="728"/>
      <c r="I25" s="729"/>
      <c r="J25" s="690" t="s">
        <v>497</v>
      </c>
      <c r="K25" s="691"/>
      <c r="L25" s="691"/>
      <c r="M25" s="692"/>
      <c r="N25" s="693"/>
      <c r="O25" s="694"/>
      <c r="P25" s="694"/>
      <c r="Q25" s="694"/>
      <c r="R25" s="694"/>
      <c r="S25" s="694"/>
      <c r="T25" s="694"/>
      <c r="U25" s="694"/>
      <c r="V25" s="694"/>
      <c r="W25" s="694"/>
      <c r="X25" s="695"/>
    </row>
    <row r="26" spans="1:24" ht="7.5" customHeight="1">
      <c r="A26" s="665"/>
      <c r="B26" s="665"/>
      <c r="C26" s="665"/>
      <c r="D26" s="665"/>
      <c r="E26" s="665"/>
      <c r="F26" s="665"/>
      <c r="G26" s="665"/>
      <c r="H26" s="665"/>
      <c r="I26" s="665"/>
      <c r="J26" s="665"/>
      <c r="K26" s="665"/>
      <c r="L26" s="665"/>
      <c r="M26" s="665"/>
      <c r="N26" s="665"/>
      <c r="O26" s="665"/>
      <c r="P26" s="665"/>
      <c r="Q26" s="665"/>
      <c r="R26" s="665"/>
      <c r="S26" s="665"/>
      <c r="T26" s="665"/>
      <c r="U26" s="665"/>
      <c r="V26" s="665"/>
      <c r="W26" s="665"/>
      <c r="X26" s="665"/>
    </row>
    <row r="27" spans="1:24" ht="18.75" customHeight="1">
      <c r="A27" s="349" t="s">
        <v>498</v>
      </c>
      <c r="B27" s="349"/>
      <c r="C27" s="349"/>
      <c r="D27" s="349"/>
      <c r="E27" s="349"/>
      <c r="F27" s="349"/>
      <c r="G27" s="349"/>
      <c r="H27" s="349"/>
      <c r="I27" s="349"/>
      <c r="J27" s="349"/>
      <c r="K27" s="349"/>
      <c r="L27" s="349"/>
      <c r="M27" s="349"/>
      <c r="N27" s="349"/>
      <c r="O27" s="349"/>
      <c r="P27" s="349"/>
      <c r="Q27" s="349"/>
      <c r="R27" s="349"/>
      <c r="S27" s="349"/>
      <c r="T27" s="349"/>
      <c r="U27" s="349"/>
      <c r="V27" s="349"/>
      <c r="W27" s="349"/>
      <c r="X27" s="349"/>
    </row>
    <row r="28" spans="1:24" ht="16.5" customHeight="1">
      <c r="A28" s="63" t="s">
        <v>499</v>
      </c>
    </row>
    <row r="29" spans="1:24" ht="25.5" customHeight="1">
      <c r="A29" s="666" t="s">
        <v>500</v>
      </c>
      <c r="B29" s="667"/>
      <c r="C29" s="667"/>
      <c r="D29" s="667"/>
      <c r="E29" s="668"/>
      <c r="F29" s="424"/>
      <c r="G29" s="425"/>
      <c r="H29" s="425"/>
      <c r="I29" s="425"/>
      <c r="J29" s="425"/>
      <c r="K29" s="425"/>
      <c r="L29" s="425"/>
      <c r="M29" s="425"/>
      <c r="N29" s="425"/>
      <c r="O29" s="425"/>
      <c r="P29" s="425"/>
      <c r="Q29" s="425"/>
      <c r="R29" s="425"/>
      <c r="S29" s="425"/>
      <c r="T29" s="425"/>
      <c r="U29" s="425"/>
      <c r="V29" s="425"/>
      <c r="W29" s="425"/>
      <c r="X29" s="426"/>
    </row>
    <row r="30" spans="1:24" ht="12" customHeight="1"/>
    <row r="31" spans="1:24" ht="16.5" customHeight="1">
      <c r="A31" s="669" t="s">
        <v>501</v>
      </c>
      <c r="B31" s="669"/>
      <c r="C31" s="669"/>
      <c r="D31" s="669"/>
      <c r="E31" s="669"/>
      <c r="F31" s="669"/>
      <c r="G31" s="669"/>
      <c r="H31" s="669"/>
      <c r="I31" s="669"/>
      <c r="J31" s="669"/>
      <c r="K31" s="669"/>
      <c r="L31" s="669"/>
      <c r="M31" s="669"/>
      <c r="N31" s="669"/>
      <c r="O31" s="669"/>
      <c r="P31" s="669"/>
      <c r="Q31" s="669"/>
      <c r="R31" s="669"/>
      <c r="S31" s="669"/>
      <c r="T31" s="669"/>
      <c r="U31" s="669"/>
      <c r="V31" s="669"/>
      <c r="W31" s="669"/>
      <c r="X31" s="669"/>
    </row>
    <row r="32" spans="1:24" ht="16.5" customHeight="1">
      <c r="A32" s="670" t="s">
        <v>502</v>
      </c>
      <c r="B32" s="671"/>
      <c r="C32" s="671"/>
      <c r="D32" s="671"/>
      <c r="E32" s="672"/>
      <c r="F32" s="670" t="s">
        <v>503</v>
      </c>
      <c r="G32" s="671"/>
      <c r="H32" s="671"/>
      <c r="I32" s="671"/>
      <c r="J32" s="671"/>
      <c r="K32" s="671"/>
      <c r="L32" s="671"/>
      <c r="M32" s="671"/>
      <c r="N32" s="671"/>
      <c r="O32" s="671"/>
      <c r="P32" s="671"/>
      <c r="Q32" s="671"/>
      <c r="R32" s="685"/>
      <c r="S32" s="679"/>
      <c r="T32" s="680"/>
      <c r="U32" s="233" t="s">
        <v>504</v>
      </c>
      <c r="V32" s="683" t="str">
        <f>IFERROR(ROUND(S32/$Q$13*100,1),"")</f>
        <v/>
      </c>
      <c r="W32" s="684"/>
      <c r="X32" s="164" t="s">
        <v>505</v>
      </c>
    </row>
    <row r="33" spans="1:24" ht="16.5" customHeight="1">
      <c r="A33" s="673"/>
      <c r="B33" s="674"/>
      <c r="C33" s="674"/>
      <c r="D33" s="674"/>
      <c r="E33" s="675"/>
      <c r="F33" s="686" t="s">
        <v>506</v>
      </c>
      <c r="G33" s="687"/>
      <c r="H33" s="687"/>
      <c r="I33" s="687"/>
      <c r="J33" s="687"/>
      <c r="K33" s="687"/>
      <c r="L33" s="687"/>
      <c r="M33" s="687"/>
      <c r="N33" s="687"/>
      <c r="O33" s="687"/>
      <c r="P33" s="687"/>
      <c r="Q33" s="687"/>
      <c r="R33" s="688"/>
      <c r="S33" s="681">
        <f>G11</f>
        <v>0</v>
      </c>
      <c r="T33" s="682"/>
      <c r="U33" s="233" t="s">
        <v>504</v>
      </c>
      <c r="V33" s="683" t="str">
        <f>IFERROR(ROUND(S33/$Q$13*100,1),"")</f>
        <v/>
      </c>
      <c r="W33" s="684"/>
      <c r="X33" s="195" t="s">
        <v>505</v>
      </c>
    </row>
    <row r="34" spans="1:24" ht="16.5" customHeight="1">
      <c r="A34" s="673"/>
      <c r="B34" s="674"/>
      <c r="C34" s="674"/>
      <c r="D34" s="674"/>
      <c r="E34" s="675"/>
      <c r="F34" s="686" t="s">
        <v>507</v>
      </c>
      <c r="G34" s="687"/>
      <c r="H34" s="687"/>
      <c r="I34" s="687"/>
      <c r="J34" s="687"/>
      <c r="K34" s="687"/>
      <c r="L34" s="687"/>
      <c r="M34" s="687"/>
      <c r="N34" s="687"/>
      <c r="O34" s="687"/>
      <c r="P34" s="687"/>
      <c r="Q34" s="687"/>
      <c r="R34" s="688"/>
      <c r="S34" s="679"/>
      <c r="T34" s="680"/>
      <c r="U34" s="233" t="s">
        <v>504</v>
      </c>
      <c r="V34" s="683" t="str">
        <f>IFERROR(ROUND(S34/$Q$13*100,1),"")</f>
        <v/>
      </c>
      <c r="W34" s="684"/>
      <c r="X34" s="164" t="s">
        <v>505</v>
      </c>
    </row>
    <row r="35" spans="1:24" ht="16.5" customHeight="1">
      <c r="A35" s="676"/>
      <c r="B35" s="677"/>
      <c r="C35" s="677"/>
      <c r="D35" s="677"/>
      <c r="E35" s="678"/>
      <c r="F35" s="676" t="s">
        <v>508</v>
      </c>
      <c r="G35" s="677"/>
      <c r="H35" s="677"/>
      <c r="I35" s="677"/>
      <c r="J35" s="677"/>
      <c r="K35" s="677"/>
      <c r="L35" s="677"/>
      <c r="M35" s="677"/>
      <c r="N35" s="677"/>
      <c r="O35" s="677"/>
      <c r="P35" s="677"/>
      <c r="Q35" s="677"/>
      <c r="R35" s="689"/>
      <c r="S35" s="681">
        <f>Q13-(S32+S33+S34)</f>
        <v>0</v>
      </c>
      <c r="T35" s="682"/>
      <c r="U35" s="233" t="s">
        <v>504</v>
      </c>
      <c r="V35" s="683" t="str">
        <f>IFERROR(ROUND(S35/$Q$13*100,1),"")</f>
        <v/>
      </c>
      <c r="W35" s="684"/>
      <c r="X35" s="64" t="s">
        <v>505</v>
      </c>
    </row>
    <row r="36" spans="1:24" ht="9" customHeight="1"/>
    <row r="37" spans="1:24" ht="9" customHeight="1">
      <c r="A37" s="860" t="s">
        <v>590</v>
      </c>
      <c r="B37" s="861"/>
      <c r="C37" s="861"/>
      <c r="D37" s="861"/>
      <c r="E37" s="861"/>
      <c r="F37" s="861"/>
      <c r="G37" s="861"/>
      <c r="H37" s="861"/>
      <c r="I37" s="861"/>
      <c r="J37" s="861"/>
      <c r="K37" s="861"/>
      <c r="L37" s="861"/>
      <c r="M37" s="861"/>
      <c r="N37" s="861"/>
      <c r="O37" s="861"/>
      <c r="P37" s="861"/>
      <c r="Q37" s="861"/>
      <c r="R37" s="861"/>
      <c r="S37" s="861"/>
      <c r="T37" s="861"/>
      <c r="U37" s="861"/>
    </row>
    <row r="38" spans="1:24" ht="27.75" customHeight="1">
      <c r="A38" s="861"/>
      <c r="B38" s="861"/>
      <c r="C38" s="861"/>
      <c r="D38" s="861"/>
      <c r="E38" s="861"/>
      <c r="F38" s="861"/>
      <c r="G38" s="861"/>
      <c r="H38" s="861"/>
      <c r="I38" s="861"/>
      <c r="J38" s="861"/>
      <c r="K38" s="861"/>
      <c r="L38" s="861"/>
      <c r="M38" s="861"/>
      <c r="N38" s="861"/>
      <c r="O38" s="861"/>
      <c r="P38" s="861"/>
      <c r="Q38" s="861"/>
      <c r="R38" s="861"/>
      <c r="S38" s="861"/>
      <c r="T38" s="861"/>
      <c r="U38" s="861"/>
    </row>
    <row r="39" spans="1:24" ht="9" customHeight="1">
      <c r="A39" s="352" t="s">
        <v>509</v>
      </c>
      <c r="B39" s="352"/>
      <c r="C39" s="352"/>
      <c r="D39" s="352"/>
      <c r="E39" s="352"/>
      <c r="F39" s="352"/>
    </row>
    <row r="40" spans="1:24" ht="9" customHeight="1">
      <c r="A40" s="352"/>
      <c r="B40" s="352"/>
      <c r="C40" s="352"/>
      <c r="D40" s="352"/>
      <c r="E40" s="352"/>
      <c r="F40" s="352"/>
    </row>
    <row r="41" spans="1:24" ht="9" customHeight="1">
      <c r="A41" s="862" t="s">
        <v>510</v>
      </c>
      <c r="B41" s="863"/>
      <c r="C41" s="863"/>
      <c r="D41" s="864"/>
      <c r="E41" s="307"/>
      <c r="F41" s="308"/>
      <c r="G41" s="308"/>
      <c r="H41" s="308"/>
      <c r="I41" s="308"/>
      <c r="J41" s="376" t="s">
        <v>511</v>
      </c>
      <c r="K41" s="376"/>
      <c r="L41" s="376"/>
      <c r="M41" s="321"/>
      <c r="N41" s="322"/>
      <c r="O41" s="322"/>
      <c r="P41" s="322"/>
      <c r="Q41" s="322"/>
      <c r="R41" s="322"/>
      <c r="S41" s="322"/>
      <c r="T41" s="322"/>
      <c r="U41" s="323"/>
    </row>
    <row r="42" spans="1:24" ht="9" customHeight="1">
      <c r="A42" s="865"/>
      <c r="B42" s="866"/>
      <c r="C42" s="866"/>
      <c r="D42" s="867"/>
      <c r="E42" s="872"/>
      <c r="F42" s="873"/>
      <c r="G42" s="873"/>
      <c r="H42" s="873"/>
      <c r="I42" s="873"/>
      <c r="J42" s="376"/>
      <c r="K42" s="376"/>
      <c r="L42" s="376"/>
      <c r="M42" s="851"/>
      <c r="N42" s="344"/>
      <c r="O42" s="344"/>
      <c r="P42" s="344"/>
      <c r="Q42" s="344"/>
      <c r="R42" s="344"/>
      <c r="S42" s="344"/>
      <c r="T42" s="344"/>
      <c r="U42" s="345"/>
    </row>
    <row r="43" spans="1:24" ht="9" customHeight="1">
      <c r="A43" s="868"/>
      <c r="B43" s="869"/>
      <c r="C43" s="869"/>
      <c r="D43" s="870"/>
      <c r="E43" s="310"/>
      <c r="F43" s="311"/>
      <c r="G43" s="311"/>
      <c r="H43" s="311"/>
      <c r="I43" s="311"/>
      <c r="J43" s="376"/>
      <c r="K43" s="376"/>
      <c r="L43" s="376"/>
      <c r="M43" s="324"/>
      <c r="N43" s="325"/>
      <c r="O43" s="325"/>
      <c r="P43" s="325"/>
      <c r="Q43" s="325"/>
      <c r="R43" s="325"/>
      <c r="S43" s="325"/>
      <c r="T43" s="325"/>
      <c r="U43" s="326"/>
    </row>
    <row r="44" spans="1:24" ht="9" customHeight="1">
      <c r="A44" s="862" t="s">
        <v>512</v>
      </c>
      <c r="B44" s="863"/>
      <c r="C44" s="863"/>
      <c r="D44" s="864"/>
      <c r="E44" s="321"/>
      <c r="F44" s="322"/>
      <c r="G44" s="322"/>
      <c r="H44" s="322"/>
      <c r="I44" s="322"/>
      <c r="J44" s="322"/>
      <c r="K44" s="322"/>
      <c r="L44" s="322"/>
      <c r="M44" s="322"/>
      <c r="N44" s="322"/>
      <c r="O44" s="322"/>
      <c r="P44" s="322"/>
      <c r="Q44" s="322"/>
      <c r="R44" s="322"/>
      <c r="S44" s="322"/>
      <c r="T44" s="322"/>
      <c r="U44" s="323"/>
    </row>
    <row r="45" spans="1:24" ht="9" customHeight="1">
      <c r="A45" s="865"/>
      <c r="B45" s="866"/>
      <c r="C45" s="866"/>
      <c r="D45" s="867"/>
      <c r="E45" s="851"/>
      <c r="F45" s="344"/>
      <c r="G45" s="344"/>
      <c r="H45" s="344"/>
      <c r="I45" s="344"/>
      <c r="J45" s="344"/>
      <c r="K45" s="344"/>
      <c r="L45" s="344"/>
      <c r="M45" s="344"/>
      <c r="N45" s="344"/>
      <c r="O45" s="344"/>
      <c r="P45" s="344"/>
      <c r="Q45" s="344"/>
      <c r="R45" s="344"/>
      <c r="S45" s="344"/>
      <c r="T45" s="344"/>
      <c r="U45" s="345"/>
    </row>
    <row r="46" spans="1:24" ht="9" customHeight="1">
      <c r="A46" s="868"/>
      <c r="B46" s="869"/>
      <c r="C46" s="869"/>
      <c r="D46" s="870"/>
      <c r="E46" s="324"/>
      <c r="F46" s="325"/>
      <c r="G46" s="325"/>
      <c r="H46" s="325"/>
      <c r="I46" s="325"/>
      <c r="J46" s="325"/>
      <c r="K46" s="325"/>
      <c r="L46" s="325"/>
      <c r="M46" s="325"/>
      <c r="N46" s="325"/>
      <c r="O46" s="325"/>
      <c r="P46" s="325"/>
      <c r="Q46" s="325"/>
      <c r="R46" s="325"/>
      <c r="S46" s="325"/>
      <c r="T46" s="325"/>
      <c r="U46" s="326"/>
    </row>
    <row r="47" spans="1:24" ht="9" customHeight="1">
      <c r="A47" s="871" t="s">
        <v>513</v>
      </c>
      <c r="B47" s="871"/>
      <c r="C47" s="871"/>
      <c r="D47" s="871"/>
      <c r="E47" s="321"/>
      <c r="F47" s="322"/>
      <c r="G47" s="322"/>
      <c r="H47" s="322"/>
      <c r="I47" s="322"/>
      <c r="J47" s="322"/>
      <c r="K47" s="322"/>
      <c r="L47" s="322"/>
      <c r="M47" s="322"/>
      <c r="N47" s="322"/>
      <c r="O47" s="322"/>
      <c r="P47" s="322"/>
      <c r="Q47" s="322"/>
      <c r="R47" s="322"/>
      <c r="S47" s="322"/>
      <c r="T47" s="322"/>
      <c r="U47" s="323"/>
    </row>
    <row r="48" spans="1:24" ht="9" customHeight="1">
      <c r="A48" s="871"/>
      <c r="B48" s="871"/>
      <c r="C48" s="871"/>
      <c r="D48" s="871"/>
      <c r="E48" s="851"/>
      <c r="F48" s="344"/>
      <c r="G48" s="344"/>
      <c r="H48" s="344"/>
      <c r="I48" s="344"/>
      <c r="J48" s="344"/>
      <c r="K48" s="344"/>
      <c r="L48" s="344"/>
      <c r="M48" s="344"/>
      <c r="N48" s="344"/>
      <c r="O48" s="344"/>
      <c r="P48" s="344"/>
      <c r="Q48" s="344"/>
      <c r="R48" s="344"/>
      <c r="S48" s="344"/>
      <c r="T48" s="344"/>
      <c r="U48" s="345"/>
    </row>
    <row r="49" spans="1:21" ht="9" customHeight="1">
      <c r="A49" s="871"/>
      <c r="B49" s="871"/>
      <c r="C49" s="871"/>
      <c r="D49" s="871"/>
      <c r="E49" s="324"/>
      <c r="F49" s="325"/>
      <c r="G49" s="325"/>
      <c r="H49" s="325"/>
      <c r="I49" s="325"/>
      <c r="J49" s="325"/>
      <c r="K49" s="325"/>
      <c r="L49" s="325"/>
      <c r="M49" s="325"/>
      <c r="N49" s="325"/>
      <c r="O49" s="325"/>
      <c r="P49" s="325"/>
      <c r="Q49" s="325"/>
      <c r="R49" s="325"/>
      <c r="S49" s="325"/>
      <c r="T49" s="325"/>
      <c r="U49" s="326"/>
    </row>
    <row r="50" spans="1:21" ht="9" customHeight="1">
      <c r="A50" s="228"/>
      <c r="B50" s="228"/>
      <c r="C50" s="228"/>
      <c r="D50" s="228"/>
      <c r="E50" s="53"/>
      <c r="F50" s="53"/>
      <c r="G50" s="53"/>
      <c r="H50" s="53"/>
      <c r="I50" s="53"/>
      <c r="J50" s="53"/>
      <c r="K50" s="53"/>
      <c r="L50" s="53"/>
      <c r="M50" s="53"/>
      <c r="N50" s="53"/>
      <c r="O50" s="53"/>
      <c r="P50" s="53"/>
      <c r="Q50" s="53"/>
      <c r="R50" s="53"/>
    </row>
    <row r="51" spans="1:21" ht="9" customHeight="1">
      <c r="A51" s="352" t="s">
        <v>514</v>
      </c>
      <c r="B51" s="352"/>
      <c r="C51" s="352"/>
      <c r="D51" s="352"/>
      <c r="E51" s="352"/>
      <c r="F51" s="352"/>
      <c r="G51" s="352"/>
      <c r="H51" s="352"/>
      <c r="I51" s="352"/>
    </row>
    <row r="52" spans="1:21" ht="9" customHeight="1">
      <c r="A52" s="352"/>
      <c r="B52" s="352"/>
      <c r="C52" s="352"/>
      <c r="D52" s="352"/>
      <c r="E52" s="352"/>
      <c r="F52" s="352"/>
      <c r="G52" s="352"/>
      <c r="H52" s="352"/>
      <c r="I52" s="352"/>
    </row>
    <row r="53" spans="1:21" ht="9" customHeight="1">
      <c r="A53" s="377" t="s">
        <v>515</v>
      </c>
      <c r="B53" s="377"/>
      <c r="C53" s="377"/>
      <c r="D53" s="377"/>
      <c r="E53" s="321"/>
      <c r="F53" s="322"/>
      <c r="G53" s="322"/>
      <c r="H53" s="322"/>
      <c r="I53" s="322"/>
      <c r="J53" s="322"/>
      <c r="K53" s="322"/>
      <c r="L53" s="322"/>
      <c r="M53" s="322"/>
      <c r="N53" s="322"/>
      <c r="O53" s="322"/>
      <c r="P53" s="322"/>
      <c r="Q53" s="322"/>
      <c r="R53" s="322"/>
      <c r="S53" s="322"/>
      <c r="T53" s="322"/>
      <c r="U53" s="323"/>
    </row>
    <row r="54" spans="1:21" ht="9" customHeight="1">
      <c r="A54" s="377"/>
      <c r="B54" s="377"/>
      <c r="C54" s="377"/>
      <c r="D54" s="377"/>
      <c r="E54" s="851"/>
      <c r="F54" s="344"/>
      <c r="G54" s="344"/>
      <c r="H54" s="344"/>
      <c r="I54" s="344"/>
      <c r="J54" s="344"/>
      <c r="K54" s="344"/>
      <c r="L54" s="344"/>
      <c r="M54" s="344"/>
      <c r="N54" s="344"/>
      <c r="O54" s="344"/>
      <c r="P54" s="344"/>
      <c r="Q54" s="344"/>
      <c r="R54" s="344"/>
      <c r="S54" s="344"/>
      <c r="T54" s="344"/>
      <c r="U54" s="345"/>
    </row>
    <row r="55" spans="1:21" ht="9" customHeight="1">
      <c r="A55" s="377"/>
      <c r="B55" s="377"/>
      <c r="C55" s="377"/>
      <c r="D55" s="377"/>
      <c r="E55" s="324"/>
      <c r="F55" s="325"/>
      <c r="G55" s="325"/>
      <c r="H55" s="325"/>
      <c r="I55" s="325"/>
      <c r="J55" s="325"/>
      <c r="K55" s="325"/>
      <c r="L55" s="325"/>
      <c r="M55" s="325"/>
      <c r="N55" s="325"/>
      <c r="O55" s="325"/>
      <c r="P55" s="325"/>
      <c r="Q55" s="325"/>
      <c r="R55" s="325"/>
      <c r="S55" s="325"/>
      <c r="T55" s="325"/>
      <c r="U55" s="326"/>
    </row>
    <row r="56" spans="1:21" ht="9" customHeight="1">
      <c r="A56" s="377" t="s">
        <v>516</v>
      </c>
      <c r="B56" s="377"/>
      <c r="C56" s="377"/>
      <c r="D56" s="377"/>
      <c r="E56" s="321"/>
      <c r="F56" s="322"/>
      <c r="G56" s="322"/>
      <c r="H56" s="322"/>
      <c r="I56" s="322"/>
      <c r="J56" s="322"/>
      <c r="K56" s="322"/>
      <c r="L56" s="322"/>
      <c r="M56" s="322"/>
      <c r="N56" s="322"/>
      <c r="O56" s="322"/>
      <c r="P56" s="322"/>
      <c r="Q56" s="322"/>
      <c r="R56" s="322"/>
      <c r="S56" s="322"/>
      <c r="T56" s="322"/>
      <c r="U56" s="323"/>
    </row>
    <row r="57" spans="1:21" ht="9" customHeight="1">
      <c r="A57" s="377"/>
      <c r="B57" s="377"/>
      <c r="C57" s="377"/>
      <c r="D57" s="377"/>
      <c r="E57" s="851"/>
      <c r="F57" s="344"/>
      <c r="G57" s="344"/>
      <c r="H57" s="344"/>
      <c r="I57" s="344"/>
      <c r="J57" s="344"/>
      <c r="K57" s="344"/>
      <c r="L57" s="344"/>
      <c r="M57" s="344"/>
      <c r="N57" s="344"/>
      <c r="O57" s="344"/>
      <c r="P57" s="344"/>
      <c r="Q57" s="344"/>
      <c r="R57" s="344"/>
      <c r="S57" s="344"/>
      <c r="T57" s="344"/>
      <c r="U57" s="345"/>
    </row>
    <row r="58" spans="1:21" ht="9" customHeight="1">
      <c r="A58" s="377"/>
      <c r="B58" s="377"/>
      <c r="C58" s="377"/>
      <c r="D58" s="377"/>
      <c r="E58" s="324"/>
      <c r="F58" s="325"/>
      <c r="G58" s="325"/>
      <c r="H58" s="325"/>
      <c r="I58" s="325"/>
      <c r="J58" s="325"/>
      <c r="K58" s="325"/>
      <c r="L58" s="325"/>
      <c r="M58" s="325"/>
      <c r="N58" s="325"/>
      <c r="O58" s="325"/>
      <c r="P58" s="325"/>
      <c r="Q58" s="325"/>
      <c r="R58" s="325"/>
      <c r="S58" s="325"/>
      <c r="T58" s="325"/>
      <c r="U58" s="326"/>
    </row>
    <row r="59" spans="1:21" ht="9" customHeight="1"/>
    <row r="60" spans="1:21" s="3" customFormat="1" ht="21" customHeight="1">
      <c r="A60" s="30" t="s">
        <v>517</v>
      </c>
      <c r="N60" s="26"/>
    </row>
    <row r="61" spans="1:21" s="3" customFormat="1" ht="21" customHeight="1">
      <c r="A61" s="30" t="s">
        <v>518</v>
      </c>
      <c r="N61" s="26"/>
    </row>
    <row r="62" spans="1:21" s="3" customFormat="1" ht="22.5" customHeight="1">
      <c r="A62" s="645" t="s">
        <v>519</v>
      </c>
      <c r="B62" s="646"/>
      <c r="C62" s="647" t="s">
        <v>520</v>
      </c>
      <c r="D62" s="648"/>
      <c r="E62" s="648"/>
      <c r="F62" s="648"/>
      <c r="G62" s="649"/>
      <c r="H62" s="647" t="s">
        <v>521</v>
      </c>
      <c r="I62" s="648"/>
      <c r="J62" s="648"/>
      <c r="K62" s="648"/>
      <c r="L62" s="649"/>
      <c r="M62" s="646" t="s">
        <v>522</v>
      </c>
      <c r="N62" s="646"/>
      <c r="O62" s="650"/>
    </row>
    <row r="63" spans="1:21" s="3" customFormat="1" ht="27" customHeight="1">
      <c r="A63" s="656">
        <v>1</v>
      </c>
      <c r="B63" s="657"/>
      <c r="C63" s="651"/>
      <c r="D63" s="652"/>
      <c r="E63" s="652"/>
      <c r="F63" s="652"/>
      <c r="G63" s="653"/>
      <c r="H63" s="651"/>
      <c r="I63" s="652"/>
      <c r="J63" s="652"/>
      <c r="K63" s="652"/>
      <c r="L63" s="653"/>
      <c r="M63" s="654"/>
      <c r="N63" s="655"/>
      <c r="O63" s="165" t="s">
        <v>504</v>
      </c>
    </row>
    <row r="64" spans="1:21" s="3" customFormat="1" ht="27" customHeight="1">
      <c r="A64" s="663">
        <v>2</v>
      </c>
      <c r="B64" s="664"/>
      <c r="C64" s="658"/>
      <c r="D64" s="659"/>
      <c r="E64" s="659"/>
      <c r="F64" s="659"/>
      <c r="G64" s="660"/>
      <c r="H64" s="658"/>
      <c r="I64" s="659"/>
      <c r="J64" s="659"/>
      <c r="K64" s="659"/>
      <c r="L64" s="660"/>
      <c r="M64" s="661"/>
      <c r="N64" s="662"/>
      <c r="O64" s="66" t="s">
        <v>504</v>
      </c>
    </row>
    <row r="65" spans="1:16" s="3" customFormat="1" ht="27" customHeight="1">
      <c r="A65" s="820">
        <v>3</v>
      </c>
      <c r="B65" s="821"/>
      <c r="C65" s="658"/>
      <c r="D65" s="659"/>
      <c r="E65" s="659"/>
      <c r="F65" s="659"/>
      <c r="G65" s="660"/>
      <c r="H65" s="658"/>
      <c r="I65" s="659"/>
      <c r="J65" s="659"/>
      <c r="K65" s="659"/>
      <c r="L65" s="660"/>
      <c r="M65" s="661"/>
      <c r="N65" s="662"/>
      <c r="O65" s="66" t="s">
        <v>504</v>
      </c>
    </row>
    <row r="66" spans="1:16" s="3" customFormat="1" ht="27" customHeight="1">
      <c r="A66" s="820">
        <v>4</v>
      </c>
      <c r="B66" s="821"/>
      <c r="C66" s="658"/>
      <c r="D66" s="659"/>
      <c r="E66" s="659"/>
      <c r="F66" s="659"/>
      <c r="G66" s="660"/>
      <c r="H66" s="658"/>
      <c r="I66" s="659"/>
      <c r="J66" s="659"/>
      <c r="K66" s="659"/>
      <c r="L66" s="660"/>
      <c r="M66" s="661"/>
      <c r="N66" s="662"/>
      <c r="O66" s="66" t="s">
        <v>504</v>
      </c>
    </row>
    <row r="67" spans="1:16" s="3" customFormat="1" ht="27" customHeight="1">
      <c r="A67" s="820">
        <v>5</v>
      </c>
      <c r="B67" s="821"/>
      <c r="C67" s="658"/>
      <c r="D67" s="659"/>
      <c r="E67" s="659"/>
      <c r="F67" s="659"/>
      <c r="G67" s="660"/>
      <c r="H67" s="658"/>
      <c r="I67" s="659"/>
      <c r="J67" s="659"/>
      <c r="K67" s="659"/>
      <c r="L67" s="660"/>
      <c r="M67" s="661"/>
      <c r="N67" s="662"/>
      <c r="O67" s="66" t="s">
        <v>504</v>
      </c>
    </row>
    <row r="68" spans="1:16" s="3" customFormat="1" ht="27" customHeight="1">
      <c r="A68" s="820">
        <v>6</v>
      </c>
      <c r="B68" s="821"/>
      <c r="C68" s="658"/>
      <c r="D68" s="659"/>
      <c r="E68" s="659"/>
      <c r="F68" s="659"/>
      <c r="G68" s="660"/>
      <c r="H68" s="658"/>
      <c r="I68" s="659"/>
      <c r="J68" s="659"/>
      <c r="K68" s="659"/>
      <c r="L68" s="660"/>
      <c r="M68" s="661"/>
      <c r="N68" s="662"/>
      <c r="O68" s="66" t="s">
        <v>504</v>
      </c>
    </row>
    <row r="69" spans="1:16" s="3" customFormat="1" ht="27" customHeight="1">
      <c r="A69" s="820">
        <v>7</v>
      </c>
      <c r="B69" s="821"/>
      <c r="C69" s="658"/>
      <c r="D69" s="659"/>
      <c r="E69" s="659"/>
      <c r="F69" s="659"/>
      <c r="G69" s="660"/>
      <c r="H69" s="658"/>
      <c r="I69" s="659"/>
      <c r="J69" s="659"/>
      <c r="K69" s="659"/>
      <c r="L69" s="660"/>
      <c r="M69" s="661"/>
      <c r="N69" s="662"/>
      <c r="O69" s="66" t="s">
        <v>504</v>
      </c>
    </row>
    <row r="70" spans="1:16" s="3" customFormat="1" ht="27" customHeight="1">
      <c r="A70" s="820">
        <v>8</v>
      </c>
      <c r="B70" s="821"/>
      <c r="C70" s="658"/>
      <c r="D70" s="659"/>
      <c r="E70" s="659"/>
      <c r="F70" s="659"/>
      <c r="G70" s="660"/>
      <c r="H70" s="658"/>
      <c r="I70" s="659"/>
      <c r="J70" s="659"/>
      <c r="K70" s="659"/>
      <c r="L70" s="660"/>
      <c r="M70" s="661"/>
      <c r="N70" s="662"/>
      <c r="O70" s="66" t="s">
        <v>504</v>
      </c>
    </row>
    <row r="71" spans="1:16" s="3" customFormat="1" ht="27" customHeight="1">
      <c r="A71" s="820">
        <v>9</v>
      </c>
      <c r="B71" s="821"/>
      <c r="C71" s="658"/>
      <c r="D71" s="659"/>
      <c r="E71" s="659"/>
      <c r="F71" s="659"/>
      <c r="G71" s="660"/>
      <c r="H71" s="658"/>
      <c r="I71" s="659"/>
      <c r="J71" s="659"/>
      <c r="K71" s="659"/>
      <c r="L71" s="660"/>
      <c r="M71" s="661"/>
      <c r="N71" s="662"/>
      <c r="O71" s="66" t="s">
        <v>504</v>
      </c>
    </row>
    <row r="72" spans="1:16" s="3" customFormat="1" ht="27" customHeight="1">
      <c r="A72" s="822">
        <v>10</v>
      </c>
      <c r="B72" s="823"/>
      <c r="C72" s="824"/>
      <c r="D72" s="825"/>
      <c r="E72" s="825"/>
      <c r="F72" s="825"/>
      <c r="G72" s="826"/>
      <c r="H72" s="827"/>
      <c r="I72" s="828"/>
      <c r="J72" s="828"/>
      <c r="K72" s="828"/>
      <c r="L72" s="829"/>
      <c r="M72" s="830"/>
      <c r="N72" s="831"/>
      <c r="O72" s="32" t="s">
        <v>504</v>
      </c>
    </row>
    <row r="73" spans="1:16" s="3" customFormat="1" ht="27" customHeight="1">
      <c r="A73" s="832" t="s">
        <v>523</v>
      </c>
      <c r="B73" s="833"/>
      <c r="C73" s="834" t="s">
        <v>520</v>
      </c>
      <c r="D73" s="835"/>
      <c r="E73" s="835"/>
      <c r="F73" s="835"/>
      <c r="G73" s="836"/>
      <c r="H73" s="837" t="s">
        <v>521</v>
      </c>
      <c r="I73" s="838"/>
      <c r="J73" s="838"/>
      <c r="K73" s="838"/>
      <c r="L73" s="833"/>
      <c r="M73" s="837" t="s">
        <v>522</v>
      </c>
      <c r="N73" s="838"/>
      <c r="O73" s="839"/>
      <c r="P73" s="67"/>
    </row>
    <row r="74" spans="1:16" s="3" customFormat="1" ht="27" customHeight="1">
      <c r="A74" s="855">
        <v>1</v>
      </c>
      <c r="B74" s="856"/>
      <c r="C74" s="658"/>
      <c r="D74" s="659"/>
      <c r="E74" s="659"/>
      <c r="F74" s="659"/>
      <c r="G74" s="660"/>
      <c r="H74" s="658"/>
      <c r="I74" s="659"/>
      <c r="J74" s="659"/>
      <c r="K74" s="659"/>
      <c r="L74" s="660"/>
      <c r="M74" s="857"/>
      <c r="N74" s="858"/>
      <c r="O74" s="68" t="s">
        <v>504</v>
      </c>
    </row>
    <row r="75" spans="1:16" s="3" customFormat="1" ht="27" customHeight="1">
      <c r="A75" s="843">
        <v>2</v>
      </c>
      <c r="B75" s="844"/>
      <c r="C75" s="658"/>
      <c r="D75" s="659"/>
      <c r="E75" s="659"/>
      <c r="F75" s="659"/>
      <c r="G75" s="660"/>
      <c r="H75" s="658"/>
      <c r="I75" s="659"/>
      <c r="J75" s="659"/>
      <c r="K75" s="659"/>
      <c r="L75" s="660"/>
      <c r="M75" s="661"/>
      <c r="N75" s="662"/>
      <c r="O75" s="66" t="s">
        <v>504</v>
      </c>
    </row>
    <row r="76" spans="1:16" s="3" customFormat="1" ht="27" customHeight="1">
      <c r="A76" s="859">
        <v>3</v>
      </c>
      <c r="B76" s="664"/>
      <c r="C76" s="658"/>
      <c r="D76" s="659"/>
      <c r="E76" s="659"/>
      <c r="F76" s="659"/>
      <c r="G76" s="660"/>
      <c r="H76" s="658"/>
      <c r="I76" s="659"/>
      <c r="J76" s="659"/>
      <c r="K76" s="659"/>
      <c r="L76" s="660"/>
      <c r="M76" s="661"/>
      <c r="N76" s="662"/>
      <c r="O76" s="66" t="s">
        <v>504</v>
      </c>
    </row>
    <row r="77" spans="1:16" s="3" customFormat="1" ht="27" customHeight="1">
      <c r="A77" s="663">
        <v>4</v>
      </c>
      <c r="B77" s="664"/>
      <c r="C77" s="658"/>
      <c r="D77" s="659"/>
      <c r="E77" s="659"/>
      <c r="F77" s="659"/>
      <c r="G77" s="660"/>
      <c r="H77" s="658"/>
      <c r="I77" s="659"/>
      <c r="J77" s="659"/>
      <c r="K77" s="659"/>
      <c r="L77" s="660"/>
      <c r="M77" s="661"/>
      <c r="N77" s="662"/>
      <c r="O77" s="66" t="s">
        <v>504</v>
      </c>
    </row>
    <row r="78" spans="1:16" s="3" customFormat="1" ht="27" customHeight="1">
      <c r="A78" s="663">
        <v>5</v>
      </c>
      <c r="B78" s="664"/>
      <c r="C78" s="658"/>
      <c r="D78" s="659"/>
      <c r="E78" s="659"/>
      <c r="F78" s="659"/>
      <c r="G78" s="660"/>
      <c r="H78" s="658"/>
      <c r="I78" s="659"/>
      <c r="J78" s="659"/>
      <c r="K78" s="659"/>
      <c r="L78" s="660"/>
      <c r="M78" s="661"/>
      <c r="N78" s="662"/>
      <c r="O78" s="66" t="s">
        <v>504</v>
      </c>
    </row>
    <row r="79" spans="1:16" s="3" customFormat="1" ht="27" customHeight="1">
      <c r="A79" s="663">
        <v>6</v>
      </c>
      <c r="B79" s="664"/>
      <c r="C79" s="658"/>
      <c r="D79" s="659"/>
      <c r="E79" s="659"/>
      <c r="F79" s="659"/>
      <c r="G79" s="660"/>
      <c r="H79" s="658"/>
      <c r="I79" s="659"/>
      <c r="J79" s="659"/>
      <c r="K79" s="659"/>
      <c r="L79" s="660"/>
      <c r="M79" s="661"/>
      <c r="N79" s="662"/>
      <c r="O79" s="66" t="s">
        <v>504</v>
      </c>
    </row>
    <row r="80" spans="1:16" s="3" customFormat="1" ht="27" customHeight="1">
      <c r="A80" s="663">
        <v>7</v>
      </c>
      <c r="B80" s="664"/>
      <c r="C80" s="658"/>
      <c r="D80" s="659"/>
      <c r="E80" s="659"/>
      <c r="F80" s="659"/>
      <c r="G80" s="660"/>
      <c r="H80" s="658"/>
      <c r="I80" s="659"/>
      <c r="J80" s="659"/>
      <c r="K80" s="659"/>
      <c r="L80" s="660"/>
      <c r="M80" s="661"/>
      <c r="N80" s="662"/>
      <c r="O80" s="66" t="s">
        <v>504</v>
      </c>
    </row>
    <row r="81" spans="1:15" s="3" customFormat="1" ht="27" customHeight="1">
      <c r="A81" s="820">
        <v>8</v>
      </c>
      <c r="B81" s="821"/>
      <c r="C81" s="658"/>
      <c r="D81" s="659"/>
      <c r="E81" s="659"/>
      <c r="F81" s="659"/>
      <c r="G81" s="660"/>
      <c r="H81" s="658"/>
      <c r="I81" s="659"/>
      <c r="J81" s="659"/>
      <c r="K81" s="659"/>
      <c r="L81" s="660"/>
      <c r="M81" s="661"/>
      <c r="N81" s="662"/>
      <c r="O81" s="66" t="s">
        <v>504</v>
      </c>
    </row>
    <row r="82" spans="1:15" s="3" customFormat="1" ht="27" customHeight="1">
      <c r="A82" s="843">
        <v>9</v>
      </c>
      <c r="B82" s="844"/>
      <c r="C82" s="658"/>
      <c r="D82" s="659"/>
      <c r="E82" s="659"/>
      <c r="F82" s="659"/>
      <c r="G82" s="660"/>
      <c r="H82" s="658"/>
      <c r="I82" s="659"/>
      <c r="J82" s="659"/>
      <c r="K82" s="659"/>
      <c r="L82" s="660"/>
      <c r="M82" s="661"/>
      <c r="N82" s="662"/>
      <c r="O82" s="66" t="s">
        <v>504</v>
      </c>
    </row>
    <row r="83" spans="1:15" s="3" customFormat="1" ht="27" customHeight="1">
      <c r="A83" s="822">
        <v>10</v>
      </c>
      <c r="B83" s="823"/>
      <c r="C83" s="824"/>
      <c r="D83" s="825"/>
      <c r="E83" s="825"/>
      <c r="F83" s="825"/>
      <c r="G83" s="826"/>
      <c r="H83" s="824"/>
      <c r="I83" s="825"/>
      <c r="J83" s="825"/>
      <c r="K83" s="825"/>
      <c r="L83" s="826"/>
      <c r="M83" s="845"/>
      <c r="N83" s="846"/>
      <c r="O83" s="69" t="s">
        <v>504</v>
      </c>
    </row>
    <row r="84" spans="1:15" s="3" customFormat="1" ht="30" customHeight="1">
      <c r="A84" s="847" t="s">
        <v>524</v>
      </c>
      <c r="B84" s="508"/>
      <c r="C84" s="508"/>
      <c r="D84" s="508"/>
      <c r="E84" s="508"/>
      <c r="F84" s="508"/>
      <c r="G84" s="508"/>
      <c r="H84" s="508"/>
      <c r="I84" s="508"/>
      <c r="J84" s="508"/>
      <c r="K84" s="508"/>
      <c r="L84" s="848"/>
      <c r="M84" s="849">
        <f>SUM(M63:N72)</f>
        <v>0</v>
      </c>
      <c r="N84" s="850"/>
      <c r="O84" s="166" t="s">
        <v>504</v>
      </c>
    </row>
    <row r="85" spans="1:15" s="3" customFormat="1" ht="30" customHeight="1">
      <c r="A85" s="382" t="s">
        <v>525</v>
      </c>
      <c r="B85" s="383"/>
      <c r="C85" s="383"/>
      <c r="D85" s="383"/>
      <c r="E85" s="383"/>
      <c r="F85" s="383"/>
      <c r="G85" s="383"/>
      <c r="H85" s="383"/>
      <c r="I85" s="383"/>
      <c r="J85" s="383"/>
      <c r="K85" s="383"/>
      <c r="L85" s="840"/>
      <c r="M85" s="841">
        <f>SUM(M74:N83)</f>
        <v>0</v>
      </c>
      <c r="N85" s="842"/>
      <c r="O85" s="70" t="s">
        <v>504</v>
      </c>
    </row>
    <row r="86" spans="1:15" s="3" customFormat="1" ht="21" customHeight="1">
      <c r="A86" s="31" t="s">
        <v>526</v>
      </c>
      <c r="N86" s="26"/>
    </row>
  </sheetData>
  <sheetProtection insertColumns="0" selectLockedCells="1"/>
  <mergeCells count="230">
    <mergeCell ref="A2:D4"/>
    <mergeCell ref="E2:Q4"/>
    <mergeCell ref="R2:T4"/>
    <mergeCell ref="U2:X4"/>
    <mergeCell ref="A8:B8"/>
    <mergeCell ref="C8:F8"/>
    <mergeCell ref="G8:H8"/>
    <mergeCell ref="I8:J8"/>
    <mergeCell ref="K8:L8"/>
    <mergeCell ref="M8:N8"/>
    <mergeCell ref="O8:P8"/>
    <mergeCell ref="Q8:S8"/>
    <mergeCell ref="A9:B14"/>
    <mergeCell ref="C9:F9"/>
    <mergeCell ref="G9:H9"/>
    <mergeCell ref="I9:J9"/>
    <mergeCell ref="K9:L9"/>
    <mergeCell ref="M9:N9"/>
    <mergeCell ref="O9:P9"/>
    <mergeCell ref="Q9:S9"/>
    <mergeCell ref="C10:C13"/>
    <mergeCell ref="D10:F10"/>
    <mergeCell ref="G10:H10"/>
    <mergeCell ref="I10:J10"/>
    <mergeCell ref="K10:L10"/>
    <mergeCell ref="M10:N10"/>
    <mergeCell ref="D12:F12"/>
    <mergeCell ref="G12:H12"/>
    <mergeCell ref="I12:J12"/>
    <mergeCell ref="K12:L12"/>
    <mergeCell ref="O10:P10"/>
    <mergeCell ref="Q10:S10"/>
    <mergeCell ref="D11:F11"/>
    <mergeCell ref="G11:H11"/>
    <mergeCell ref="I11:J11"/>
    <mergeCell ref="K11:L11"/>
    <mergeCell ref="M11:N11"/>
    <mergeCell ref="O11:P11"/>
    <mergeCell ref="Q11:S11"/>
    <mergeCell ref="M12:N12"/>
    <mergeCell ref="O12:P12"/>
    <mergeCell ref="Q12:S12"/>
    <mergeCell ref="D13:F13"/>
    <mergeCell ref="G13:H13"/>
    <mergeCell ref="I13:J13"/>
    <mergeCell ref="K13:L13"/>
    <mergeCell ref="M13:N13"/>
    <mergeCell ref="O13:P13"/>
    <mergeCell ref="Q13:S13"/>
    <mergeCell ref="G16:H16"/>
    <mergeCell ref="I16:J16"/>
    <mergeCell ref="K16:L16"/>
    <mergeCell ref="M16:N16"/>
    <mergeCell ref="O16:P16"/>
    <mergeCell ref="Q16:S16"/>
    <mergeCell ref="Q14:S14"/>
    <mergeCell ref="A15:B19"/>
    <mergeCell ref="C15:F15"/>
    <mergeCell ref="G15:H15"/>
    <mergeCell ref="I15:J15"/>
    <mergeCell ref="K15:L15"/>
    <mergeCell ref="M15:N15"/>
    <mergeCell ref="O15:P15"/>
    <mergeCell ref="Q15:S15"/>
    <mergeCell ref="C16:F16"/>
    <mergeCell ref="C14:F14"/>
    <mergeCell ref="G14:H14"/>
    <mergeCell ref="I14:J14"/>
    <mergeCell ref="K14:L14"/>
    <mergeCell ref="M14:N14"/>
    <mergeCell ref="O14:P14"/>
    <mergeCell ref="Q17:S17"/>
    <mergeCell ref="C18:F18"/>
    <mergeCell ref="G18:H18"/>
    <mergeCell ref="I18:J18"/>
    <mergeCell ref="K18:L18"/>
    <mergeCell ref="M18:N18"/>
    <mergeCell ref="O18:P18"/>
    <mergeCell ref="Q18:S18"/>
    <mergeCell ref="C17:F17"/>
    <mergeCell ref="G17:H17"/>
    <mergeCell ref="I17:J17"/>
    <mergeCell ref="K17:L17"/>
    <mergeCell ref="M17:N17"/>
    <mergeCell ref="O17:P17"/>
    <mergeCell ref="A21:X21"/>
    <mergeCell ref="A23:X23"/>
    <mergeCell ref="A25:B25"/>
    <mergeCell ref="C25:I25"/>
    <mergeCell ref="J25:M25"/>
    <mergeCell ref="N25:X25"/>
    <mergeCell ref="Q19:S19"/>
    <mergeCell ref="A20:E20"/>
    <mergeCell ref="G20:H20"/>
    <mergeCell ref="I20:J20"/>
    <mergeCell ref="K20:L20"/>
    <mergeCell ref="M20:N20"/>
    <mergeCell ref="O20:P20"/>
    <mergeCell ref="Q20:S20"/>
    <mergeCell ref="C19:F19"/>
    <mergeCell ref="G19:H19"/>
    <mergeCell ref="I19:J19"/>
    <mergeCell ref="K19:L19"/>
    <mergeCell ref="M19:N19"/>
    <mergeCell ref="O19:P19"/>
    <mergeCell ref="S33:T33"/>
    <mergeCell ref="V33:W33"/>
    <mergeCell ref="F34:R34"/>
    <mergeCell ref="S34:T34"/>
    <mergeCell ref="V34:W34"/>
    <mergeCell ref="F35:R35"/>
    <mergeCell ref="S35:T35"/>
    <mergeCell ref="V35:W35"/>
    <mergeCell ref="A26:X26"/>
    <mergeCell ref="A27:X27"/>
    <mergeCell ref="A29:E29"/>
    <mergeCell ref="F29:X29"/>
    <mergeCell ref="A31:X31"/>
    <mergeCell ref="A32:E35"/>
    <mergeCell ref="F32:R32"/>
    <mergeCell ref="S32:T32"/>
    <mergeCell ref="V32:W32"/>
    <mergeCell ref="F33:R33"/>
    <mergeCell ref="A44:D46"/>
    <mergeCell ref="E44:U46"/>
    <mergeCell ref="A47:D49"/>
    <mergeCell ref="E47:U49"/>
    <mergeCell ref="A51:I52"/>
    <mergeCell ref="A53:D55"/>
    <mergeCell ref="E53:U55"/>
    <mergeCell ref="A37:U38"/>
    <mergeCell ref="A39:F40"/>
    <mergeCell ref="A41:D43"/>
    <mergeCell ref="E41:I43"/>
    <mergeCell ref="J41:L43"/>
    <mergeCell ref="M41:U43"/>
    <mergeCell ref="A63:B63"/>
    <mergeCell ref="C63:G63"/>
    <mergeCell ref="H63:L63"/>
    <mergeCell ref="M63:N63"/>
    <mergeCell ref="A64:B64"/>
    <mergeCell ref="C64:G64"/>
    <mergeCell ref="H64:L64"/>
    <mergeCell ref="M64:N64"/>
    <mergeCell ref="A56:D58"/>
    <mergeCell ref="E56:U58"/>
    <mergeCell ref="A62:B62"/>
    <mergeCell ref="C62:G62"/>
    <mergeCell ref="H62:L62"/>
    <mergeCell ref="M62:O62"/>
    <mergeCell ref="A67:B67"/>
    <mergeCell ref="C67:G67"/>
    <mergeCell ref="H67:L67"/>
    <mergeCell ref="M67:N67"/>
    <mergeCell ref="A68:B68"/>
    <mergeCell ref="C68:G68"/>
    <mergeCell ref="H68:L68"/>
    <mergeCell ref="M68:N68"/>
    <mergeCell ref="A65:B65"/>
    <mergeCell ref="C65:G65"/>
    <mergeCell ref="H65:L65"/>
    <mergeCell ref="M65:N65"/>
    <mergeCell ref="A66:B66"/>
    <mergeCell ref="C66:G66"/>
    <mergeCell ref="H66:L66"/>
    <mergeCell ref="M66:N66"/>
    <mergeCell ref="A71:B71"/>
    <mergeCell ref="C71:G71"/>
    <mergeCell ref="H71:L71"/>
    <mergeCell ref="M71:N71"/>
    <mergeCell ref="A72:B72"/>
    <mergeCell ref="C72:G72"/>
    <mergeCell ref="H72:L72"/>
    <mergeCell ref="M72:N72"/>
    <mergeCell ref="A69:B69"/>
    <mergeCell ref="C69:G69"/>
    <mergeCell ref="H69:L69"/>
    <mergeCell ref="M69:N69"/>
    <mergeCell ref="A70:B70"/>
    <mergeCell ref="C70:G70"/>
    <mergeCell ref="H70:L70"/>
    <mergeCell ref="M70:N70"/>
    <mergeCell ref="A75:B75"/>
    <mergeCell ref="C75:G75"/>
    <mergeCell ref="H75:L75"/>
    <mergeCell ref="M75:N75"/>
    <mergeCell ref="A76:B76"/>
    <mergeCell ref="C76:G76"/>
    <mergeCell ref="H76:L76"/>
    <mergeCell ref="M76:N76"/>
    <mergeCell ref="A73:B73"/>
    <mergeCell ref="C73:G73"/>
    <mergeCell ref="H73:L73"/>
    <mergeCell ref="M73:O73"/>
    <mergeCell ref="A74:B74"/>
    <mergeCell ref="C74:G74"/>
    <mergeCell ref="H74:L74"/>
    <mergeCell ref="M74:N74"/>
    <mergeCell ref="A79:B79"/>
    <mergeCell ref="C79:G79"/>
    <mergeCell ref="H79:L79"/>
    <mergeCell ref="M79:N79"/>
    <mergeCell ref="A80:B80"/>
    <mergeCell ref="C80:G80"/>
    <mergeCell ref="H80:L80"/>
    <mergeCell ref="M80:N80"/>
    <mergeCell ref="A77:B77"/>
    <mergeCell ref="C77:G77"/>
    <mergeCell ref="H77:L77"/>
    <mergeCell ref="M77:N77"/>
    <mergeCell ref="A78:B78"/>
    <mergeCell ref="C78:G78"/>
    <mergeCell ref="H78:L78"/>
    <mergeCell ref="M78:N78"/>
    <mergeCell ref="A85:L85"/>
    <mergeCell ref="M85:N85"/>
    <mergeCell ref="A83:B83"/>
    <mergeCell ref="C83:G83"/>
    <mergeCell ref="H83:L83"/>
    <mergeCell ref="M83:N83"/>
    <mergeCell ref="A84:L84"/>
    <mergeCell ref="M84:N84"/>
    <mergeCell ref="A81:B81"/>
    <mergeCell ref="C81:G81"/>
    <mergeCell ref="H81:L81"/>
    <mergeCell ref="M81:N81"/>
    <mergeCell ref="A82:B82"/>
    <mergeCell ref="C82:G82"/>
    <mergeCell ref="H82:L82"/>
    <mergeCell ref="M82:N82"/>
  </mergeCells>
  <phoneticPr fontId="17"/>
  <conditionalFormatting sqref="E2:R2 U2 E3:Q4">
    <cfRule type="cellIs" dxfId="183" priority="1" operator="equal">
      <formula>0</formula>
    </cfRule>
  </conditionalFormatting>
  <dataValidations count="5">
    <dataValidation allowBlank="1" showInputMessage="1" showErrorMessage="1" prompt="本様式４．教材費の内訳より自動計算されます" sqref="G15:H15 G11:H11" xr:uid="{96DAA21D-89C2-4A5C-AC70-D1A28F35F5B2}"/>
    <dataValidation allowBlank="1" showInputMessage="1" showErrorMessage="1" prompt="費用の決定にあたり、参考とした例がある場合に記載。（社内基準で定めている場合は、その旨を記載。）" sqref="N25:X25" xr:uid="{04496912-A382-4A4F-B6F6-FE8D03685749}"/>
    <dataValidation allowBlank="1" showInputMessage="1" showErrorMessage="1" prompt="受講料に占めるそれぞれの内訳（ベースとなる考え方）を記載。" sqref="S32:T32 S34:T34" xr:uid="{3C3155CE-6728-4F43-AF9F-BA58B2370614}"/>
    <dataValidation type="list" allowBlank="1" showInputMessage="1" showErrorMessage="1" sqref="E41" xr:uid="{ED2EBA39-0FAC-4413-9CE6-DCC246975260}">
      <formula1>"貸与,贈与,その他（特定の条件等により贈与されるもの等）"</formula1>
    </dataValidation>
    <dataValidation allowBlank="1" showInputMessage="1" showErrorMessage="1" errorTitle="選択してください" error="必須もしくは任意を選択してください。" sqref="A63:B72 A74:B83" xr:uid="{5E836204-A33F-4195-9096-3B88340A53A8}"/>
  </dataValidations>
  <printOptions horizontalCentered="1"/>
  <pageMargins left="0.51181102362204722" right="0.51181102362204722" top="0.55118110236220474" bottom="0.15748031496062992" header="0.15748031496062992" footer="0.15748031496062992"/>
  <pageSetup paperSize="9" scale="52" fitToWidth="0" fitToHeight="0" orientation="landscape" r:id="rId1"/>
  <headerFooter alignWithMargins="0"/>
  <rowBreaks count="1" manualBreakCount="1">
    <brk id="59" max="2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14314041-1BC1-4537-9038-6C84FB61EDC3}">
          <x14:formula1>
            <xm:f>リスト!$AO$1:$AO$3</xm:f>
          </x14:formula1>
          <xm:sqref>C25:I25</xm:sqref>
        </x14:dataValidation>
      </x14:dataValidations>
    </ext>
  </extLs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2086DA-4636-4F5F-B313-C17D3950635D}">
  <dimension ref="A2:Z421"/>
  <sheetViews>
    <sheetView showGridLines="0" view="pageBreakPreview" zoomScale="85" zoomScaleNormal="100" zoomScaleSheetLayoutView="85" workbookViewId="0"/>
  </sheetViews>
  <sheetFormatPr defaultColWidth="9" defaultRowHeight="13.5" outlineLevelRow="1"/>
  <cols>
    <col min="1" max="1" width="0.875" style="80" customWidth="1"/>
    <col min="2" max="2" width="15.375" style="80" customWidth="1"/>
    <col min="3" max="3" width="16.5" style="80" customWidth="1"/>
    <col min="4" max="4" width="3.875" style="80" customWidth="1"/>
    <col min="5" max="5" width="16.5" style="80" customWidth="1"/>
    <col min="6" max="7" width="15" style="80" customWidth="1"/>
    <col min="8" max="8" width="6.875" style="80" customWidth="1"/>
    <col min="9" max="9" width="4.375" style="80" customWidth="1"/>
    <col min="10" max="10" width="6.875" style="80" customWidth="1"/>
    <col min="11" max="11" width="2.5" style="80" customWidth="1"/>
    <col min="12" max="16384" width="9" style="80"/>
  </cols>
  <sheetData>
    <row r="2" spans="1:26" s="85" customFormat="1" ht="18.75" customHeight="1">
      <c r="A2" s="81"/>
      <c r="B2" s="81"/>
      <c r="C2" s="81"/>
      <c r="D2" s="81"/>
      <c r="E2" s="81"/>
      <c r="F2" s="81"/>
      <c r="G2" s="82"/>
      <c r="H2" s="82"/>
      <c r="I2" s="82"/>
      <c r="J2" s="1044"/>
      <c r="K2" s="1044"/>
      <c r="L2" s="1044"/>
      <c r="M2" s="83"/>
      <c r="N2" s="1021"/>
      <c r="O2" s="1021"/>
      <c r="P2" s="1021"/>
      <c r="Q2" s="1021"/>
      <c r="R2" s="84"/>
      <c r="V2" s="83"/>
      <c r="W2" s="83"/>
      <c r="X2" s="83"/>
      <c r="Y2" s="83"/>
      <c r="Z2" s="84"/>
    </row>
    <row r="3" spans="1:26" ht="27.75" customHeight="1">
      <c r="B3" s="1045" t="s">
        <v>527</v>
      </c>
      <c r="C3" s="1047">
        <f>個票ｰ1005!C4</f>
        <v>0</v>
      </c>
      <c r="D3" s="1048"/>
      <c r="E3" s="1048"/>
      <c r="F3" s="1049"/>
      <c r="G3" s="984" t="s">
        <v>319</v>
      </c>
      <c r="H3" s="986">
        <f>個票ｰ1005!P4</f>
        <v>1005</v>
      </c>
      <c r="I3" s="987"/>
      <c r="J3" s="988"/>
    </row>
    <row r="4" spans="1:26" ht="27.75" customHeight="1">
      <c r="B4" s="1046"/>
      <c r="C4" s="1050"/>
      <c r="D4" s="1051"/>
      <c r="E4" s="1051"/>
      <c r="F4" s="1052"/>
      <c r="G4" s="985"/>
      <c r="H4" s="989"/>
      <c r="I4" s="990"/>
      <c r="J4" s="991"/>
    </row>
    <row r="5" spans="1:26" ht="15" customHeight="1"/>
    <row r="6" spans="1:26" ht="15" customHeight="1"/>
    <row r="7" spans="1:26" ht="15" customHeight="1">
      <c r="B7" s="80" t="s">
        <v>528</v>
      </c>
    </row>
    <row r="8" spans="1:26" ht="6.6" customHeight="1" thickBot="1"/>
    <row r="9" spans="1:26" ht="33.75" customHeight="1">
      <c r="B9" s="86" t="s">
        <v>529</v>
      </c>
      <c r="C9" s="999">
        <f>個票ｰ1005!B151</f>
        <v>0</v>
      </c>
      <c r="D9" s="1000"/>
      <c r="E9" s="1000"/>
      <c r="F9" s="1001"/>
      <c r="G9" s="87" t="s">
        <v>530</v>
      </c>
      <c r="H9" s="1007">
        <v>1</v>
      </c>
      <c r="I9" s="1008"/>
      <c r="J9" s="1009"/>
    </row>
    <row r="10" spans="1:26" ht="30" customHeight="1">
      <c r="B10" s="237" t="s">
        <v>531</v>
      </c>
      <c r="C10" s="1010" t="s">
        <v>532</v>
      </c>
      <c r="D10" s="1011"/>
      <c r="E10" s="1011"/>
      <c r="F10" s="1011"/>
      <c r="G10" s="1011"/>
      <c r="H10" s="1011"/>
      <c r="I10" s="1011"/>
      <c r="J10" s="1012"/>
    </row>
    <row r="11" spans="1:26" ht="30" customHeight="1">
      <c r="B11" s="235" t="s">
        <v>533</v>
      </c>
      <c r="C11" s="992">
        <f>個票ｰ1005!S151</f>
        <v>0</v>
      </c>
      <c r="D11" s="993"/>
      <c r="E11" s="993"/>
      <c r="F11" s="993"/>
      <c r="G11" s="993"/>
      <c r="H11" s="993"/>
      <c r="I11" s="993"/>
      <c r="J11" s="994"/>
    </row>
    <row r="12" spans="1:26" ht="30" customHeight="1">
      <c r="B12" s="236" t="s">
        <v>534</v>
      </c>
      <c r="C12" s="928"/>
      <c r="D12" s="1013"/>
      <c r="E12" s="1013"/>
      <c r="F12" s="1013"/>
      <c r="G12" s="1013"/>
      <c r="H12" s="1013"/>
      <c r="I12" s="1013"/>
      <c r="J12" s="1014"/>
    </row>
    <row r="13" spans="1:26" ht="14.25" customHeight="1">
      <c r="B13" s="995" t="s">
        <v>535</v>
      </c>
      <c r="C13" s="975" t="s">
        <v>536</v>
      </c>
      <c r="D13" s="1002"/>
      <c r="E13" s="1003"/>
      <c r="F13" s="975" t="s">
        <v>537</v>
      </c>
      <c r="G13" s="1002"/>
      <c r="H13" s="1002"/>
      <c r="I13" s="1002"/>
      <c r="J13" s="1004"/>
    </row>
    <row r="14" spans="1:26" ht="34.5" customHeight="1">
      <c r="B14" s="995"/>
      <c r="C14" s="71"/>
      <c r="D14" s="197" t="s">
        <v>311</v>
      </c>
      <c r="E14" s="71"/>
      <c r="F14" s="1015"/>
      <c r="G14" s="1016"/>
      <c r="H14" s="1016"/>
      <c r="I14" s="1016"/>
      <c r="J14" s="1017"/>
    </row>
    <row r="15" spans="1:26" ht="34.5" customHeight="1">
      <c r="B15" s="995"/>
      <c r="C15" s="71"/>
      <c r="D15" s="88" t="s">
        <v>311</v>
      </c>
      <c r="E15" s="71"/>
      <c r="F15" s="969"/>
      <c r="G15" s="1005"/>
      <c r="H15" s="1005"/>
      <c r="I15" s="1005"/>
      <c r="J15" s="1006"/>
    </row>
    <row r="16" spans="1:26" ht="34.5" customHeight="1">
      <c r="B16" s="995"/>
      <c r="C16" s="71"/>
      <c r="D16" s="88" t="s">
        <v>311</v>
      </c>
      <c r="E16" s="71"/>
      <c r="F16" s="969"/>
      <c r="G16" s="1005"/>
      <c r="H16" s="1005"/>
      <c r="I16" s="1005"/>
      <c r="J16" s="1006"/>
    </row>
    <row r="17" spans="1:26" ht="34.5" customHeight="1">
      <c r="B17" s="995"/>
      <c r="C17" s="71"/>
      <c r="D17" s="88" t="s">
        <v>311</v>
      </c>
      <c r="E17" s="71"/>
      <c r="F17" s="969"/>
      <c r="G17" s="1005"/>
      <c r="H17" s="1005"/>
      <c r="I17" s="1005"/>
      <c r="J17" s="1006"/>
    </row>
    <row r="18" spans="1:26" ht="34.5" customHeight="1">
      <c r="B18" s="995"/>
      <c r="C18" s="71"/>
      <c r="D18" s="241" t="s">
        <v>311</v>
      </c>
      <c r="E18" s="71"/>
      <c r="F18" s="1022"/>
      <c r="G18" s="1023"/>
      <c r="H18" s="1023"/>
      <c r="I18" s="1023"/>
      <c r="J18" s="1024"/>
    </row>
    <row r="19" spans="1:26" ht="15" customHeight="1">
      <c r="B19" s="936" t="s">
        <v>538</v>
      </c>
      <c r="C19" s="975" t="s">
        <v>536</v>
      </c>
      <c r="D19" s="1002"/>
      <c r="E19" s="1003"/>
      <c r="F19" s="975" t="s">
        <v>539</v>
      </c>
      <c r="G19" s="1002"/>
      <c r="H19" s="1002"/>
      <c r="I19" s="1002"/>
      <c r="J19" s="1004"/>
    </row>
    <row r="20" spans="1:26" ht="31.5" customHeight="1">
      <c r="B20" s="937"/>
      <c r="C20" s="72"/>
      <c r="D20" s="90" t="s">
        <v>540</v>
      </c>
      <c r="E20" s="73"/>
      <c r="F20" s="977"/>
      <c r="G20" s="977"/>
      <c r="H20" s="978"/>
      <c r="I20" s="978"/>
      <c r="J20" s="979"/>
    </row>
    <row r="21" spans="1:26" ht="31.5" customHeight="1">
      <c r="B21" s="937"/>
      <c r="C21" s="74"/>
      <c r="D21" s="91" t="s">
        <v>540</v>
      </c>
      <c r="E21" s="75"/>
      <c r="F21" s="968"/>
      <c r="G21" s="968"/>
      <c r="H21" s="969"/>
      <c r="I21" s="969"/>
      <c r="J21" s="970"/>
    </row>
    <row r="22" spans="1:26" ht="31.5" customHeight="1">
      <c r="B22" s="937"/>
      <c r="C22" s="74"/>
      <c r="D22" s="91" t="s">
        <v>540</v>
      </c>
      <c r="E22" s="75"/>
      <c r="F22" s="968"/>
      <c r="G22" s="968"/>
      <c r="H22" s="969"/>
      <c r="I22" s="969"/>
      <c r="J22" s="970"/>
    </row>
    <row r="23" spans="1:26" ht="31.5" customHeight="1">
      <c r="B23" s="937"/>
      <c r="C23" s="74"/>
      <c r="D23" s="91" t="s">
        <v>540</v>
      </c>
      <c r="E23" s="75"/>
      <c r="F23" s="968"/>
      <c r="G23" s="968"/>
      <c r="H23" s="969"/>
      <c r="I23" s="969"/>
      <c r="J23" s="970"/>
    </row>
    <row r="24" spans="1:26" ht="31.5" customHeight="1">
      <c r="B24" s="938"/>
      <c r="C24" s="76"/>
      <c r="D24" s="92" t="s">
        <v>540</v>
      </c>
      <c r="E24" s="77"/>
      <c r="F24" s="939"/>
      <c r="G24" s="939"/>
      <c r="H24" s="940"/>
      <c r="I24" s="940"/>
      <c r="J24" s="941"/>
    </row>
    <row r="25" spans="1:26" ht="15" customHeight="1">
      <c r="B25" s="954" t="s">
        <v>541</v>
      </c>
      <c r="C25" s="956" t="s">
        <v>542</v>
      </c>
      <c r="D25" s="957"/>
      <c r="E25" s="958"/>
      <c r="F25" s="959" t="s">
        <v>543</v>
      </c>
      <c r="G25" s="960"/>
      <c r="H25" s="960"/>
      <c r="I25" s="960"/>
      <c r="J25" s="961"/>
    </row>
    <row r="26" spans="1:26" ht="30" customHeight="1">
      <c r="B26" s="937"/>
      <c r="C26" s="74"/>
      <c r="D26" s="91" t="s">
        <v>540</v>
      </c>
      <c r="E26" s="71"/>
      <c r="F26" s="965"/>
      <c r="G26" s="965"/>
      <c r="H26" s="966"/>
      <c r="I26" s="966"/>
      <c r="J26" s="967"/>
    </row>
    <row r="27" spans="1:26" ht="30" customHeight="1">
      <c r="B27" s="937"/>
      <c r="C27" s="74"/>
      <c r="D27" s="91" t="s">
        <v>540</v>
      </c>
      <c r="E27" s="71"/>
      <c r="F27" s="968"/>
      <c r="G27" s="968"/>
      <c r="H27" s="969"/>
      <c r="I27" s="969"/>
      <c r="J27" s="970"/>
    </row>
    <row r="28" spans="1:26" ht="30" customHeight="1">
      <c r="B28" s="937"/>
      <c r="C28" s="74"/>
      <c r="D28" s="91" t="s">
        <v>540</v>
      </c>
      <c r="E28" s="71"/>
      <c r="F28" s="968"/>
      <c r="G28" s="968"/>
      <c r="H28" s="969"/>
      <c r="I28" s="969"/>
      <c r="J28" s="970"/>
    </row>
    <row r="29" spans="1:26" ht="30" customHeight="1" thickBot="1">
      <c r="B29" s="955"/>
      <c r="C29" s="78"/>
      <c r="D29" s="93" t="s">
        <v>540</v>
      </c>
      <c r="E29" s="79"/>
      <c r="F29" s="971"/>
      <c r="G29" s="971"/>
      <c r="H29" s="972"/>
      <c r="I29" s="972"/>
      <c r="J29" s="973"/>
    </row>
    <row r="30" spans="1:26" s="85" customFormat="1" ht="18.75" customHeight="1" thickBot="1">
      <c r="A30" s="81"/>
      <c r="B30" s="94"/>
      <c r="C30" s="81"/>
      <c r="D30" s="81"/>
      <c r="E30" s="81"/>
      <c r="F30" s="81"/>
      <c r="G30" s="82"/>
      <c r="H30" s="82"/>
      <c r="I30" s="82"/>
      <c r="J30" s="82"/>
      <c r="K30" s="82"/>
      <c r="L30" s="82"/>
      <c r="M30" s="83"/>
      <c r="N30" s="1021"/>
      <c r="O30" s="1021"/>
      <c r="P30" s="1021"/>
      <c r="Q30" s="1021"/>
      <c r="R30" s="84"/>
      <c r="V30" s="83"/>
      <c r="W30" s="83"/>
      <c r="X30" s="83"/>
      <c r="Y30" s="83"/>
      <c r="Z30" s="84"/>
    </row>
    <row r="31" spans="1:26" ht="18.75" customHeight="1">
      <c r="B31" s="1018" t="s">
        <v>544</v>
      </c>
      <c r="C31" s="1025"/>
      <c r="D31" s="1026"/>
      <c r="E31" s="1026"/>
      <c r="F31" s="1026"/>
      <c r="G31" s="1026"/>
      <c r="H31" s="1026"/>
      <c r="I31" s="1026"/>
      <c r="J31" s="1027"/>
    </row>
    <row r="32" spans="1:26" ht="18.75" customHeight="1">
      <c r="B32" s="1019"/>
      <c r="C32" s="921"/>
      <c r="D32" s="922"/>
      <c r="E32" s="922"/>
      <c r="F32" s="922"/>
      <c r="G32" s="922"/>
      <c r="H32" s="922"/>
      <c r="I32" s="922"/>
      <c r="J32" s="923"/>
    </row>
    <row r="33" spans="2:11" ht="18.75" customHeight="1">
      <c r="B33" s="1020"/>
      <c r="C33" s="1028"/>
      <c r="D33" s="1029"/>
      <c r="E33" s="1029"/>
      <c r="F33" s="1029"/>
      <c r="G33" s="1029"/>
      <c r="H33" s="1029"/>
      <c r="I33" s="1029"/>
      <c r="J33" s="1030"/>
    </row>
    <row r="34" spans="2:11" ht="18.75" customHeight="1">
      <c r="B34" s="1031" t="s">
        <v>545</v>
      </c>
      <c r="C34" s="918"/>
      <c r="D34" s="919"/>
      <c r="E34" s="919"/>
      <c r="F34" s="919"/>
      <c r="G34" s="919"/>
      <c r="H34" s="919"/>
      <c r="I34" s="919"/>
      <c r="J34" s="920"/>
    </row>
    <row r="35" spans="2:11" ht="18.75" customHeight="1">
      <c r="B35" s="1019"/>
      <c r="C35" s="921"/>
      <c r="D35" s="922"/>
      <c r="E35" s="922"/>
      <c r="F35" s="922"/>
      <c r="G35" s="922"/>
      <c r="H35" s="922"/>
      <c r="I35" s="922"/>
      <c r="J35" s="923"/>
    </row>
    <row r="36" spans="2:11" ht="18.75" customHeight="1" thickBot="1">
      <c r="B36" s="1032"/>
      <c r="C36" s="924"/>
      <c r="D36" s="925"/>
      <c r="E36" s="925"/>
      <c r="F36" s="925"/>
      <c r="G36" s="925"/>
      <c r="H36" s="925"/>
      <c r="I36" s="925"/>
      <c r="J36" s="926"/>
    </row>
    <row r="37" spans="2:11" ht="18.75" customHeight="1" thickBot="1">
      <c r="B37" s="95"/>
      <c r="C37" s="96"/>
      <c r="D37" s="96"/>
      <c r="E37" s="96"/>
      <c r="F37" s="96"/>
      <c r="G37" s="96"/>
      <c r="H37" s="96"/>
      <c r="I37" s="96"/>
      <c r="J37" s="96"/>
    </row>
    <row r="38" spans="2:11" ht="18.75" customHeight="1">
      <c r="B38" s="97" t="s">
        <v>546</v>
      </c>
      <c r="C38" s="98"/>
      <c r="D38" s="98"/>
      <c r="E38" s="98"/>
      <c r="F38" s="99"/>
      <c r="G38" s="99"/>
      <c r="H38" s="99"/>
      <c r="I38" s="99"/>
      <c r="J38" s="100"/>
    </row>
    <row r="39" spans="2:11" ht="18.75" customHeight="1">
      <c r="B39" s="942"/>
      <c r="C39" s="943"/>
      <c r="D39" s="943"/>
      <c r="E39" s="943"/>
      <c r="F39" s="943"/>
      <c r="G39" s="943"/>
      <c r="H39" s="943"/>
      <c r="I39" s="943"/>
      <c r="J39" s="944"/>
    </row>
    <row r="40" spans="2:11" ht="12" customHeight="1" thickBot="1">
      <c r="B40" s="234"/>
      <c r="C40" s="101"/>
      <c r="D40" s="101"/>
      <c r="E40" s="101"/>
      <c r="F40" s="101"/>
      <c r="G40" s="101"/>
      <c r="H40" s="101"/>
      <c r="I40" s="101"/>
      <c r="J40" s="102"/>
    </row>
    <row r="41" spans="2:11" ht="17.25" customHeight="1"/>
    <row r="42" spans="2:11" ht="17.25" customHeight="1">
      <c r="B42" s="198"/>
      <c r="C42" s="198"/>
      <c r="D42" s="198"/>
      <c r="E42" s="198"/>
      <c r="F42" s="198"/>
      <c r="G42" s="198"/>
      <c r="H42" s="198"/>
      <c r="I42" s="198"/>
      <c r="J42" s="198"/>
      <c r="K42" s="198"/>
    </row>
    <row r="43" spans="2:11" ht="33.75" customHeight="1">
      <c r="B43" s="103" t="s">
        <v>529</v>
      </c>
      <c r="C43" s="948">
        <f>個票ｰ1005!B152</f>
        <v>0</v>
      </c>
      <c r="D43" s="949"/>
      <c r="E43" s="949"/>
      <c r="F43" s="950"/>
      <c r="G43" s="104" t="s">
        <v>530</v>
      </c>
      <c r="H43" s="945">
        <v>2</v>
      </c>
      <c r="I43" s="946"/>
      <c r="J43" s="947"/>
    </row>
    <row r="44" spans="2:11" ht="30" customHeight="1" outlineLevel="1">
      <c r="B44" s="237" t="s">
        <v>531</v>
      </c>
      <c r="C44" s="1033" t="s">
        <v>532</v>
      </c>
      <c r="D44" s="1034"/>
      <c r="E44" s="1034"/>
      <c r="F44" s="1034"/>
      <c r="G44" s="1034"/>
      <c r="H44" s="1034"/>
      <c r="I44" s="1034"/>
      <c r="J44" s="1035"/>
    </row>
    <row r="45" spans="2:11" ht="30" customHeight="1" outlineLevel="1">
      <c r="B45" s="235" t="s">
        <v>533</v>
      </c>
      <c r="C45" s="992">
        <f>個票ｰ1005!S152</f>
        <v>0</v>
      </c>
      <c r="D45" s="993"/>
      <c r="E45" s="993"/>
      <c r="F45" s="993"/>
      <c r="G45" s="993"/>
      <c r="H45" s="993"/>
      <c r="I45" s="993"/>
      <c r="J45" s="994"/>
    </row>
    <row r="46" spans="2:11" ht="30" customHeight="1" outlineLevel="1">
      <c r="B46" s="236" t="s">
        <v>534</v>
      </c>
      <c r="C46" s="927"/>
      <c r="D46" s="927"/>
      <c r="E46" s="927"/>
      <c r="F46" s="927"/>
      <c r="G46" s="927"/>
      <c r="H46" s="928"/>
      <c r="I46" s="928"/>
      <c r="J46" s="929"/>
    </row>
    <row r="47" spans="2:11" ht="14.25" customHeight="1" outlineLevel="1">
      <c r="B47" s="995" t="s">
        <v>547</v>
      </c>
      <c r="C47" s="974" t="s">
        <v>536</v>
      </c>
      <c r="D47" s="974"/>
      <c r="E47" s="974"/>
      <c r="F47" s="974" t="s">
        <v>537</v>
      </c>
      <c r="G47" s="974"/>
      <c r="H47" s="975"/>
      <c r="I47" s="975"/>
      <c r="J47" s="976"/>
    </row>
    <row r="48" spans="2:11" ht="34.5" customHeight="1" outlineLevel="1">
      <c r="B48" s="995"/>
      <c r="C48" s="71"/>
      <c r="D48" s="197" t="s">
        <v>311</v>
      </c>
      <c r="E48" s="71"/>
      <c r="F48" s="977"/>
      <c r="G48" s="977"/>
      <c r="H48" s="978"/>
      <c r="I48" s="978"/>
      <c r="J48" s="979"/>
    </row>
    <row r="49" spans="1:26" ht="34.5" customHeight="1" outlineLevel="1">
      <c r="B49" s="995"/>
      <c r="C49" s="71"/>
      <c r="D49" s="88" t="s">
        <v>311</v>
      </c>
      <c r="E49" s="71"/>
      <c r="F49" s="968"/>
      <c r="G49" s="968"/>
      <c r="H49" s="969"/>
      <c r="I49" s="969"/>
      <c r="J49" s="970"/>
    </row>
    <row r="50" spans="1:26" ht="34.5" customHeight="1" outlineLevel="1">
      <c r="B50" s="995"/>
      <c r="C50" s="71"/>
      <c r="D50" s="88" t="s">
        <v>311</v>
      </c>
      <c r="E50" s="71"/>
      <c r="F50" s="968"/>
      <c r="G50" s="968"/>
      <c r="H50" s="969"/>
      <c r="I50" s="969"/>
      <c r="J50" s="970"/>
    </row>
    <row r="51" spans="1:26" ht="34.5" customHeight="1" outlineLevel="1">
      <c r="B51" s="995"/>
      <c r="C51" s="71"/>
      <c r="D51" s="88" t="s">
        <v>311</v>
      </c>
      <c r="E51" s="71"/>
      <c r="F51" s="968"/>
      <c r="G51" s="968"/>
      <c r="H51" s="969"/>
      <c r="I51" s="969"/>
      <c r="J51" s="970"/>
    </row>
    <row r="52" spans="1:26" ht="34.5" customHeight="1" outlineLevel="1">
      <c r="B52" s="995"/>
      <c r="C52" s="71"/>
      <c r="D52" s="241" t="s">
        <v>311</v>
      </c>
      <c r="E52" s="71"/>
      <c r="F52" s="980"/>
      <c r="G52" s="981"/>
      <c r="H52" s="982"/>
      <c r="I52" s="982"/>
      <c r="J52" s="983"/>
    </row>
    <row r="53" spans="1:26" ht="15" customHeight="1" outlineLevel="1">
      <c r="B53" s="936" t="s">
        <v>538</v>
      </c>
      <c r="C53" s="974" t="s">
        <v>536</v>
      </c>
      <c r="D53" s="974"/>
      <c r="E53" s="974"/>
      <c r="F53" s="974" t="s">
        <v>539</v>
      </c>
      <c r="G53" s="974"/>
      <c r="H53" s="975"/>
      <c r="I53" s="975"/>
      <c r="J53" s="976"/>
    </row>
    <row r="54" spans="1:26" ht="31.5" customHeight="1" outlineLevel="1">
      <c r="B54" s="937"/>
      <c r="C54" s="72"/>
      <c r="D54" s="90" t="s">
        <v>540</v>
      </c>
      <c r="E54" s="73"/>
      <c r="F54" s="977"/>
      <c r="G54" s="977"/>
      <c r="H54" s="978"/>
      <c r="I54" s="978"/>
      <c r="J54" s="979"/>
    </row>
    <row r="55" spans="1:26" ht="31.5" customHeight="1" outlineLevel="1">
      <c r="B55" s="937"/>
      <c r="C55" s="74"/>
      <c r="D55" s="91" t="s">
        <v>540</v>
      </c>
      <c r="E55" s="75"/>
      <c r="F55" s="968"/>
      <c r="G55" s="968"/>
      <c r="H55" s="969"/>
      <c r="I55" s="969"/>
      <c r="J55" s="970"/>
    </row>
    <row r="56" spans="1:26" ht="31.5" customHeight="1" outlineLevel="1">
      <c r="B56" s="937"/>
      <c r="C56" s="74"/>
      <c r="D56" s="91" t="s">
        <v>540</v>
      </c>
      <c r="E56" s="75"/>
      <c r="F56" s="968"/>
      <c r="G56" s="968"/>
      <c r="H56" s="969"/>
      <c r="I56" s="969"/>
      <c r="J56" s="970"/>
    </row>
    <row r="57" spans="1:26" ht="31.5" customHeight="1" outlineLevel="1">
      <c r="B57" s="937"/>
      <c r="C57" s="74"/>
      <c r="D57" s="91" t="s">
        <v>540</v>
      </c>
      <c r="E57" s="75"/>
      <c r="F57" s="968"/>
      <c r="G57" s="968"/>
      <c r="H57" s="969"/>
      <c r="I57" s="969"/>
      <c r="J57" s="970"/>
    </row>
    <row r="58" spans="1:26" ht="31.5" customHeight="1" outlineLevel="1">
      <c r="B58" s="938"/>
      <c r="C58" s="76"/>
      <c r="D58" s="92" t="s">
        <v>540</v>
      </c>
      <c r="E58" s="77"/>
      <c r="F58" s="939"/>
      <c r="G58" s="939"/>
      <c r="H58" s="940"/>
      <c r="I58" s="940"/>
      <c r="J58" s="941"/>
    </row>
    <row r="59" spans="1:26" ht="15" customHeight="1" outlineLevel="1">
      <c r="B59" s="954" t="s">
        <v>541</v>
      </c>
      <c r="C59" s="956" t="s">
        <v>542</v>
      </c>
      <c r="D59" s="957"/>
      <c r="E59" s="958"/>
      <c r="F59" s="959" t="s">
        <v>543</v>
      </c>
      <c r="G59" s="960"/>
      <c r="H59" s="960"/>
      <c r="I59" s="960"/>
      <c r="J59" s="961"/>
    </row>
    <row r="60" spans="1:26" ht="30" customHeight="1" outlineLevel="1">
      <c r="B60" s="937"/>
      <c r="C60" s="74"/>
      <c r="D60" s="91" t="s">
        <v>540</v>
      </c>
      <c r="E60" s="71"/>
      <c r="F60" s="965"/>
      <c r="G60" s="965"/>
      <c r="H60" s="966"/>
      <c r="I60" s="966"/>
      <c r="J60" s="967"/>
    </row>
    <row r="61" spans="1:26" ht="30" customHeight="1" outlineLevel="1">
      <c r="B61" s="937"/>
      <c r="C61" s="74"/>
      <c r="D61" s="91" t="s">
        <v>540</v>
      </c>
      <c r="E61" s="71"/>
      <c r="F61" s="968"/>
      <c r="G61" s="968"/>
      <c r="H61" s="969"/>
      <c r="I61" s="969"/>
      <c r="J61" s="970"/>
    </row>
    <row r="62" spans="1:26" ht="30" customHeight="1" outlineLevel="1">
      <c r="B62" s="937"/>
      <c r="C62" s="74"/>
      <c r="D62" s="91" t="s">
        <v>540</v>
      </c>
      <c r="E62" s="71"/>
      <c r="F62" s="968"/>
      <c r="G62" s="968"/>
      <c r="H62" s="969"/>
      <c r="I62" s="969"/>
      <c r="J62" s="970"/>
    </row>
    <row r="63" spans="1:26" ht="30" customHeight="1" outlineLevel="1" thickBot="1">
      <c r="B63" s="955"/>
      <c r="C63" s="78"/>
      <c r="D63" s="93" t="s">
        <v>540</v>
      </c>
      <c r="E63" s="79"/>
      <c r="F63" s="971"/>
      <c r="G63" s="971"/>
      <c r="H63" s="972"/>
      <c r="I63" s="972"/>
      <c r="J63" s="973"/>
    </row>
    <row r="64" spans="1:26" s="85" customFormat="1" ht="18.75" customHeight="1" outlineLevel="1" thickBot="1">
      <c r="A64" s="81"/>
      <c r="B64" s="94"/>
      <c r="C64" s="81"/>
      <c r="D64" s="81"/>
      <c r="E64" s="81"/>
      <c r="F64" s="81"/>
      <c r="G64" s="82"/>
      <c r="H64" s="82"/>
      <c r="I64" s="82"/>
      <c r="J64" s="82"/>
      <c r="K64" s="82"/>
      <c r="L64" s="82"/>
      <c r="M64" s="83"/>
      <c r="N64" s="1021"/>
      <c r="O64" s="1021"/>
      <c r="P64" s="1021"/>
      <c r="Q64" s="1021"/>
      <c r="R64" s="84"/>
      <c r="V64" s="83"/>
      <c r="W64" s="83"/>
      <c r="X64" s="83"/>
      <c r="Y64" s="83"/>
      <c r="Z64" s="84"/>
    </row>
    <row r="65" spans="1:18" ht="18.75" customHeight="1" outlineLevel="1">
      <c r="B65" s="1018" t="s">
        <v>544</v>
      </c>
      <c r="C65" s="1025"/>
      <c r="D65" s="1026"/>
      <c r="E65" s="1026"/>
      <c r="F65" s="1026"/>
      <c r="G65" s="1026"/>
      <c r="H65" s="1026"/>
      <c r="I65" s="1026"/>
      <c r="J65" s="1027"/>
    </row>
    <row r="66" spans="1:18" ht="18.75" customHeight="1" outlineLevel="1">
      <c r="B66" s="1019"/>
      <c r="C66" s="921"/>
      <c r="D66" s="922"/>
      <c r="E66" s="922"/>
      <c r="F66" s="922"/>
      <c r="G66" s="922"/>
      <c r="H66" s="922"/>
      <c r="I66" s="922"/>
      <c r="J66" s="923"/>
    </row>
    <row r="67" spans="1:18" ht="18.75" customHeight="1" outlineLevel="1">
      <c r="B67" s="1020"/>
      <c r="C67" s="1028"/>
      <c r="D67" s="1029"/>
      <c r="E67" s="1029"/>
      <c r="F67" s="1029"/>
      <c r="G67" s="1029"/>
      <c r="H67" s="1029"/>
      <c r="I67" s="1029"/>
      <c r="J67" s="1030"/>
    </row>
    <row r="68" spans="1:18" ht="18.75" customHeight="1" outlineLevel="1">
      <c r="B68" s="1031" t="s">
        <v>545</v>
      </c>
      <c r="C68" s="918"/>
      <c r="D68" s="919"/>
      <c r="E68" s="919"/>
      <c r="F68" s="919"/>
      <c r="G68" s="919"/>
      <c r="H68" s="919"/>
      <c r="I68" s="919"/>
      <c r="J68" s="920"/>
    </row>
    <row r="69" spans="1:18" ht="18.75" customHeight="1" outlineLevel="1">
      <c r="B69" s="1019"/>
      <c r="C69" s="921"/>
      <c r="D69" s="922"/>
      <c r="E69" s="922"/>
      <c r="F69" s="922"/>
      <c r="G69" s="922"/>
      <c r="H69" s="922"/>
      <c r="I69" s="922"/>
      <c r="J69" s="923"/>
    </row>
    <row r="70" spans="1:18" ht="18.75" customHeight="1" outlineLevel="1" thickBot="1">
      <c r="B70" s="1032"/>
      <c r="C70" s="924"/>
      <c r="D70" s="925"/>
      <c r="E70" s="925"/>
      <c r="F70" s="925"/>
      <c r="G70" s="925"/>
      <c r="H70" s="925"/>
      <c r="I70" s="925"/>
      <c r="J70" s="926"/>
    </row>
    <row r="71" spans="1:18" ht="18.75" customHeight="1" outlineLevel="1" thickBot="1">
      <c r="B71" s="95"/>
      <c r="C71" s="96"/>
      <c r="D71" s="96"/>
      <c r="E71" s="96"/>
      <c r="F71" s="96"/>
      <c r="G71" s="96"/>
      <c r="H71" s="96"/>
      <c r="I71" s="96"/>
      <c r="J71" s="96"/>
    </row>
    <row r="72" spans="1:18" ht="18.75" customHeight="1" outlineLevel="1">
      <c r="B72" s="97" t="s">
        <v>546</v>
      </c>
      <c r="C72" s="98"/>
      <c r="D72" s="98"/>
      <c r="E72" s="98"/>
      <c r="F72" s="99"/>
      <c r="G72" s="99"/>
      <c r="H72" s="99"/>
      <c r="I72" s="99"/>
      <c r="J72" s="100"/>
    </row>
    <row r="73" spans="1:18" ht="18.75" customHeight="1" outlineLevel="1">
      <c r="B73" s="942"/>
      <c r="C73" s="943"/>
      <c r="D73" s="943"/>
      <c r="E73" s="943"/>
      <c r="F73" s="943"/>
      <c r="G73" s="943"/>
      <c r="H73" s="943"/>
      <c r="I73" s="943"/>
      <c r="J73" s="944"/>
    </row>
    <row r="74" spans="1:18" ht="12" customHeight="1" outlineLevel="1" thickBot="1">
      <c r="B74" s="234"/>
      <c r="C74" s="101"/>
      <c r="D74" s="101"/>
      <c r="E74" s="101"/>
      <c r="F74" s="101"/>
      <c r="G74" s="101"/>
      <c r="H74" s="101"/>
      <c r="I74" s="101"/>
      <c r="J74" s="102"/>
    </row>
    <row r="75" spans="1:18" ht="17.25" customHeight="1"/>
    <row r="76" spans="1:18" ht="17.25" customHeight="1"/>
    <row r="77" spans="1:18" ht="15" customHeight="1">
      <c r="B77" s="80" t="s">
        <v>548</v>
      </c>
    </row>
    <row r="78" spans="1:18" ht="6.6" customHeight="1"/>
    <row r="79" spans="1:18">
      <c r="B79" s="83" t="s">
        <v>599</v>
      </c>
      <c r="C79" s="105"/>
    </row>
    <row r="80" spans="1:18" s="2" customFormat="1" ht="14.25" customHeight="1" thickBot="1">
      <c r="A80" s="106" t="s">
        <v>549</v>
      </c>
      <c r="B80" s="1036"/>
      <c r="C80" s="1036"/>
      <c r="D80" s="1036"/>
      <c r="E80" s="1036"/>
      <c r="F80" s="1036"/>
      <c r="G80" s="1036"/>
      <c r="H80" s="1036"/>
      <c r="I80" s="1036"/>
      <c r="J80" s="1036"/>
      <c r="K80" s="1036"/>
      <c r="L80" s="1036"/>
      <c r="M80" s="1036"/>
      <c r="N80" s="1036"/>
      <c r="O80" s="1036"/>
      <c r="P80" s="1036"/>
      <c r="Q80" s="1036"/>
      <c r="R80" s="1036"/>
    </row>
    <row r="81" spans="2:10" ht="33.75" customHeight="1">
      <c r="B81" s="86" t="s">
        <v>529</v>
      </c>
      <c r="C81" s="999">
        <f>個票ｰ1005!B155</f>
        <v>0</v>
      </c>
      <c r="D81" s="1000"/>
      <c r="E81" s="1000"/>
      <c r="F81" s="1001"/>
      <c r="G81" s="87" t="s">
        <v>530</v>
      </c>
      <c r="H81" s="1007">
        <v>11</v>
      </c>
      <c r="I81" s="1008"/>
      <c r="J81" s="1009"/>
    </row>
    <row r="82" spans="2:10" ht="30" customHeight="1" outlineLevel="1">
      <c r="B82" s="237" t="s">
        <v>531</v>
      </c>
      <c r="C82" s="996">
        <f>個票ｰ1005!U155</f>
        <v>0</v>
      </c>
      <c r="D82" s="997"/>
      <c r="E82" s="997"/>
      <c r="F82" s="997"/>
      <c r="G82" s="997"/>
      <c r="H82" s="997"/>
      <c r="I82" s="997"/>
      <c r="J82" s="998"/>
    </row>
    <row r="83" spans="2:10" ht="30" customHeight="1" outlineLevel="1">
      <c r="B83" s="235" t="s">
        <v>533</v>
      </c>
      <c r="C83" s="992">
        <f>個票ｰ1005!S155</f>
        <v>0</v>
      </c>
      <c r="D83" s="993"/>
      <c r="E83" s="993"/>
      <c r="F83" s="993"/>
      <c r="G83" s="993"/>
      <c r="H83" s="993"/>
      <c r="I83" s="993"/>
      <c r="J83" s="994"/>
    </row>
    <row r="84" spans="2:10" ht="30" customHeight="1" outlineLevel="1">
      <c r="B84" s="236" t="s">
        <v>534</v>
      </c>
      <c r="C84" s="927"/>
      <c r="D84" s="927"/>
      <c r="E84" s="927"/>
      <c r="F84" s="927"/>
      <c r="G84" s="927"/>
      <c r="H84" s="928"/>
      <c r="I84" s="928"/>
      <c r="J84" s="929"/>
    </row>
    <row r="85" spans="2:10" ht="14.25" customHeight="1" outlineLevel="1">
      <c r="B85" s="995" t="s">
        <v>547</v>
      </c>
      <c r="C85" s="974" t="s">
        <v>536</v>
      </c>
      <c r="D85" s="974"/>
      <c r="E85" s="974"/>
      <c r="F85" s="974" t="s">
        <v>537</v>
      </c>
      <c r="G85" s="974"/>
      <c r="H85" s="975"/>
      <c r="I85" s="975"/>
      <c r="J85" s="976"/>
    </row>
    <row r="86" spans="2:10" ht="34.5" customHeight="1" outlineLevel="1">
      <c r="B86" s="995"/>
      <c r="C86" s="71"/>
      <c r="D86" s="197" t="s">
        <v>311</v>
      </c>
      <c r="E86" s="71"/>
      <c r="F86" s="977"/>
      <c r="G86" s="977"/>
      <c r="H86" s="978"/>
      <c r="I86" s="978"/>
      <c r="J86" s="979"/>
    </row>
    <row r="87" spans="2:10" ht="34.5" customHeight="1" outlineLevel="1">
      <c r="B87" s="995"/>
      <c r="C87" s="71"/>
      <c r="D87" s="88" t="s">
        <v>311</v>
      </c>
      <c r="E87" s="71"/>
      <c r="F87" s="968"/>
      <c r="G87" s="968"/>
      <c r="H87" s="969"/>
      <c r="I87" s="969"/>
      <c r="J87" s="970"/>
    </row>
    <row r="88" spans="2:10" ht="34.5" customHeight="1" outlineLevel="1">
      <c r="B88" s="995"/>
      <c r="C88" s="71"/>
      <c r="D88" s="88" t="s">
        <v>311</v>
      </c>
      <c r="E88" s="71"/>
      <c r="F88" s="968"/>
      <c r="G88" s="968"/>
      <c r="H88" s="969"/>
      <c r="I88" s="969"/>
      <c r="J88" s="970"/>
    </row>
    <row r="89" spans="2:10" ht="34.5" customHeight="1" outlineLevel="1">
      <c r="B89" s="995"/>
      <c r="C89" s="71"/>
      <c r="D89" s="88" t="s">
        <v>311</v>
      </c>
      <c r="E89" s="71"/>
      <c r="F89" s="968"/>
      <c r="G89" s="968"/>
      <c r="H89" s="969"/>
      <c r="I89" s="969"/>
      <c r="J89" s="970"/>
    </row>
    <row r="90" spans="2:10" ht="34.5" customHeight="1" outlineLevel="1">
      <c r="B90" s="995"/>
      <c r="C90" s="71"/>
      <c r="D90" s="241" t="s">
        <v>311</v>
      </c>
      <c r="E90" s="71"/>
      <c r="F90" s="980"/>
      <c r="G90" s="981"/>
      <c r="H90" s="982"/>
      <c r="I90" s="982"/>
      <c r="J90" s="983"/>
    </row>
    <row r="91" spans="2:10" ht="15" customHeight="1" outlineLevel="1">
      <c r="B91" s="936" t="s">
        <v>538</v>
      </c>
      <c r="C91" s="974" t="s">
        <v>536</v>
      </c>
      <c r="D91" s="974"/>
      <c r="E91" s="974"/>
      <c r="F91" s="974" t="s">
        <v>539</v>
      </c>
      <c r="G91" s="974"/>
      <c r="H91" s="975"/>
      <c r="I91" s="975"/>
      <c r="J91" s="976"/>
    </row>
    <row r="92" spans="2:10" ht="31.5" customHeight="1" outlineLevel="1">
      <c r="B92" s="937"/>
      <c r="C92" s="72"/>
      <c r="D92" s="90" t="s">
        <v>540</v>
      </c>
      <c r="E92" s="73"/>
      <c r="F92" s="977"/>
      <c r="G92" s="977"/>
      <c r="H92" s="978"/>
      <c r="I92" s="978"/>
      <c r="J92" s="979"/>
    </row>
    <row r="93" spans="2:10" ht="31.5" customHeight="1" outlineLevel="1">
      <c r="B93" s="937"/>
      <c r="C93" s="74"/>
      <c r="D93" s="91" t="s">
        <v>540</v>
      </c>
      <c r="E93" s="75"/>
      <c r="F93" s="968"/>
      <c r="G93" s="968"/>
      <c r="H93" s="969"/>
      <c r="I93" s="969"/>
      <c r="J93" s="970"/>
    </row>
    <row r="94" spans="2:10" ht="31.5" customHeight="1" outlineLevel="1">
      <c r="B94" s="937"/>
      <c r="C94" s="74"/>
      <c r="D94" s="91" t="s">
        <v>540</v>
      </c>
      <c r="E94" s="75"/>
      <c r="F94" s="968"/>
      <c r="G94" s="968"/>
      <c r="H94" s="969"/>
      <c r="I94" s="969"/>
      <c r="J94" s="970"/>
    </row>
    <row r="95" spans="2:10" ht="31.5" customHeight="1" outlineLevel="1">
      <c r="B95" s="937"/>
      <c r="C95" s="74"/>
      <c r="D95" s="91" t="s">
        <v>540</v>
      </c>
      <c r="E95" s="75"/>
      <c r="F95" s="968"/>
      <c r="G95" s="968"/>
      <c r="H95" s="969"/>
      <c r="I95" s="969"/>
      <c r="J95" s="970"/>
    </row>
    <row r="96" spans="2:10" ht="31.5" customHeight="1" outlineLevel="1">
      <c r="B96" s="938"/>
      <c r="C96" s="76"/>
      <c r="D96" s="92" t="s">
        <v>540</v>
      </c>
      <c r="E96" s="77"/>
      <c r="F96" s="939"/>
      <c r="G96" s="939"/>
      <c r="H96" s="940"/>
      <c r="I96" s="940"/>
      <c r="J96" s="941"/>
    </row>
    <row r="97" spans="1:26" ht="15" customHeight="1" outlineLevel="1">
      <c r="B97" s="954" t="s">
        <v>541</v>
      </c>
      <c r="C97" s="956" t="s">
        <v>542</v>
      </c>
      <c r="D97" s="957"/>
      <c r="E97" s="958"/>
      <c r="F97" s="959" t="s">
        <v>543</v>
      </c>
      <c r="G97" s="960"/>
      <c r="H97" s="960"/>
      <c r="I97" s="960"/>
      <c r="J97" s="961"/>
    </row>
    <row r="98" spans="1:26" ht="30" customHeight="1" outlineLevel="1">
      <c r="B98" s="937"/>
      <c r="C98" s="74"/>
      <c r="D98" s="91" t="s">
        <v>540</v>
      </c>
      <c r="E98" s="71"/>
      <c r="F98" s="965"/>
      <c r="G98" s="965"/>
      <c r="H98" s="966"/>
      <c r="I98" s="966"/>
      <c r="J98" s="967"/>
    </row>
    <row r="99" spans="1:26" ht="30" customHeight="1" outlineLevel="1">
      <c r="B99" s="937"/>
      <c r="C99" s="74"/>
      <c r="D99" s="91" t="s">
        <v>540</v>
      </c>
      <c r="E99" s="71"/>
      <c r="F99" s="968"/>
      <c r="G99" s="968"/>
      <c r="H99" s="969"/>
      <c r="I99" s="969"/>
      <c r="J99" s="970"/>
    </row>
    <row r="100" spans="1:26" ht="30" customHeight="1" outlineLevel="1">
      <c r="B100" s="937"/>
      <c r="C100" s="74"/>
      <c r="D100" s="91" t="s">
        <v>540</v>
      </c>
      <c r="E100" s="71"/>
      <c r="F100" s="968"/>
      <c r="G100" s="968"/>
      <c r="H100" s="969"/>
      <c r="I100" s="969"/>
      <c r="J100" s="970"/>
    </row>
    <row r="101" spans="1:26" ht="30" customHeight="1" outlineLevel="1" thickBot="1">
      <c r="B101" s="955"/>
      <c r="C101" s="78"/>
      <c r="D101" s="93" t="s">
        <v>540</v>
      </c>
      <c r="E101" s="79"/>
      <c r="F101" s="971"/>
      <c r="G101" s="971"/>
      <c r="H101" s="972"/>
      <c r="I101" s="972"/>
      <c r="J101" s="973"/>
    </row>
    <row r="102" spans="1:26" s="85" customFormat="1" ht="18.75" customHeight="1" outlineLevel="1" thickBot="1">
      <c r="A102" s="81"/>
      <c r="B102" s="94"/>
      <c r="C102" s="81"/>
      <c r="D102" s="81"/>
      <c r="E102" s="81"/>
      <c r="F102" s="81"/>
      <c r="G102" s="82"/>
      <c r="H102" s="82"/>
      <c r="I102" s="82"/>
      <c r="J102" s="82"/>
      <c r="K102" s="82"/>
      <c r="L102" s="82"/>
      <c r="M102" s="83"/>
      <c r="N102" s="1021"/>
      <c r="O102" s="1021"/>
      <c r="P102" s="1021"/>
      <c r="Q102" s="1021"/>
      <c r="R102" s="84"/>
      <c r="V102" s="83"/>
      <c r="W102" s="83"/>
      <c r="X102" s="83"/>
      <c r="Y102" s="83"/>
      <c r="Z102" s="84"/>
    </row>
    <row r="103" spans="1:26" ht="18.75" customHeight="1" outlineLevel="1">
      <c r="B103" s="1018" t="s">
        <v>544</v>
      </c>
      <c r="C103" s="1025"/>
      <c r="D103" s="1026"/>
      <c r="E103" s="1026"/>
      <c r="F103" s="1026"/>
      <c r="G103" s="1026"/>
      <c r="H103" s="1026"/>
      <c r="I103" s="1026"/>
      <c r="J103" s="1027"/>
    </row>
    <row r="104" spans="1:26" ht="18.75" customHeight="1" outlineLevel="1">
      <c r="B104" s="1019"/>
      <c r="C104" s="921"/>
      <c r="D104" s="922"/>
      <c r="E104" s="922"/>
      <c r="F104" s="922"/>
      <c r="G104" s="922"/>
      <c r="H104" s="922"/>
      <c r="I104" s="922"/>
      <c r="J104" s="923"/>
    </row>
    <row r="105" spans="1:26" ht="18.75" customHeight="1" outlineLevel="1">
      <c r="B105" s="1020"/>
      <c r="C105" s="1028"/>
      <c r="D105" s="1029"/>
      <c r="E105" s="1029"/>
      <c r="F105" s="1029"/>
      <c r="G105" s="1029"/>
      <c r="H105" s="1029"/>
      <c r="I105" s="1029"/>
      <c r="J105" s="1030"/>
    </row>
    <row r="106" spans="1:26" ht="18.75" customHeight="1" outlineLevel="1">
      <c r="B106" s="1031" t="s">
        <v>545</v>
      </c>
      <c r="C106" s="918"/>
      <c r="D106" s="919"/>
      <c r="E106" s="919"/>
      <c r="F106" s="919"/>
      <c r="G106" s="919"/>
      <c r="H106" s="919"/>
      <c r="I106" s="919"/>
      <c r="J106" s="920"/>
    </row>
    <row r="107" spans="1:26" ht="18.75" customHeight="1" outlineLevel="1">
      <c r="B107" s="1019"/>
      <c r="C107" s="921"/>
      <c r="D107" s="922"/>
      <c r="E107" s="922"/>
      <c r="F107" s="922"/>
      <c r="G107" s="922"/>
      <c r="H107" s="922"/>
      <c r="I107" s="922"/>
      <c r="J107" s="923"/>
    </row>
    <row r="108" spans="1:26" ht="18.75" customHeight="1" outlineLevel="1" thickBot="1">
      <c r="B108" s="1032"/>
      <c r="C108" s="924"/>
      <c r="D108" s="925"/>
      <c r="E108" s="925"/>
      <c r="F108" s="925"/>
      <c r="G108" s="925"/>
      <c r="H108" s="925"/>
      <c r="I108" s="925"/>
      <c r="J108" s="926"/>
    </row>
    <row r="109" spans="1:26" ht="18.75" customHeight="1" outlineLevel="1" thickBot="1">
      <c r="B109" s="95"/>
      <c r="C109" s="96"/>
      <c r="D109" s="96"/>
      <c r="E109" s="96"/>
      <c r="F109" s="96"/>
      <c r="G109" s="96"/>
      <c r="H109" s="96"/>
      <c r="I109" s="96"/>
      <c r="J109" s="96"/>
    </row>
    <row r="110" spans="1:26" ht="18.75" customHeight="1" outlineLevel="1">
      <c r="B110" s="97" t="s">
        <v>546</v>
      </c>
      <c r="C110" s="98"/>
      <c r="D110" s="98"/>
      <c r="E110" s="98"/>
      <c r="F110" s="99"/>
      <c r="G110" s="99"/>
      <c r="H110" s="99"/>
      <c r="I110" s="99"/>
      <c r="J110" s="100"/>
    </row>
    <row r="111" spans="1:26" ht="18.75" customHeight="1" outlineLevel="1">
      <c r="B111" s="942"/>
      <c r="C111" s="943"/>
      <c r="D111" s="943"/>
      <c r="E111" s="943"/>
      <c r="F111" s="943"/>
      <c r="G111" s="943"/>
      <c r="H111" s="943"/>
      <c r="I111" s="943"/>
      <c r="J111" s="944"/>
    </row>
    <row r="112" spans="1:26" ht="12" customHeight="1" outlineLevel="1" thickBot="1">
      <c r="B112" s="234"/>
      <c r="C112" s="101"/>
      <c r="D112" s="101"/>
      <c r="E112" s="101"/>
      <c r="F112" s="101"/>
      <c r="G112" s="101"/>
      <c r="H112" s="101"/>
      <c r="I112" s="101"/>
      <c r="J112" s="102"/>
    </row>
    <row r="115" spans="2:11" ht="17.25" customHeight="1">
      <c r="B115" s="198"/>
      <c r="C115" s="198"/>
      <c r="D115" s="198"/>
      <c r="E115" s="198"/>
      <c r="F115" s="198"/>
      <c r="G115" s="198"/>
      <c r="H115" s="198"/>
      <c r="I115" s="198"/>
      <c r="J115" s="198"/>
      <c r="K115" s="198"/>
    </row>
    <row r="116" spans="2:11" ht="33.75" customHeight="1">
      <c r="B116" s="103" t="s">
        <v>529</v>
      </c>
      <c r="C116" s="948">
        <f>個票ｰ1005!B156</f>
        <v>0</v>
      </c>
      <c r="D116" s="949"/>
      <c r="E116" s="949"/>
      <c r="F116" s="950"/>
      <c r="G116" s="104" t="s">
        <v>530</v>
      </c>
      <c r="H116" s="945">
        <v>12</v>
      </c>
      <c r="I116" s="946"/>
      <c r="J116" s="947"/>
    </row>
    <row r="117" spans="2:11" ht="30" customHeight="1" outlineLevel="1">
      <c r="B117" s="237" t="s">
        <v>531</v>
      </c>
      <c r="C117" s="996">
        <f>個票ｰ1005!U156</f>
        <v>0</v>
      </c>
      <c r="D117" s="997"/>
      <c r="E117" s="997"/>
      <c r="F117" s="997"/>
      <c r="G117" s="997"/>
      <c r="H117" s="997"/>
      <c r="I117" s="997"/>
      <c r="J117" s="998"/>
    </row>
    <row r="118" spans="2:11" ht="30" customHeight="1" outlineLevel="1">
      <c r="B118" s="235" t="s">
        <v>533</v>
      </c>
      <c r="C118" s="992">
        <f>個票ｰ1005!S156</f>
        <v>0</v>
      </c>
      <c r="D118" s="993"/>
      <c r="E118" s="993"/>
      <c r="F118" s="993"/>
      <c r="G118" s="993"/>
      <c r="H118" s="993"/>
      <c r="I118" s="993"/>
      <c r="J118" s="994"/>
    </row>
    <row r="119" spans="2:11" ht="30" customHeight="1" outlineLevel="1">
      <c r="B119" s="236" t="s">
        <v>534</v>
      </c>
      <c r="C119" s="927"/>
      <c r="D119" s="927"/>
      <c r="E119" s="927"/>
      <c r="F119" s="927"/>
      <c r="G119" s="927"/>
      <c r="H119" s="928"/>
      <c r="I119" s="928"/>
      <c r="J119" s="929"/>
    </row>
    <row r="120" spans="2:11" ht="14.25" customHeight="1" outlineLevel="1">
      <c r="B120" s="995" t="s">
        <v>547</v>
      </c>
      <c r="C120" s="974" t="s">
        <v>536</v>
      </c>
      <c r="D120" s="974"/>
      <c r="E120" s="974"/>
      <c r="F120" s="974" t="s">
        <v>537</v>
      </c>
      <c r="G120" s="974"/>
      <c r="H120" s="975"/>
      <c r="I120" s="975"/>
      <c r="J120" s="976"/>
    </row>
    <row r="121" spans="2:11" ht="34.5" customHeight="1" outlineLevel="1">
      <c r="B121" s="995"/>
      <c r="C121" s="71"/>
      <c r="D121" s="197" t="s">
        <v>311</v>
      </c>
      <c r="E121" s="71"/>
      <c r="F121" s="977"/>
      <c r="G121" s="977"/>
      <c r="H121" s="978"/>
      <c r="I121" s="978"/>
      <c r="J121" s="979"/>
    </row>
    <row r="122" spans="2:11" ht="34.5" customHeight="1" outlineLevel="1">
      <c r="B122" s="995"/>
      <c r="C122" s="71"/>
      <c r="D122" s="88" t="s">
        <v>311</v>
      </c>
      <c r="E122" s="71"/>
      <c r="F122" s="968"/>
      <c r="G122" s="968"/>
      <c r="H122" s="969"/>
      <c r="I122" s="969"/>
      <c r="J122" s="970"/>
    </row>
    <row r="123" spans="2:11" ht="34.5" customHeight="1" outlineLevel="1">
      <c r="B123" s="995"/>
      <c r="C123" s="71"/>
      <c r="D123" s="88" t="s">
        <v>311</v>
      </c>
      <c r="E123" s="71"/>
      <c r="F123" s="968"/>
      <c r="G123" s="968"/>
      <c r="H123" s="969"/>
      <c r="I123" s="969"/>
      <c r="J123" s="970"/>
    </row>
    <row r="124" spans="2:11" ht="34.5" customHeight="1" outlineLevel="1">
      <c r="B124" s="995"/>
      <c r="C124" s="71"/>
      <c r="D124" s="88" t="s">
        <v>311</v>
      </c>
      <c r="E124" s="71"/>
      <c r="F124" s="968"/>
      <c r="G124" s="968"/>
      <c r="H124" s="969"/>
      <c r="I124" s="969"/>
      <c r="J124" s="970"/>
    </row>
    <row r="125" spans="2:11" ht="34.5" customHeight="1" outlineLevel="1">
      <c r="B125" s="995"/>
      <c r="C125" s="71"/>
      <c r="D125" s="241" t="s">
        <v>311</v>
      </c>
      <c r="E125" s="71"/>
      <c r="F125" s="980"/>
      <c r="G125" s="981"/>
      <c r="H125" s="982"/>
      <c r="I125" s="982"/>
      <c r="J125" s="983"/>
    </row>
    <row r="126" spans="2:11" ht="15" customHeight="1" outlineLevel="1">
      <c r="B126" s="936" t="s">
        <v>538</v>
      </c>
      <c r="C126" s="1037" t="s">
        <v>536</v>
      </c>
      <c r="D126" s="1037"/>
      <c r="E126" s="1037"/>
      <c r="F126" s="1037" t="s">
        <v>539</v>
      </c>
      <c r="G126" s="1037"/>
      <c r="H126" s="1038"/>
      <c r="I126" s="1038"/>
      <c r="J126" s="1039"/>
    </row>
    <row r="127" spans="2:11" ht="31.5" customHeight="1" outlineLevel="1">
      <c r="B127" s="937"/>
      <c r="C127" s="72"/>
      <c r="D127" s="90" t="s">
        <v>540</v>
      </c>
      <c r="E127" s="73"/>
      <c r="F127" s="977"/>
      <c r="G127" s="977"/>
      <c r="H127" s="978"/>
      <c r="I127" s="978"/>
      <c r="J127" s="979"/>
    </row>
    <row r="128" spans="2:11" ht="31.5" customHeight="1" outlineLevel="1">
      <c r="B128" s="937"/>
      <c r="C128" s="74"/>
      <c r="D128" s="91" t="s">
        <v>540</v>
      </c>
      <c r="E128" s="75"/>
      <c r="F128" s="968"/>
      <c r="G128" s="968"/>
      <c r="H128" s="969"/>
      <c r="I128" s="969"/>
      <c r="J128" s="970"/>
    </row>
    <row r="129" spans="1:26" ht="31.5" customHeight="1" outlineLevel="1">
      <c r="B129" s="937"/>
      <c r="C129" s="74"/>
      <c r="D129" s="91" t="s">
        <v>540</v>
      </c>
      <c r="E129" s="75"/>
      <c r="F129" s="968"/>
      <c r="G129" s="968"/>
      <c r="H129" s="969"/>
      <c r="I129" s="969"/>
      <c r="J129" s="970"/>
    </row>
    <row r="130" spans="1:26" ht="31.5" customHeight="1" outlineLevel="1">
      <c r="B130" s="937"/>
      <c r="C130" s="74"/>
      <c r="D130" s="91" t="s">
        <v>540</v>
      </c>
      <c r="E130" s="75"/>
      <c r="F130" s="968"/>
      <c r="G130" s="968"/>
      <c r="H130" s="969"/>
      <c r="I130" s="969"/>
      <c r="J130" s="970"/>
    </row>
    <row r="131" spans="1:26" ht="31.5" customHeight="1" outlineLevel="1">
      <c r="B131" s="938"/>
      <c r="C131" s="76"/>
      <c r="D131" s="92" t="s">
        <v>540</v>
      </c>
      <c r="E131" s="77"/>
      <c r="F131" s="939"/>
      <c r="G131" s="939"/>
      <c r="H131" s="940"/>
      <c r="I131" s="940"/>
      <c r="J131" s="941"/>
    </row>
    <row r="132" spans="1:26" ht="15" customHeight="1" outlineLevel="1">
      <c r="B132" s="954" t="s">
        <v>541</v>
      </c>
      <c r="C132" s="956" t="s">
        <v>542</v>
      </c>
      <c r="D132" s="957"/>
      <c r="E132" s="958"/>
      <c r="F132" s="959" t="s">
        <v>543</v>
      </c>
      <c r="G132" s="960"/>
      <c r="H132" s="960"/>
      <c r="I132" s="960"/>
      <c r="J132" s="961"/>
    </row>
    <row r="133" spans="1:26" ht="30" customHeight="1" outlineLevel="1">
      <c r="B133" s="937"/>
      <c r="C133" s="74"/>
      <c r="D133" s="91" t="s">
        <v>540</v>
      </c>
      <c r="E133" s="71"/>
      <c r="F133" s="965"/>
      <c r="G133" s="965"/>
      <c r="H133" s="966"/>
      <c r="I133" s="966"/>
      <c r="J133" s="967"/>
    </row>
    <row r="134" spans="1:26" ht="30" customHeight="1" outlineLevel="1">
      <c r="B134" s="937"/>
      <c r="C134" s="74"/>
      <c r="D134" s="91" t="s">
        <v>540</v>
      </c>
      <c r="E134" s="71"/>
      <c r="F134" s="968"/>
      <c r="G134" s="968"/>
      <c r="H134" s="969"/>
      <c r="I134" s="969"/>
      <c r="J134" s="970"/>
    </row>
    <row r="135" spans="1:26" ht="30" customHeight="1" outlineLevel="1">
      <c r="B135" s="937"/>
      <c r="C135" s="74"/>
      <c r="D135" s="91" t="s">
        <v>540</v>
      </c>
      <c r="E135" s="71"/>
      <c r="F135" s="968"/>
      <c r="G135" s="968"/>
      <c r="H135" s="969"/>
      <c r="I135" s="969"/>
      <c r="J135" s="970"/>
    </row>
    <row r="136" spans="1:26" ht="30" customHeight="1" outlineLevel="1" thickBot="1">
      <c r="B136" s="955"/>
      <c r="C136" s="78"/>
      <c r="D136" s="93" t="s">
        <v>540</v>
      </c>
      <c r="E136" s="79"/>
      <c r="F136" s="971"/>
      <c r="G136" s="971"/>
      <c r="H136" s="972"/>
      <c r="I136" s="972"/>
      <c r="J136" s="973"/>
    </row>
    <row r="137" spans="1:26" s="85" customFormat="1" ht="18.75" customHeight="1" outlineLevel="1" thickBot="1">
      <c r="A137" s="81"/>
      <c r="B137" s="94"/>
      <c r="C137" s="81"/>
      <c r="D137" s="81"/>
      <c r="E137" s="81"/>
      <c r="F137" s="81"/>
      <c r="G137" s="82"/>
      <c r="H137" s="82"/>
      <c r="I137" s="82"/>
      <c r="J137" s="82"/>
      <c r="K137" s="82"/>
      <c r="L137" s="82"/>
      <c r="M137" s="83"/>
      <c r="N137" s="1021"/>
      <c r="O137" s="1021"/>
      <c r="P137" s="1021"/>
      <c r="Q137" s="1021"/>
      <c r="R137" s="84"/>
      <c r="V137" s="83"/>
      <c r="W137" s="83"/>
      <c r="X137" s="83"/>
      <c r="Y137" s="83"/>
      <c r="Z137" s="84"/>
    </row>
    <row r="138" spans="1:26" ht="18.75" customHeight="1" outlineLevel="1">
      <c r="B138" s="1018" t="s">
        <v>544</v>
      </c>
      <c r="C138" s="1025"/>
      <c r="D138" s="1026"/>
      <c r="E138" s="1026"/>
      <c r="F138" s="1026"/>
      <c r="G138" s="1026"/>
      <c r="H138" s="1026"/>
      <c r="I138" s="1026"/>
      <c r="J138" s="1027"/>
    </row>
    <row r="139" spans="1:26" ht="18.75" customHeight="1" outlineLevel="1">
      <c r="B139" s="1019"/>
      <c r="C139" s="921"/>
      <c r="D139" s="922"/>
      <c r="E139" s="922"/>
      <c r="F139" s="922"/>
      <c r="G139" s="922"/>
      <c r="H139" s="922"/>
      <c r="I139" s="922"/>
      <c r="J139" s="923"/>
    </row>
    <row r="140" spans="1:26" ht="18.75" customHeight="1" outlineLevel="1">
      <c r="B140" s="1020"/>
      <c r="C140" s="1028"/>
      <c r="D140" s="1029"/>
      <c r="E140" s="1029"/>
      <c r="F140" s="1029"/>
      <c r="G140" s="1029"/>
      <c r="H140" s="1029"/>
      <c r="I140" s="1029"/>
      <c r="J140" s="1030"/>
    </row>
    <row r="141" spans="1:26" ht="18.75" customHeight="1" outlineLevel="1">
      <c r="B141" s="1031" t="s">
        <v>545</v>
      </c>
      <c r="C141" s="918"/>
      <c r="D141" s="919"/>
      <c r="E141" s="919"/>
      <c r="F141" s="919"/>
      <c r="G141" s="919"/>
      <c r="H141" s="919"/>
      <c r="I141" s="919"/>
      <c r="J141" s="920"/>
    </row>
    <row r="142" spans="1:26" ht="18.75" customHeight="1" outlineLevel="1">
      <c r="B142" s="1019"/>
      <c r="C142" s="921"/>
      <c r="D142" s="922"/>
      <c r="E142" s="922"/>
      <c r="F142" s="922"/>
      <c r="G142" s="922"/>
      <c r="H142" s="922"/>
      <c r="I142" s="922"/>
      <c r="J142" s="923"/>
    </row>
    <row r="143" spans="1:26" ht="18.75" customHeight="1" outlineLevel="1" thickBot="1">
      <c r="B143" s="1032"/>
      <c r="C143" s="924"/>
      <c r="D143" s="925"/>
      <c r="E143" s="925"/>
      <c r="F143" s="925"/>
      <c r="G143" s="925"/>
      <c r="H143" s="925"/>
      <c r="I143" s="925"/>
      <c r="J143" s="926"/>
    </row>
    <row r="144" spans="1:26" ht="18.75" customHeight="1" outlineLevel="1" thickBot="1">
      <c r="B144" s="95"/>
      <c r="C144" s="96"/>
      <c r="D144" s="96"/>
      <c r="E144" s="96"/>
      <c r="F144" s="96"/>
      <c r="G144" s="96"/>
      <c r="H144" s="96"/>
      <c r="I144" s="96"/>
      <c r="J144" s="96"/>
    </row>
    <row r="145" spans="2:10" ht="18.75" customHeight="1" outlineLevel="1">
      <c r="B145" s="97" t="s">
        <v>546</v>
      </c>
      <c r="C145" s="98"/>
      <c r="D145" s="98"/>
      <c r="E145" s="98"/>
      <c r="F145" s="99"/>
      <c r="G145" s="99"/>
      <c r="H145" s="99"/>
      <c r="I145" s="99"/>
      <c r="J145" s="100"/>
    </row>
    <row r="146" spans="2:10" ht="18.75" customHeight="1" outlineLevel="1">
      <c r="B146" s="942"/>
      <c r="C146" s="943"/>
      <c r="D146" s="943"/>
      <c r="E146" s="943"/>
      <c r="F146" s="943"/>
      <c r="G146" s="943"/>
      <c r="H146" s="943"/>
      <c r="I146" s="943"/>
      <c r="J146" s="944"/>
    </row>
    <row r="147" spans="2:10" ht="12" customHeight="1" outlineLevel="1" thickBot="1">
      <c r="B147" s="234"/>
      <c r="C147" s="101"/>
      <c r="D147" s="101"/>
      <c r="E147" s="101"/>
      <c r="F147" s="101"/>
      <c r="G147" s="101"/>
      <c r="H147" s="101"/>
      <c r="I147" s="101"/>
      <c r="J147" s="102"/>
    </row>
    <row r="148" spans="2:10" ht="17.25" customHeight="1"/>
    <row r="150" spans="2:10" ht="33.75" customHeight="1">
      <c r="B150" s="103" t="s">
        <v>529</v>
      </c>
      <c r="C150" s="948">
        <f>個票ｰ1005!B157</f>
        <v>0</v>
      </c>
      <c r="D150" s="949"/>
      <c r="E150" s="949"/>
      <c r="F150" s="950"/>
      <c r="G150" s="104" t="s">
        <v>530</v>
      </c>
      <c r="H150" s="945">
        <v>13</v>
      </c>
      <c r="I150" s="946"/>
      <c r="J150" s="947"/>
    </row>
    <row r="151" spans="2:10" ht="30" customHeight="1" outlineLevel="1">
      <c r="B151" s="237" t="s">
        <v>531</v>
      </c>
      <c r="C151" s="996">
        <f>個票ｰ1005!U157</f>
        <v>0</v>
      </c>
      <c r="D151" s="997"/>
      <c r="E151" s="997"/>
      <c r="F151" s="997"/>
      <c r="G151" s="997"/>
      <c r="H151" s="997"/>
      <c r="I151" s="997"/>
      <c r="J151" s="998"/>
    </row>
    <row r="152" spans="2:10" ht="30" customHeight="1" outlineLevel="1">
      <c r="B152" s="235" t="s">
        <v>533</v>
      </c>
      <c r="C152" s="992">
        <f>個票ｰ1005!S157</f>
        <v>0</v>
      </c>
      <c r="D152" s="993"/>
      <c r="E152" s="993"/>
      <c r="F152" s="993"/>
      <c r="G152" s="993"/>
      <c r="H152" s="993"/>
      <c r="I152" s="993"/>
      <c r="J152" s="994"/>
    </row>
    <row r="153" spans="2:10" ht="30" customHeight="1" outlineLevel="1">
      <c r="B153" s="236" t="s">
        <v>534</v>
      </c>
      <c r="C153" s="927"/>
      <c r="D153" s="927"/>
      <c r="E153" s="927"/>
      <c r="F153" s="927"/>
      <c r="G153" s="927"/>
      <c r="H153" s="928"/>
      <c r="I153" s="928"/>
      <c r="J153" s="929"/>
    </row>
    <row r="154" spans="2:10" ht="14.25" customHeight="1" outlineLevel="1">
      <c r="B154" s="1040" t="s">
        <v>550</v>
      </c>
      <c r="C154" s="974" t="s">
        <v>536</v>
      </c>
      <c r="D154" s="974"/>
      <c r="E154" s="974"/>
      <c r="F154" s="974" t="s">
        <v>537</v>
      </c>
      <c r="G154" s="974"/>
      <c r="H154" s="975"/>
      <c r="I154" s="975"/>
      <c r="J154" s="976"/>
    </row>
    <row r="155" spans="2:10" ht="34.5" customHeight="1" outlineLevel="1">
      <c r="B155" s="1040"/>
      <c r="C155" s="71"/>
      <c r="D155" s="197" t="s">
        <v>311</v>
      </c>
      <c r="E155" s="71"/>
      <c r="F155" s="977"/>
      <c r="G155" s="977"/>
      <c r="H155" s="978"/>
      <c r="I155" s="978"/>
      <c r="J155" s="979"/>
    </row>
    <row r="156" spans="2:10" ht="34.5" customHeight="1" outlineLevel="1">
      <c r="B156" s="1040"/>
      <c r="C156" s="71"/>
      <c r="D156" s="88" t="s">
        <v>311</v>
      </c>
      <c r="E156" s="71"/>
      <c r="F156" s="968"/>
      <c r="G156" s="968"/>
      <c r="H156" s="969"/>
      <c r="I156" s="969"/>
      <c r="J156" s="970"/>
    </row>
    <row r="157" spans="2:10" ht="34.5" customHeight="1" outlineLevel="1">
      <c r="B157" s="1040"/>
      <c r="C157" s="71"/>
      <c r="D157" s="88" t="s">
        <v>311</v>
      </c>
      <c r="E157" s="71"/>
      <c r="F157" s="968"/>
      <c r="G157" s="968"/>
      <c r="H157" s="969"/>
      <c r="I157" s="969"/>
      <c r="J157" s="970"/>
    </row>
    <row r="158" spans="2:10" ht="34.5" customHeight="1" outlineLevel="1">
      <c r="B158" s="1040"/>
      <c r="C158" s="71"/>
      <c r="D158" s="88" t="s">
        <v>311</v>
      </c>
      <c r="E158" s="71"/>
      <c r="F158" s="968"/>
      <c r="G158" s="968"/>
      <c r="H158" s="969"/>
      <c r="I158" s="969"/>
      <c r="J158" s="970"/>
    </row>
    <row r="159" spans="2:10" ht="34.5" customHeight="1" outlineLevel="1">
      <c r="B159" s="1040"/>
      <c r="C159" s="71"/>
      <c r="D159" s="241" t="s">
        <v>311</v>
      </c>
      <c r="E159" s="71"/>
      <c r="F159" s="980"/>
      <c r="G159" s="981"/>
      <c r="H159" s="982"/>
      <c r="I159" s="982"/>
      <c r="J159" s="983"/>
    </row>
    <row r="160" spans="2:10" ht="15" customHeight="1" outlineLevel="1">
      <c r="B160" s="1041" t="s">
        <v>551</v>
      </c>
      <c r="C160" s="974" t="s">
        <v>536</v>
      </c>
      <c r="D160" s="974"/>
      <c r="E160" s="974"/>
      <c r="F160" s="974" t="s">
        <v>539</v>
      </c>
      <c r="G160" s="974"/>
      <c r="H160" s="975"/>
      <c r="I160" s="975"/>
      <c r="J160" s="976"/>
    </row>
    <row r="161" spans="1:26" ht="31.5" customHeight="1" outlineLevel="1">
      <c r="B161" s="1042"/>
      <c r="C161" s="72"/>
      <c r="D161" s="90" t="s">
        <v>540</v>
      </c>
      <c r="E161" s="73"/>
      <c r="F161" s="977"/>
      <c r="G161" s="977"/>
      <c r="H161" s="978"/>
      <c r="I161" s="978"/>
      <c r="J161" s="979"/>
    </row>
    <row r="162" spans="1:26" ht="31.5" customHeight="1" outlineLevel="1">
      <c r="B162" s="1042"/>
      <c r="C162" s="74"/>
      <c r="D162" s="91" t="s">
        <v>540</v>
      </c>
      <c r="E162" s="75"/>
      <c r="F162" s="968"/>
      <c r="G162" s="968"/>
      <c r="H162" s="969"/>
      <c r="I162" s="969"/>
      <c r="J162" s="970"/>
    </row>
    <row r="163" spans="1:26" ht="31.5" customHeight="1" outlineLevel="1">
      <c r="B163" s="1042"/>
      <c r="C163" s="74"/>
      <c r="D163" s="91" t="s">
        <v>540</v>
      </c>
      <c r="E163" s="75"/>
      <c r="F163" s="968"/>
      <c r="G163" s="968"/>
      <c r="H163" s="969"/>
      <c r="I163" s="969"/>
      <c r="J163" s="970"/>
    </row>
    <row r="164" spans="1:26" ht="31.5" customHeight="1" outlineLevel="1">
      <c r="B164" s="1042"/>
      <c r="C164" s="74"/>
      <c r="D164" s="91" t="s">
        <v>540</v>
      </c>
      <c r="E164" s="75"/>
      <c r="F164" s="968"/>
      <c r="G164" s="968"/>
      <c r="H164" s="969"/>
      <c r="I164" s="969"/>
      <c r="J164" s="970"/>
    </row>
    <row r="165" spans="1:26" ht="31.5" customHeight="1" outlineLevel="1">
      <c r="B165" s="1043"/>
      <c r="C165" s="76"/>
      <c r="D165" s="92" t="s">
        <v>540</v>
      </c>
      <c r="E165" s="77"/>
      <c r="F165" s="939"/>
      <c r="G165" s="939"/>
      <c r="H165" s="940"/>
      <c r="I165" s="940"/>
      <c r="J165" s="941"/>
    </row>
    <row r="166" spans="1:26" ht="15" customHeight="1" outlineLevel="1">
      <c r="B166" s="954" t="s">
        <v>552</v>
      </c>
      <c r="C166" s="956" t="s">
        <v>542</v>
      </c>
      <c r="D166" s="957"/>
      <c r="E166" s="958"/>
      <c r="F166" s="959" t="s">
        <v>543</v>
      </c>
      <c r="G166" s="960"/>
      <c r="H166" s="960"/>
      <c r="I166" s="960"/>
      <c r="J166" s="961"/>
    </row>
    <row r="167" spans="1:26" ht="30" customHeight="1" outlineLevel="1">
      <c r="B167" s="937"/>
      <c r="C167" s="74"/>
      <c r="D167" s="91" t="s">
        <v>540</v>
      </c>
      <c r="E167" s="71"/>
      <c r="F167" s="965"/>
      <c r="G167" s="965"/>
      <c r="H167" s="966"/>
      <c r="I167" s="966"/>
      <c r="J167" s="967"/>
    </row>
    <row r="168" spans="1:26" ht="30" customHeight="1" outlineLevel="1">
      <c r="B168" s="937"/>
      <c r="C168" s="74"/>
      <c r="D168" s="91" t="s">
        <v>540</v>
      </c>
      <c r="E168" s="71"/>
      <c r="F168" s="968"/>
      <c r="G168" s="968"/>
      <c r="H168" s="969"/>
      <c r="I168" s="969"/>
      <c r="J168" s="970"/>
    </row>
    <row r="169" spans="1:26" ht="30" customHeight="1" outlineLevel="1">
      <c r="B169" s="937"/>
      <c r="C169" s="74"/>
      <c r="D169" s="91" t="s">
        <v>540</v>
      </c>
      <c r="E169" s="71"/>
      <c r="F169" s="968"/>
      <c r="G169" s="968"/>
      <c r="H169" s="969"/>
      <c r="I169" s="969"/>
      <c r="J169" s="970"/>
    </row>
    <row r="170" spans="1:26" ht="30" customHeight="1" outlineLevel="1" thickBot="1">
      <c r="B170" s="955"/>
      <c r="C170" s="78"/>
      <c r="D170" s="93" t="s">
        <v>540</v>
      </c>
      <c r="E170" s="79"/>
      <c r="F170" s="971"/>
      <c r="G170" s="971"/>
      <c r="H170" s="972"/>
      <c r="I170" s="972"/>
      <c r="J170" s="973"/>
    </row>
    <row r="171" spans="1:26" s="85" customFormat="1" ht="18.75" customHeight="1" outlineLevel="1" thickBot="1">
      <c r="A171" s="81"/>
      <c r="B171" s="94"/>
      <c r="C171" s="81"/>
      <c r="D171" s="81"/>
      <c r="E171" s="81"/>
      <c r="F171" s="81"/>
      <c r="G171" s="82"/>
      <c r="H171" s="82"/>
      <c r="I171" s="82"/>
      <c r="J171" s="82"/>
      <c r="K171" s="82"/>
      <c r="L171" s="82"/>
      <c r="M171" s="83"/>
      <c r="N171" s="1021"/>
      <c r="O171" s="1021"/>
      <c r="P171" s="1021"/>
      <c r="Q171" s="1021"/>
      <c r="R171" s="84"/>
      <c r="V171" s="83"/>
      <c r="W171" s="83"/>
      <c r="X171" s="83"/>
      <c r="Y171" s="83"/>
      <c r="Z171" s="84"/>
    </row>
    <row r="172" spans="1:26" ht="18.75" customHeight="1" outlineLevel="1">
      <c r="B172" s="1018" t="s">
        <v>544</v>
      </c>
      <c r="C172" s="1025"/>
      <c r="D172" s="1026"/>
      <c r="E172" s="1026"/>
      <c r="F172" s="1026"/>
      <c r="G172" s="1026"/>
      <c r="H172" s="1026"/>
      <c r="I172" s="1026"/>
      <c r="J172" s="1027"/>
    </row>
    <row r="173" spans="1:26" ht="18.75" customHeight="1" outlineLevel="1">
      <c r="B173" s="1019"/>
      <c r="C173" s="921"/>
      <c r="D173" s="922"/>
      <c r="E173" s="922"/>
      <c r="F173" s="922"/>
      <c r="G173" s="922"/>
      <c r="H173" s="922"/>
      <c r="I173" s="922"/>
      <c r="J173" s="923"/>
    </row>
    <row r="174" spans="1:26" ht="18.75" customHeight="1" outlineLevel="1">
      <c r="B174" s="1020"/>
      <c r="C174" s="1028"/>
      <c r="D174" s="1029"/>
      <c r="E174" s="1029"/>
      <c r="F174" s="1029"/>
      <c r="G174" s="1029"/>
      <c r="H174" s="1029"/>
      <c r="I174" s="1029"/>
      <c r="J174" s="1030"/>
    </row>
    <row r="175" spans="1:26" ht="18.75" customHeight="1" outlineLevel="1">
      <c r="B175" s="1031" t="s">
        <v>545</v>
      </c>
      <c r="C175" s="918"/>
      <c r="D175" s="919"/>
      <c r="E175" s="919"/>
      <c r="F175" s="919"/>
      <c r="G175" s="919"/>
      <c r="H175" s="919"/>
      <c r="I175" s="919"/>
      <c r="J175" s="920"/>
    </row>
    <row r="176" spans="1:26" ht="18.75" customHeight="1" outlineLevel="1">
      <c r="B176" s="1019"/>
      <c r="C176" s="921"/>
      <c r="D176" s="922"/>
      <c r="E176" s="922"/>
      <c r="F176" s="922"/>
      <c r="G176" s="922"/>
      <c r="H176" s="922"/>
      <c r="I176" s="922"/>
      <c r="J176" s="923"/>
    </row>
    <row r="177" spans="2:10" ht="18.75" customHeight="1" outlineLevel="1" thickBot="1">
      <c r="B177" s="1032"/>
      <c r="C177" s="924"/>
      <c r="D177" s="925"/>
      <c r="E177" s="925"/>
      <c r="F177" s="925"/>
      <c r="G177" s="925"/>
      <c r="H177" s="925"/>
      <c r="I177" s="925"/>
      <c r="J177" s="926"/>
    </row>
    <row r="178" spans="2:10" ht="18.75" customHeight="1" outlineLevel="1" thickBot="1">
      <c r="B178" s="95"/>
      <c r="C178" s="96"/>
      <c r="D178" s="96"/>
      <c r="E178" s="96"/>
      <c r="F178" s="96"/>
      <c r="G178" s="96"/>
      <c r="H178" s="96"/>
      <c r="I178" s="96"/>
      <c r="J178" s="96"/>
    </row>
    <row r="179" spans="2:10" ht="18.75" customHeight="1" outlineLevel="1">
      <c r="B179" s="97" t="s">
        <v>546</v>
      </c>
      <c r="C179" s="98"/>
      <c r="D179" s="98"/>
      <c r="E179" s="98"/>
      <c r="F179" s="99"/>
      <c r="G179" s="99"/>
      <c r="H179" s="99"/>
      <c r="I179" s="99"/>
      <c r="J179" s="100"/>
    </row>
    <row r="180" spans="2:10" ht="18.75" customHeight="1" outlineLevel="1">
      <c r="B180" s="942"/>
      <c r="C180" s="943"/>
      <c r="D180" s="943"/>
      <c r="E180" s="943"/>
      <c r="F180" s="943"/>
      <c r="G180" s="943"/>
      <c r="H180" s="943"/>
      <c r="I180" s="943"/>
      <c r="J180" s="944"/>
    </row>
    <row r="181" spans="2:10" ht="12" customHeight="1" outlineLevel="1" thickBot="1">
      <c r="B181" s="234"/>
      <c r="C181" s="101"/>
      <c r="D181" s="101"/>
      <c r="E181" s="101"/>
      <c r="F181" s="101"/>
      <c r="G181" s="101"/>
      <c r="H181" s="101"/>
      <c r="I181" s="101"/>
      <c r="J181" s="102"/>
    </row>
    <row r="184" spans="2:10" ht="33.75" customHeight="1">
      <c r="B184" s="103" t="s">
        <v>529</v>
      </c>
      <c r="C184" s="948">
        <f>個票ｰ1005!B158</f>
        <v>0</v>
      </c>
      <c r="D184" s="949"/>
      <c r="E184" s="949"/>
      <c r="F184" s="950"/>
      <c r="G184" s="104" t="s">
        <v>530</v>
      </c>
      <c r="H184" s="945">
        <v>14</v>
      </c>
      <c r="I184" s="946"/>
      <c r="J184" s="947"/>
    </row>
    <row r="185" spans="2:10" ht="30" customHeight="1" outlineLevel="1">
      <c r="B185" s="237" t="s">
        <v>531</v>
      </c>
      <c r="C185" s="951">
        <f>個票ｰ1005!U158</f>
        <v>0</v>
      </c>
      <c r="D185" s="952"/>
      <c r="E185" s="952"/>
      <c r="F185" s="952"/>
      <c r="G185" s="952"/>
      <c r="H185" s="952"/>
      <c r="I185" s="952"/>
      <c r="J185" s="953"/>
    </row>
    <row r="186" spans="2:10" ht="30" customHeight="1" outlineLevel="1">
      <c r="B186" s="235" t="s">
        <v>533</v>
      </c>
      <c r="C186" s="992">
        <f>個票ｰ1005!S158</f>
        <v>0</v>
      </c>
      <c r="D186" s="993"/>
      <c r="E186" s="993"/>
      <c r="F186" s="993"/>
      <c r="G186" s="993"/>
      <c r="H186" s="993"/>
      <c r="I186" s="993"/>
      <c r="J186" s="994"/>
    </row>
    <row r="187" spans="2:10" ht="30" customHeight="1" outlineLevel="1">
      <c r="B187" s="236" t="s">
        <v>534</v>
      </c>
      <c r="C187" s="927"/>
      <c r="D187" s="927"/>
      <c r="E187" s="927"/>
      <c r="F187" s="927"/>
      <c r="G187" s="927"/>
      <c r="H187" s="928"/>
      <c r="I187" s="928"/>
      <c r="J187" s="929"/>
    </row>
    <row r="188" spans="2:10" ht="14.25" customHeight="1" outlineLevel="1">
      <c r="B188" s="995" t="s">
        <v>547</v>
      </c>
      <c r="C188" s="974" t="s">
        <v>536</v>
      </c>
      <c r="D188" s="974"/>
      <c r="E188" s="974"/>
      <c r="F188" s="974" t="s">
        <v>537</v>
      </c>
      <c r="G188" s="974"/>
      <c r="H188" s="975"/>
      <c r="I188" s="975"/>
      <c r="J188" s="976"/>
    </row>
    <row r="189" spans="2:10" ht="34.5" customHeight="1" outlineLevel="1">
      <c r="B189" s="995"/>
      <c r="C189" s="71"/>
      <c r="D189" s="197" t="s">
        <v>311</v>
      </c>
      <c r="E189" s="71"/>
      <c r="F189" s="977"/>
      <c r="G189" s="977"/>
      <c r="H189" s="978"/>
      <c r="I189" s="978"/>
      <c r="J189" s="979"/>
    </row>
    <row r="190" spans="2:10" ht="34.5" customHeight="1" outlineLevel="1">
      <c r="B190" s="995"/>
      <c r="C190" s="71"/>
      <c r="D190" s="88" t="s">
        <v>311</v>
      </c>
      <c r="E190" s="71"/>
      <c r="F190" s="968"/>
      <c r="G190" s="968"/>
      <c r="H190" s="969"/>
      <c r="I190" s="969"/>
      <c r="J190" s="970"/>
    </row>
    <row r="191" spans="2:10" ht="34.5" customHeight="1" outlineLevel="1">
      <c r="B191" s="995"/>
      <c r="C191" s="71"/>
      <c r="D191" s="88" t="s">
        <v>311</v>
      </c>
      <c r="E191" s="71"/>
      <c r="F191" s="968"/>
      <c r="G191" s="968"/>
      <c r="H191" s="969"/>
      <c r="I191" s="969"/>
      <c r="J191" s="970"/>
    </row>
    <row r="192" spans="2:10" ht="34.5" customHeight="1" outlineLevel="1">
      <c r="B192" s="995"/>
      <c r="C192" s="71"/>
      <c r="D192" s="88" t="s">
        <v>311</v>
      </c>
      <c r="E192" s="71"/>
      <c r="F192" s="968"/>
      <c r="G192" s="968"/>
      <c r="H192" s="969"/>
      <c r="I192" s="969"/>
      <c r="J192" s="970"/>
    </row>
    <row r="193" spans="1:26" ht="34.5" customHeight="1" outlineLevel="1">
      <c r="B193" s="995"/>
      <c r="C193" s="71"/>
      <c r="D193" s="241" t="s">
        <v>311</v>
      </c>
      <c r="E193" s="71"/>
      <c r="F193" s="980"/>
      <c r="G193" s="981"/>
      <c r="H193" s="982"/>
      <c r="I193" s="982"/>
      <c r="J193" s="983"/>
    </row>
    <row r="194" spans="1:26" ht="15" customHeight="1" outlineLevel="1">
      <c r="B194" s="936" t="s">
        <v>538</v>
      </c>
      <c r="C194" s="974" t="s">
        <v>536</v>
      </c>
      <c r="D194" s="974"/>
      <c r="E194" s="974"/>
      <c r="F194" s="974" t="s">
        <v>539</v>
      </c>
      <c r="G194" s="974"/>
      <c r="H194" s="975"/>
      <c r="I194" s="975"/>
      <c r="J194" s="976"/>
    </row>
    <row r="195" spans="1:26" ht="31.5" customHeight="1" outlineLevel="1">
      <c r="B195" s="937"/>
      <c r="C195" s="72"/>
      <c r="D195" s="90" t="s">
        <v>540</v>
      </c>
      <c r="E195" s="73"/>
      <c r="F195" s="977"/>
      <c r="G195" s="977"/>
      <c r="H195" s="978"/>
      <c r="I195" s="978"/>
      <c r="J195" s="979"/>
    </row>
    <row r="196" spans="1:26" ht="31.5" customHeight="1" outlineLevel="1">
      <c r="B196" s="937"/>
      <c r="C196" s="74"/>
      <c r="D196" s="91" t="s">
        <v>540</v>
      </c>
      <c r="E196" s="75"/>
      <c r="F196" s="968"/>
      <c r="G196" s="968"/>
      <c r="H196" s="969"/>
      <c r="I196" s="969"/>
      <c r="J196" s="970"/>
    </row>
    <row r="197" spans="1:26" ht="31.5" customHeight="1" outlineLevel="1">
      <c r="B197" s="937"/>
      <c r="C197" s="74"/>
      <c r="D197" s="91" t="s">
        <v>540</v>
      </c>
      <c r="E197" s="75"/>
      <c r="F197" s="968"/>
      <c r="G197" s="968"/>
      <c r="H197" s="969"/>
      <c r="I197" s="969"/>
      <c r="J197" s="970"/>
    </row>
    <row r="198" spans="1:26" ht="31.5" customHeight="1" outlineLevel="1">
      <c r="B198" s="937"/>
      <c r="C198" s="74"/>
      <c r="D198" s="91" t="s">
        <v>540</v>
      </c>
      <c r="E198" s="75"/>
      <c r="F198" s="968"/>
      <c r="G198" s="968"/>
      <c r="H198" s="969"/>
      <c r="I198" s="969"/>
      <c r="J198" s="970"/>
    </row>
    <row r="199" spans="1:26" ht="31.5" customHeight="1" outlineLevel="1">
      <c r="B199" s="938"/>
      <c r="C199" s="76"/>
      <c r="D199" s="92" t="s">
        <v>540</v>
      </c>
      <c r="E199" s="77"/>
      <c r="F199" s="939"/>
      <c r="G199" s="939"/>
      <c r="H199" s="940"/>
      <c r="I199" s="940"/>
      <c r="J199" s="941"/>
    </row>
    <row r="200" spans="1:26" ht="15" customHeight="1" outlineLevel="1">
      <c r="B200" s="954" t="s">
        <v>541</v>
      </c>
      <c r="C200" s="956" t="s">
        <v>542</v>
      </c>
      <c r="D200" s="957"/>
      <c r="E200" s="958"/>
      <c r="F200" s="959" t="s">
        <v>543</v>
      </c>
      <c r="G200" s="960"/>
      <c r="H200" s="960"/>
      <c r="I200" s="960"/>
      <c r="J200" s="961"/>
    </row>
    <row r="201" spans="1:26" ht="30" customHeight="1" outlineLevel="1">
      <c r="B201" s="937"/>
      <c r="C201" s="74"/>
      <c r="D201" s="91" t="s">
        <v>540</v>
      </c>
      <c r="E201" s="71"/>
      <c r="F201" s="965"/>
      <c r="G201" s="965"/>
      <c r="H201" s="966"/>
      <c r="I201" s="966"/>
      <c r="J201" s="967"/>
    </row>
    <row r="202" spans="1:26" ht="30" customHeight="1" outlineLevel="1">
      <c r="B202" s="937"/>
      <c r="C202" s="74"/>
      <c r="D202" s="91" t="s">
        <v>540</v>
      </c>
      <c r="E202" s="71"/>
      <c r="F202" s="968"/>
      <c r="G202" s="968"/>
      <c r="H202" s="969"/>
      <c r="I202" s="969"/>
      <c r="J202" s="970"/>
    </row>
    <row r="203" spans="1:26" ht="30" customHeight="1" outlineLevel="1">
      <c r="B203" s="937"/>
      <c r="C203" s="74"/>
      <c r="D203" s="91" t="s">
        <v>540</v>
      </c>
      <c r="E203" s="71"/>
      <c r="F203" s="968"/>
      <c r="G203" s="968"/>
      <c r="H203" s="969"/>
      <c r="I203" s="969"/>
      <c r="J203" s="970"/>
    </row>
    <row r="204" spans="1:26" ht="30" customHeight="1" outlineLevel="1" thickBot="1">
      <c r="B204" s="955"/>
      <c r="C204" s="78"/>
      <c r="D204" s="93" t="s">
        <v>540</v>
      </c>
      <c r="E204" s="79"/>
      <c r="F204" s="971"/>
      <c r="G204" s="971"/>
      <c r="H204" s="972"/>
      <c r="I204" s="972"/>
      <c r="J204" s="973"/>
    </row>
    <row r="205" spans="1:26" s="85" customFormat="1" ht="18.75" customHeight="1" outlineLevel="1" thickBot="1">
      <c r="A205" s="81"/>
      <c r="B205" s="94"/>
      <c r="C205" s="81"/>
      <c r="D205" s="81"/>
      <c r="E205" s="81"/>
      <c r="F205" s="81"/>
      <c r="G205" s="82"/>
      <c r="H205" s="82"/>
      <c r="I205" s="82"/>
      <c r="J205" s="82"/>
      <c r="K205" s="82"/>
      <c r="L205" s="82"/>
      <c r="M205" s="83"/>
      <c r="N205" s="1021"/>
      <c r="O205" s="1021"/>
      <c r="P205" s="1021"/>
      <c r="Q205" s="1021"/>
      <c r="R205" s="84"/>
      <c r="V205" s="83"/>
      <c r="W205" s="83"/>
      <c r="X205" s="83"/>
      <c r="Y205" s="83"/>
      <c r="Z205" s="84"/>
    </row>
    <row r="206" spans="1:26" ht="18.75" customHeight="1" outlineLevel="1">
      <c r="B206" s="1018" t="s">
        <v>544</v>
      </c>
      <c r="C206" s="1025"/>
      <c r="D206" s="1026"/>
      <c r="E206" s="1026"/>
      <c r="F206" s="1026"/>
      <c r="G206" s="1026"/>
      <c r="H206" s="1026"/>
      <c r="I206" s="1026"/>
      <c r="J206" s="1027"/>
    </row>
    <row r="207" spans="1:26" ht="18.75" customHeight="1" outlineLevel="1">
      <c r="B207" s="1019"/>
      <c r="C207" s="921"/>
      <c r="D207" s="922"/>
      <c r="E207" s="922"/>
      <c r="F207" s="922"/>
      <c r="G207" s="922"/>
      <c r="H207" s="922"/>
      <c r="I207" s="922"/>
      <c r="J207" s="923"/>
    </row>
    <row r="208" spans="1:26" ht="18.75" customHeight="1" outlineLevel="1">
      <c r="B208" s="1020"/>
      <c r="C208" s="1028"/>
      <c r="D208" s="1029"/>
      <c r="E208" s="1029"/>
      <c r="F208" s="1029"/>
      <c r="G208" s="1029"/>
      <c r="H208" s="1029"/>
      <c r="I208" s="1029"/>
      <c r="J208" s="1030"/>
    </row>
    <row r="209" spans="2:11" ht="18.75" customHeight="1" outlineLevel="1">
      <c r="B209" s="1031" t="s">
        <v>545</v>
      </c>
      <c r="C209" s="918"/>
      <c r="D209" s="919"/>
      <c r="E209" s="919"/>
      <c r="F209" s="919"/>
      <c r="G209" s="919"/>
      <c r="H209" s="919"/>
      <c r="I209" s="919"/>
      <c r="J209" s="920"/>
    </row>
    <row r="210" spans="2:11" ht="18.75" customHeight="1" outlineLevel="1">
      <c r="B210" s="1019"/>
      <c r="C210" s="921"/>
      <c r="D210" s="922"/>
      <c r="E210" s="922"/>
      <c r="F210" s="922"/>
      <c r="G210" s="922"/>
      <c r="H210" s="922"/>
      <c r="I210" s="922"/>
      <c r="J210" s="923"/>
    </row>
    <row r="211" spans="2:11" ht="18.75" customHeight="1" outlineLevel="1" thickBot="1">
      <c r="B211" s="1032"/>
      <c r="C211" s="924"/>
      <c r="D211" s="925"/>
      <c r="E211" s="925"/>
      <c r="F211" s="925"/>
      <c r="G211" s="925"/>
      <c r="H211" s="925"/>
      <c r="I211" s="925"/>
      <c r="J211" s="926"/>
    </row>
    <row r="212" spans="2:11" ht="18.75" customHeight="1" outlineLevel="1" thickBot="1">
      <c r="B212" s="95"/>
      <c r="C212" s="96"/>
      <c r="D212" s="96"/>
      <c r="E212" s="96"/>
      <c r="F212" s="96"/>
      <c r="G212" s="96"/>
      <c r="H212" s="96"/>
      <c r="I212" s="96"/>
      <c r="J212" s="96"/>
    </row>
    <row r="213" spans="2:11" ht="18.75" customHeight="1" outlineLevel="1">
      <c r="B213" s="97" t="s">
        <v>546</v>
      </c>
      <c r="C213" s="98"/>
      <c r="D213" s="98"/>
      <c r="E213" s="98"/>
      <c r="F213" s="99"/>
      <c r="G213" s="99"/>
      <c r="H213" s="99"/>
      <c r="I213" s="99"/>
      <c r="J213" s="100"/>
    </row>
    <row r="214" spans="2:11" ht="18.75" customHeight="1" outlineLevel="1">
      <c r="B214" s="942"/>
      <c r="C214" s="943"/>
      <c r="D214" s="943"/>
      <c r="E214" s="943"/>
      <c r="F214" s="943"/>
      <c r="G214" s="943"/>
      <c r="H214" s="943"/>
      <c r="I214" s="943"/>
      <c r="J214" s="944"/>
    </row>
    <row r="215" spans="2:11" ht="12" customHeight="1" outlineLevel="1" thickBot="1">
      <c r="B215" s="234"/>
      <c r="C215" s="101"/>
      <c r="D215" s="101"/>
      <c r="E215" s="101"/>
      <c r="F215" s="101"/>
      <c r="G215" s="101"/>
      <c r="H215" s="101"/>
      <c r="I215" s="101"/>
      <c r="J215" s="102"/>
    </row>
    <row r="218" spans="2:11" ht="17.25" customHeight="1">
      <c r="B218" s="198"/>
      <c r="C218" s="198"/>
      <c r="D218" s="198"/>
      <c r="E218" s="198"/>
      <c r="F218" s="198"/>
      <c r="G218" s="198"/>
      <c r="H218" s="198"/>
      <c r="I218" s="198"/>
      <c r="J218" s="198"/>
      <c r="K218" s="198"/>
    </row>
    <row r="219" spans="2:11" ht="33.75" customHeight="1">
      <c r="B219" s="103" t="s">
        <v>529</v>
      </c>
      <c r="C219" s="948">
        <f>個票ｰ1005!B159</f>
        <v>0</v>
      </c>
      <c r="D219" s="949"/>
      <c r="E219" s="949"/>
      <c r="F219" s="950"/>
      <c r="G219" s="104" t="s">
        <v>530</v>
      </c>
      <c r="H219" s="945">
        <v>15</v>
      </c>
      <c r="I219" s="946"/>
      <c r="J219" s="947"/>
    </row>
    <row r="220" spans="2:11" ht="30" customHeight="1" outlineLevel="1">
      <c r="B220" s="237" t="s">
        <v>531</v>
      </c>
      <c r="C220" s="951">
        <f>個票ｰ1005!U159</f>
        <v>0</v>
      </c>
      <c r="D220" s="952"/>
      <c r="E220" s="952"/>
      <c r="F220" s="952"/>
      <c r="G220" s="952"/>
      <c r="H220" s="952"/>
      <c r="I220" s="952"/>
      <c r="J220" s="953"/>
    </row>
    <row r="221" spans="2:11" ht="30" customHeight="1" outlineLevel="1">
      <c r="B221" s="235" t="s">
        <v>533</v>
      </c>
      <c r="C221" s="992">
        <f>個票ｰ1005!S159</f>
        <v>0</v>
      </c>
      <c r="D221" s="993"/>
      <c r="E221" s="993"/>
      <c r="F221" s="993"/>
      <c r="G221" s="993"/>
      <c r="H221" s="993"/>
      <c r="I221" s="993"/>
      <c r="J221" s="994"/>
    </row>
    <row r="222" spans="2:11" ht="30" customHeight="1" outlineLevel="1">
      <c r="B222" s="236" t="s">
        <v>534</v>
      </c>
      <c r="C222" s="927"/>
      <c r="D222" s="927"/>
      <c r="E222" s="927"/>
      <c r="F222" s="927"/>
      <c r="G222" s="927"/>
      <c r="H222" s="928"/>
      <c r="I222" s="928"/>
      <c r="J222" s="929"/>
    </row>
    <row r="223" spans="2:11" ht="14.25" customHeight="1" outlineLevel="1">
      <c r="B223" s="995" t="s">
        <v>547</v>
      </c>
      <c r="C223" s="974" t="s">
        <v>536</v>
      </c>
      <c r="D223" s="974"/>
      <c r="E223" s="974"/>
      <c r="F223" s="974" t="s">
        <v>537</v>
      </c>
      <c r="G223" s="974"/>
      <c r="H223" s="975"/>
      <c r="I223" s="975"/>
      <c r="J223" s="976"/>
    </row>
    <row r="224" spans="2:11" ht="34.5" customHeight="1" outlineLevel="1">
      <c r="B224" s="995"/>
      <c r="C224" s="71"/>
      <c r="D224" s="197" t="s">
        <v>311</v>
      </c>
      <c r="E224" s="71"/>
      <c r="F224" s="977"/>
      <c r="G224" s="977"/>
      <c r="H224" s="978"/>
      <c r="I224" s="978"/>
      <c r="J224" s="979"/>
    </row>
    <row r="225" spans="1:26" ht="34.5" customHeight="1" outlineLevel="1">
      <c r="B225" s="995"/>
      <c r="C225" s="71"/>
      <c r="D225" s="88" t="s">
        <v>311</v>
      </c>
      <c r="E225" s="71"/>
      <c r="F225" s="968"/>
      <c r="G225" s="968"/>
      <c r="H225" s="969"/>
      <c r="I225" s="969"/>
      <c r="J225" s="970"/>
    </row>
    <row r="226" spans="1:26" ht="34.5" customHeight="1" outlineLevel="1">
      <c r="B226" s="995"/>
      <c r="C226" s="71"/>
      <c r="D226" s="88" t="s">
        <v>311</v>
      </c>
      <c r="E226" s="71"/>
      <c r="F226" s="968"/>
      <c r="G226" s="968"/>
      <c r="H226" s="969"/>
      <c r="I226" s="969"/>
      <c r="J226" s="970"/>
    </row>
    <row r="227" spans="1:26" ht="34.5" customHeight="1" outlineLevel="1">
      <c r="B227" s="995"/>
      <c r="C227" s="71"/>
      <c r="D227" s="88" t="s">
        <v>311</v>
      </c>
      <c r="E227" s="71"/>
      <c r="F227" s="968"/>
      <c r="G227" s="968"/>
      <c r="H227" s="969"/>
      <c r="I227" s="969"/>
      <c r="J227" s="970"/>
    </row>
    <row r="228" spans="1:26" ht="34.5" customHeight="1" outlineLevel="1">
      <c r="B228" s="995"/>
      <c r="C228" s="71"/>
      <c r="D228" s="241" t="s">
        <v>311</v>
      </c>
      <c r="E228" s="71"/>
      <c r="F228" s="980"/>
      <c r="G228" s="981"/>
      <c r="H228" s="982"/>
      <c r="I228" s="982"/>
      <c r="J228" s="983"/>
    </row>
    <row r="229" spans="1:26" ht="15" customHeight="1" outlineLevel="1">
      <c r="B229" s="936" t="s">
        <v>538</v>
      </c>
      <c r="C229" s="974" t="s">
        <v>536</v>
      </c>
      <c r="D229" s="974"/>
      <c r="E229" s="974"/>
      <c r="F229" s="974" t="s">
        <v>539</v>
      </c>
      <c r="G229" s="974"/>
      <c r="H229" s="975"/>
      <c r="I229" s="975"/>
      <c r="J229" s="976"/>
    </row>
    <row r="230" spans="1:26" ht="31.5" customHeight="1" outlineLevel="1">
      <c r="B230" s="937"/>
      <c r="C230" s="72"/>
      <c r="D230" s="90" t="s">
        <v>540</v>
      </c>
      <c r="E230" s="73"/>
      <c r="F230" s="977"/>
      <c r="G230" s="977"/>
      <c r="H230" s="978"/>
      <c r="I230" s="978"/>
      <c r="J230" s="979"/>
    </row>
    <row r="231" spans="1:26" ht="31.5" customHeight="1" outlineLevel="1">
      <c r="B231" s="937"/>
      <c r="C231" s="74"/>
      <c r="D231" s="91" t="s">
        <v>540</v>
      </c>
      <c r="E231" s="75"/>
      <c r="F231" s="968"/>
      <c r="G231" s="968"/>
      <c r="H231" s="969"/>
      <c r="I231" s="969"/>
      <c r="J231" s="970"/>
    </row>
    <row r="232" spans="1:26" ht="31.5" customHeight="1" outlineLevel="1">
      <c r="B232" s="937"/>
      <c r="C232" s="74"/>
      <c r="D232" s="91" t="s">
        <v>540</v>
      </c>
      <c r="E232" s="75"/>
      <c r="F232" s="968"/>
      <c r="G232" s="968"/>
      <c r="H232" s="969"/>
      <c r="I232" s="969"/>
      <c r="J232" s="970"/>
    </row>
    <row r="233" spans="1:26" ht="31.5" customHeight="1" outlineLevel="1">
      <c r="B233" s="937"/>
      <c r="C233" s="74"/>
      <c r="D233" s="91" t="s">
        <v>540</v>
      </c>
      <c r="E233" s="75"/>
      <c r="F233" s="968"/>
      <c r="G233" s="968"/>
      <c r="H233" s="969"/>
      <c r="I233" s="969"/>
      <c r="J233" s="970"/>
    </row>
    <row r="234" spans="1:26" ht="31.5" customHeight="1" outlineLevel="1">
      <c r="B234" s="938"/>
      <c r="C234" s="76"/>
      <c r="D234" s="92" t="s">
        <v>540</v>
      </c>
      <c r="E234" s="77"/>
      <c r="F234" s="939"/>
      <c r="G234" s="939"/>
      <c r="H234" s="940"/>
      <c r="I234" s="940"/>
      <c r="J234" s="941"/>
    </row>
    <row r="235" spans="1:26" ht="15" customHeight="1" outlineLevel="1">
      <c r="B235" s="954" t="s">
        <v>541</v>
      </c>
      <c r="C235" s="956" t="s">
        <v>542</v>
      </c>
      <c r="D235" s="957"/>
      <c r="E235" s="958"/>
      <c r="F235" s="959" t="s">
        <v>543</v>
      </c>
      <c r="G235" s="960"/>
      <c r="H235" s="960"/>
      <c r="I235" s="960"/>
      <c r="J235" s="961"/>
    </row>
    <row r="236" spans="1:26" ht="30" customHeight="1" outlineLevel="1">
      <c r="B236" s="937"/>
      <c r="C236" s="74"/>
      <c r="D236" s="91" t="s">
        <v>540</v>
      </c>
      <c r="E236" s="71"/>
      <c r="F236" s="962"/>
      <c r="G236" s="962"/>
      <c r="H236" s="963"/>
      <c r="I236" s="963"/>
      <c r="J236" s="964"/>
    </row>
    <row r="237" spans="1:26" ht="30" customHeight="1" outlineLevel="1">
      <c r="B237" s="937"/>
      <c r="C237" s="74"/>
      <c r="D237" s="91" t="s">
        <v>540</v>
      </c>
      <c r="E237" s="71"/>
      <c r="F237" s="930"/>
      <c r="G237" s="930"/>
      <c r="H237" s="931"/>
      <c r="I237" s="931"/>
      <c r="J237" s="932"/>
    </row>
    <row r="238" spans="1:26" ht="30" customHeight="1" outlineLevel="1">
      <c r="B238" s="937"/>
      <c r="C238" s="74"/>
      <c r="D238" s="91" t="s">
        <v>540</v>
      </c>
      <c r="E238" s="71"/>
      <c r="F238" s="930"/>
      <c r="G238" s="930"/>
      <c r="H238" s="931"/>
      <c r="I238" s="931"/>
      <c r="J238" s="932"/>
    </row>
    <row r="239" spans="1:26" ht="30" customHeight="1" outlineLevel="1" thickBot="1">
      <c r="B239" s="955"/>
      <c r="C239" s="78"/>
      <c r="D239" s="93" t="s">
        <v>540</v>
      </c>
      <c r="E239" s="79"/>
      <c r="F239" s="933"/>
      <c r="G239" s="933"/>
      <c r="H239" s="934"/>
      <c r="I239" s="934"/>
      <c r="J239" s="935"/>
    </row>
    <row r="240" spans="1:26" s="85" customFormat="1" ht="18.75" customHeight="1" outlineLevel="1" thickBot="1">
      <c r="A240" s="81"/>
      <c r="B240" s="94"/>
      <c r="C240" s="81"/>
      <c r="D240" s="81"/>
      <c r="E240" s="81"/>
      <c r="F240" s="81"/>
      <c r="G240" s="82"/>
      <c r="H240" s="82"/>
      <c r="I240" s="82"/>
      <c r="J240" s="82"/>
      <c r="K240" s="82"/>
      <c r="L240" s="82"/>
      <c r="M240" s="83"/>
      <c r="N240" s="1021"/>
      <c r="O240" s="1021"/>
      <c r="P240" s="1021"/>
      <c r="Q240" s="1021"/>
      <c r="R240" s="84"/>
      <c r="V240" s="83"/>
      <c r="W240" s="83"/>
      <c r="X240" s="83"/>
      <c r="Y240" s="83"/>
      <c r="Z240" s="84"/>
    </row>
    <row r="241" spans="2:10" ht="18.75" customHeight="1" outlineLevel="1">
      <c r="B241" s="1018" t="s">
        <v>544</v>
      </c>
      <c r="C241" s="1025"/>
      <c r="D241" s="1026"/>
      <c r="E241" s="1026"/>
      <c r="F241" s="1026"/>
      <c r="G241" s="1026"/>
      <c r="H241" s="1026"/>
      <c r="I241" s="1026"/>
      <c r="J241" s="1027"/>
    </row>
    <row r="242" spans="2:10" ht="18.75" customHeight="1" outlineLevel="1">
      <c r="B242" s="1019"/>
      <c r="C242" s="921"/>
      <c r="D242" s="922"/>
      <c r="E242" s="922"/>
      <c r="F242" s="922"/>
      <c r="G242" s="922"/>
      <c r="H242" s="922"/>
      <c r="I242" s="922"/>
      <c r="J242" s="923"/>
    </row>
    <row r="243" spans="2:10" ht="18.75" customHeight="1" outlineLevel="1">
      <c r="B243" s="1020"/>
      <c r="C243" s="1028"/>
      <c r="D243" s="1029"/>
      <c r="E243" s="1029"/>
      <c r="F243" s="1029"/>
      <c r="G243" s="1029"/>
      <c r="H243" s="1029"/>
      <c r="I243" s="1029"/>
      <c r="J243" s="1030"/>
    </row>
    <row r="244" spans="2:10" ht="18.75" customHeight="1" outlineLevel="1">
      <c r="B244" s="1031" t="s">
        <v>545</v>
      </c>
      <c r="C244" s="918"/>
      <c r="D244" s="919"/>
      <c r="E244" s="919"/>
      <c r="F244" s="919"/>
      <c r="G244" s="919"/>
      <c r="H244" s="919"/>
      <c r="I244" s="919"/>
      <c r="J244" s="920"/>
    </row>
    <row r="245" spans="2:10" ht="18.75" customHeight="1" outlineLevel="1">
      <c r="B245" s="1019"/>
      <c r="C245" s="921"/>
      <c r="D245" s="922"/>
      <c r="E245" s="922"/>
      <c r="F245" s="922"/>
      <c r="G245" s="922"/>
      <c r="H245" s="922"/>
      <c r="I245" s="922"/>
      <c r="J245" s="923"/>
    </row>
    <row r="246" spans="2:10" ht="18.75" customHeight="1" outlineLevel="1" thickBot="1">
      <c r="B246" s="1032"/>
      <c r="C246" s="924"/>
      <c r="D246" s="925"/>
      <c r="E246" s="925"/>
      <c r="F246" s="925"/>
      <c r="G246" s="925"/>
      <c r="H246" s="925"/>
      <c r="I246" s="925"/>
      <c r="J246" s="926"/>
    </row>
    <row r="247" spans="2:10" ht="18.75" customHeight="1" outlineLevel="1" thickBot="1">
      <c r="B247" s="95"/>
      <c r="C247" s="96"/>
      <c r="D247" s="96"/>
      <c r="E247" s="96"/>
      <c r="F247" s="96"/>
      <c r="G247" s="96"/>
      <c r="H247" s="96"/>
      <c r="I247" s="96"/>
      <c r="J247" s="96"/>
    </row>
    <row r="248" spans="2:10" ht="18.75" customHeight="1" outlineLevel="1">
      <c r="B248" s="97" t="s">
        <v>546</v>
      </c>
      <c r="C248" s="98"/>
      <c r="D248" s="98"/>
      <c r="E248" s="98"/>
      <c r="F248" s="99"/>
      <c r="G248" s="99"/>
      <c r="H248" s="99"/>
      <c r="I248" s="99"/>
      <c r="J248" s="100"/>
    </row>
    <row r="249" spans="2:10" ht="18.75" customHeight="1" outlineLevel="1">
      <c r="B249" s="942"/>
      <c r="C249" s="943"/>
      <c r="D249" s="943"/>
      <c r="E249" s="943"/>
      <c r="F249" s="943"/>
      <c r="G249" s="943"/>
      <c r="H249" s="943"/>
      <c r="I249" s="943"/>
      <c r="J249" s="944"/>
    </row>
    <row r="250" spans="2:10" ht="12" customHeight="1" outlineLevel="1" thickBot="1">
      <c r="B250" s="234"/>
      <c r="C250" s="101"/>
      <c r="D250" s="101"/>
      <c r="E250" s="101"/>
      <c r="F250" s="101"/>
      <c r="G250" s="101"/>
      <c r="H250" s="101"/>
      <c r="I250" s="101"/>
      <c r="J250" s="102"/>
    </row>
    <row r="251" spans="2:10" ht="17.25" customHeight="1"/>
    <row r="253" spans="2:10" ht="33.75" customHeight="1">
      <c r="B253" s="103" t="s">
        <v>553</v>
      </c>
      <c r="C253" s="948">
        <f>個票ｰ1005!B160</f>
        <v>0</v>
      </c>
      <c r="D253" s="949"/>
      <c r="E253" s="949"/>
      <c r="F253" s="950"/>
      <c r="G253" s="104" t="s">
        <v>530</v>
      </c>
      <c r="H253" s="945">
        <v>16</v>
      </c>
      <c r="I253" s="946"/>
      <c r="J253" s="947"/>
    </row>
    <row r="254" spans="2:10" ht="30" customHeight="1" outlineLevel="1">
      <c r="B254" s="237" t="s">
        <v>531</v>
      </c>
      <c r="C254" s="951">
        <f>個票ｰ1005!U160</f>
        <v>0</v>
      </c>
      <c r="D254" s="952"/>
      <c r="E254" s="952"/>
      <c r="F254" s="952"/>
      <c r="G254" s="952"/>
      <c r="H254" s="952"/>
      <c r="I254" s="952"/>
      <c r="J254" s="953"/>
    </row>
    <row r="255" spans="2:10" ht="30" customHeight="1" outlineLevel="1">
      <c r="B255" s="235" t="s">
        <v>533</v>
      </c>
      <c r="C255" s="992">
        <f>個票ｰ1005!S160</f>
        <v>0</v>
      </c>
      <c r="D255" s="993"/>
      <c r="E255" s="993"/>
      <c r="F255" s="993"/>
      <c r="G255" s="993"/>
      <c r="H255" s="993"/>
      <c r="I255" s="993"/>
      <c r="J255" s="994"/>
    </row>
    <row r="256" spans="2:10" ht="30" customHeight="1" outlineLevel="1">
      <c r="B256" s="236" t="s">
        <v>534</v>
      </c>
      <c r="C256" s="927"/>
      <c r="D256" s="927"/>
      <c r="E256" s="927"/>
      <c r="F256" s="927"/>
      <c r="G256" s="927"/>
      <c r="H256" s="928"/>
      <c r="I256" s="928"/>
      <c r="J256" s="929"/>
    </row>
    <row r="257" spans="2:10" ht="14.25" customHeight="1" outlineLevel="1">
      <c r="B257" s="995" t="s">
        <v>547</v>
      </c>
      <c r="C257" s="974" t="s">
        <v>536</v>
      </c>
      <c r="D257" s="974"/>
      <c r="E257" s="974"/>
      <c r="F257" s="974" t="s">
        <v>537</v>
      </c>
      <c r="G257" s="974"/>
      <c r="H257" s="975"/>
      <c r="I257" s="975"/>
      <c r="J257" s="976"/>
    </row>
    <row r="258" spans="2:10" ht="34.5" customHeight="1" outlineLevel="1">
      <c r="B258" s="995"/>
      <c r="C258" s="71"/>
      <c r="D258" s="197" t="s">
        <v>311</v>
      </c>
      <c r="E258" s="71"/>
      <c r="F258" s="977"/>
      <c r="G258" s="977"/>
      <c r="H258" s="978"/>
      <c r="I258" s="978"/>
      <c r="J258" s="979"/>
    </row>
    <row r="259" spans="2:10" ht="34.5" customHeight="1" outlineLevel="1">
      <c r="B259" s="995"/>
      <c r="C259" s="71"/>
      <c r="D259" s="88" t="s">
        <v>311</v>
      </c>
      <c r="E259" s="71"/>
      <c r="F259" s="968"/>
      <c r="G259" s="968"/>
      <c r="H259" s="969"/>
      <c r="I259" s="969"/>
      <c r="J259" s="970"/>
    </row>
    <row r="260" spans="2:10" ht="34.5" customHeight="1" outlineLevel="1">
      <c r="B260" s="995"/>
      <c r="C260" s="71"/>
      <c r="D260" s="88" t="s">
        <v>311</v>
      </c>
      <c r="E260" s="71"/>
      <c r="F260" s="968"/>
      <c r="G260" s="968"/>
      <c r="H260" s="969"/>
      <c r="I260" s="969"/>
      <c r="J260" s="970"/>
    </row>
    <row r="261" spans="2:10" ht="34.5" customHeight="1" outlineLevel="1">
      <c r="B261" s="995"/>
      <c r="C261" s="71"/>
      <c r="D261" s="88" t="s">
        <v>311</v>
      </c>
      <c r="E261" s="71"/>
      <c r="F261" s="968"/>
      <c r="G261" s="968"/>
      <c r="H261" s="969"/>
      <c r="I261" s="969"/>
      <c r="J261" s="970"/>
    </row>
    <row r="262" spans="2:10" ht="34.5" customHeight="1" outlineLevel="1">
      <c r="B262" s="995"/>
      <c r="C262" s="71"/>
      <c r="D262" s="241" t="s">
        <v>311</v>
      </c>
      <c r="E262" s="71"/>
      <c r="F262" s="980"/>
      <c r="G262" s="981"/>
      <c r="H262" s="982"/>
      <c r="I262" s="982"/>
      <c r="J262" s="983"/>
    </row>
    <row r="263" spans="2:10" ht="15" customHeight="1" outlineLevel="1">
      <c r="B263" s="936" t="s">
        <v>538</v>
      </c>
      <c r="C263" s="974" t="s">
        <v>536</v>
      </c>
      <c r="D263" s="974"/>
      <c r="E263" s="974"/>
      <c r="F263" s="974" t="s">
        <v>539</v>
      </c>
      <c r="G263" s="974"/>
      <c r="H263" s="975"/>
      <c r="I263" s="975"/>
      <c r="J263" s="976"/>
    </row>
    <row r="264" spans="2:10" ht="31.5" customHeight="1" outlineLevel="1">
      <c r="B264" s="937"/>
      <c r="C264" s="72"/>
      <c r="D264" s="90" t="s">
        <v>540</v>
      </c>
      <c r="E264" s="73"/>
      <c r="F264" s="977"/>
      <c r="G264" s="977"/>
      <c r="H264" s="978"/>
      <c r="I264" s="978"/>
      <c r="J264" s="979"/>
    </row>
    <row r="265" spans="2:10" ht="31.5" customHeight="1" outlineLevel="1">
      <c r="B265" s="937"/>
      <c r="C265" s="74"/>
      <c r="D265" s="91" t="s">
        <v>540</v>
      </c>
      <c r="E265" s="75"/>
      <c r="F265" s="968"/>
      <c r="G265" s="968"/>
      <c r="H265" s="969"/>
      <c r="I265" s="969"/>
      <c r="J265" s="970"/>
    </row>
    <row r="266" spans="2:10" ht="31.5" customHeight="1" outlineLevel="1">
      <c r="B266" s="937"/>
      <c r="C266" s="74"/>
      <c r="D266" s="91" t="s">
        <v>540</v>
      </c>
      <c r="E266" s="75"/>
      <c r="F266" s="968"/>
      <c r="G266" s="968"/>
      <c r="H266" s="969"/>
      <c r="I266" s="969"/>
      <c r="J266" s="970"/>
    </row>
    <row r="267" spans="2:10" ht="31.5" customHeight="1" outlineLevel="1">
      <c r="B267" s="937"/>
      <c r="C267" s="74"/>
      <c r="D267" s="91" t="s">
        <v>540</v>
      </c>
      <c r="E267" s="75"/>
      <c r="F267" s="968"/>
      <c r="G267" s="968"/>
      <c r="H267" s="969"/>
      <c r="I267" s="969"/>
      <c r="J267" s="970"/>
    </row>
    <row r="268" spans="2:10" ht="31.5" customHeight="1" outlineLevel="1">
      <c r="B268" s="938"/>
      <c r="C268" s="76"/>
      <c r="D268" s="92" t="s">
        <v>540</v>
      </c>
      <c r="E268" s="77"/>
      <c r="F268" s="939"/>
      <c r="G268" s="939"/>
      <c r="H268" s="940"/>
      <c r="I268" s="940"/>
      <c r="J268" s="941"/>
    </row>
    <row r="269" spans="2:10" ht="15" customHeight="1" outlineLevel="1">
      <c r="B269" s="954" t="s">
        <v>541</v>
      </c>
      <c r="C269" s="956" t="s">
        <v>542</v>
      </c>
      <c r="D269" s="957"/>
      <c r="E269" s="958"/>
      <c r="F269" s="959" t="s">
        <v>543</v>
      </c>
      <c r="G269" s="960"/>
      <c r="H269" s="960"/>
      <c r="I269" s="960"/>
      <c r="J269" s="961"/>
    </row>
    <row r="270" spans="2:10" ht="30" customHeight="1" outlineLevel="1">
      <c r="B270" s="937"/>
      <c r="C270" s="74"/>
      <c r="D270" s="91" t="s">
        <v>540</v>
      </c>
      <c r="E270" s="71"/>
      <c r="F270" s="962"/>
      <c r="G270" s="962"/>
      <c r="H270" s="963"/>
      <c r="I270" s="963"/>
      <c r="J270" s="964"/>
    </row>
    <row r="271" spans="2:10" ht="30" customHeight="1" outlineLevel="1">
      <c r="B271" s="937"/>
      <c r="C271" s="74"/>
      <c r="D271" s="91" t="s">
        <v>540</v>
      </c>
      <c r="E271" s="71"/>
      <c r="F271" s="930"/>
      <c r="G271" s="930"/>
      <c r="H271" s="931"/>
      <c r="I271" s="931"/>
      <c r="J271" s="932"/>
    </row>
    <row r="272" spans="2:10" ht="30" customHeight="1" outlineLevel="1">
      <c r="B272" s="937"/>
      <c r="C272" s="74"/>
      <c r="D272" s="91" t="s">
        <v>540</v>
      </c>
      <c r="E272" s="71"/>
      <c r="F272" s="930"/>
      <c r="G272" s="930"/>
      <c r="H272" s="931"/>
      <c r="I272" s="931"/>
      <c r="J272" s="932"/>
    </row>
    <row r="273" spans="1:26" ht="30" customHeight="1" outlineLevel="1" thickBot="1">
      <c r="B273" s="955"/>
      <c r="C273" s="78"/>
      <c r="D273" s="93" t="s">
        <v>540</v>
      </c>
      <c r="E273" s="79"/>
      <c r="F273" s="933"/>
      <c r="G273" s="933"/>
      <c r="H273" s="934"/>
      <c r="I273" s="934"/>
      <c r="J273" s="935"/>
    </row>
    <row r="274" spans="1:26" s="85" customFormat="1" ht="18.75" customHeight="1" outlineLevel="1" thickBot="1">
      <c r="A274" s="81"/>
      <c r="B274" s="94"/>
      <c r="C274" s="81"/>
      <c r="D274" s="81"/>
      <c r="E274" s="81"/>
      <c r="F274" s="81"/>
      <c r="G274" s="82"/>
      <c r="H274" s="82"/>
      <c r="I274" s="82"/>
      <c r="J274" s="82"/>
      <c r="K274" s="82"/>
      <c r="L274" s="82"/>
      <c r="M274" s="83"/>
      <c r="N274" s="1021"/>
      <c r="O274" s="1021"/>
      <c r="P274" s="1021"/>
      <c r="Q274" s="1021"/>
      <c r="R274" s="84"/>
      <c r="V274" s="83"/>
      <c r="W274" s="83"/>
      <c r="X274" s="83"/>
      <c r="Y274" s="83"/>
      <c r="Z274" s="84"/>
    </row>
    <row r="275" spans="1:26" ht="18.75" customHeight="1" outlineLevel="1">
      <c r="B275" s="1018" t="s">
        <v>544</v>
      </c>
      <c r="C275" s="1025"/>
      <c r="D275" s="1026"/>
      <c r="E275" s="1026"/>
      <c r="F275" s="1026"/>
      <c r="G275" s="1026"/>
      <c r="H275" s="1026"/>
      <c r="I275" s="1026"/>
      <c r="J275" s="1027"/>
    </row>
    <row r="276" spans="1:26" ht="18.75" customHeight="1" outlineLevel="1">
      <c r="B276" s="1019"/>
      <c r="C276" s="921"/>
      <c r="D276" s="922"/>
      <c r="E276" s="922"/>
      <c r="F276" s="922"/>
      <c r="G276" s="922"/>
      <c r="H276" s="922"/>
      <c r="I276" s="922"/>
      <c r="J276" s="923"/>
    </row>
    <row r="277" spans="1:26" ht="18.75" customHeight="1" outlineLevel="1">
      <c r="B277" s="1020"/>
      <c r="C277" s="1028"/>
      <c r="D277" s="1029"/>
      <c r="E277" s="1029"/>
      <c r="F277" s="1029"/>
      <c r="G277" s="1029"/>
      <c r="H277" s="1029"/>
      <c r="I277" s="1029"/>
      <c r="J277" s="1030"/>
    </row>
    <row r="278" spans="1:26" ht="18.75" customHeight="1" outlineLevel="1">
      <c r="B278" s="1031" t="s">
        <v>545</v>
      </c>
      <c r="C278" s="918"/>
      <c r="D278" s="919"/>
      <c r="E278" s="919"/>
      <c r="F278" s="919"/>
      <c r="G278" s="919"/>
      <c r="H278" s="919"/>
      <c r="I278" s="919"/>
      <c r="J278" s="920"/>
    </row>
    <row r="279" spans="1:26" ht="18.75" customHeight="1" outlineLevel="1">
      <c r="B279" s="1019"/>
      <c r="C279" s="921"/>
      <c r="D279" s="922"/>
      <c r="E279" s="922"/>
      <c r="F279" s="922"/>
      <c r="G279" s="922"/>
      <c r="H279" s="922"/>
      <c r="I279" s="922"/>
      <c r="J279" s="923"/>
    </row>
    <row r="280" spans="1:26" ht="18.75" customHeight="1" outlineLevel="1" thickBot="1">
      <c r="B280" s="1032"/>
      <c r="C280" s="924"/>
      <c r="D280" s="925"/>
      <c r="E280" s="925"/>
      <c r="F280" s="925"/>
      <c r="G280" s="925"/>
      <c r="H280" s="925"/>
      <c r="I280" s="925"/>
      <c r="J280" s="926"/>
    </row>
    <row r="281" spans="1:26" ht="18.75" customHeight="1" outlineLevel="1" thickBot="1">
      <c r="B281" s="95"/>
      <c r="C281" s="96"/>
      <c r="D281" s="96"/>
      <c r="E281" s="96"/>
      <c r="F281" s="96"/>
      <c r="G281" s="96"/>
      <c r="H281" s="96"/>
      <c r="I281" s="96"/>
      <c r="J281" s="96"/>
    </row>
    <row r="282" spans="1:26" ht="18.75" customHeight="1" outlineLevel="1">
      <c r="B282" s="97" t="s">
        <v>546</v>
      </c>
      <c r="C282" s="98"/>
      <c r="D282" s="98"/>
      <c r="E282" s="98"/>
      <c r="F282" s="99"/>
      <c r="G282" s="99"/>
      <c r="H282" s="99"/>
      <c r="I282" s="99"/>
      <c r="J282" s="100"/>
    </row>
    <row r="283" spans="1:26" ht="18.75" customHeight="1" outlineLevel="1">
      <c r="B283" s="942"/>
      <c r="C283" s="943"/>
      <c r="D283" s="943"/>
      <c r="E283" s="943"/>
      <c r="F283" s="943"/>
      <c r="G283" s="943"/>
      <c r="H283" s="943"/>
      <c r="I283" s="943"/>
      <c r="J283" s="944"/>
    </row>
    <row r="284" spans="1:26" ht="12" customHeight="1" outlineLevel="1" thickBot="1">
      <c r="B284" s="234"/>
      <c r="C284" s="101"/>
      <c r="D284" s="101"/>
      <c r="E284" s="101"/>
      <c r="F284" s="101"/>
      <c r="G284" s="101"/>
      <c r="H284" s="101"/>
      <c r="I284" s="101"/>
      <c r="J284" s="102"/>
    </row>
    <row r="287" spans="1:26" ht="33.75" customHeight="1">
      <c r="B287" s="103" t="s">
        <v>529</v>
      </c>
      <c r="C287" s="948">
        <f>個票ｰ1005!B161</f>
        <v>0</v>
      </c>
      <c r="D287" s="949"/>
      <c r="E287" s="949"/>
      <c r="F287" s="950"/>
      <c r="G287" s="104" t="s">
        <v>530</v>
      </c>
      <c r="H287" s="945">
        <v>17</v>
      </c>
      <c r="I287" s="946"/>
      <c r="J287" s="947"/>
    </row>
    <row r="288" spans="1:26" ht="30" customHeight="1" outlineLevel="1">
      <c r="B288" s="237" t="s">
        <v>531</v>
      </c>
      <c r="C288" s="951">
        <f>個票ｰ1005!U161</f>
        <v>0</v>
      </c>
      <c r="D288" s="952"/>
      <c r="E288" s="952"/>
      <c r="F288" s="952"/>
      <c r="G288" s="952"/>
      <c r="H288" s="952"/>
      <c r="I288" s="952"/>
      <c r="J288" s="953"/>
    </row>
    <row r="289" spans="2:10" ht="30" customHeight="1" outlineLevel="1">
      <c r="B289" s="235" t="s">
        <v>533</v>
      </c>
      <c r="C289" s="992">
        <f>個票ｰ1005!S161</f>
        <v>0</v>
      </c>
      <c r="D289" s="993"/>
      <c r="E289" s="993"/>
      <c r="F289" s="993"/>
      <c r="G289" s="993"/>
      <c r="H289" s="993"/>
      <c r="I289" s="993"/>
      <c r="J289" s="994"/>
    </row>
    <row r="290" spans="2:10" ht="30" customHeight="1" outlineLevel="1">
      <c r="B290" s="236" t="s">
        <v>534</v>
      </c>
      <c r="C290" s="927"/>
      <c r="D290" s="927"/>
      <c r="E290" s="927"/>
      <c r="F290" s="927"/>
      <c r="G290" s="927"/>
      <c r="H290" s="928"/>
      <c r="I290" s="928"/>
      <c r="J290" s="929"/>
    </row>
    <row r="291" spans="2:10" ht="14.25" customHeight="1" outlineLevel="1">
      <c r="B291" s="995" t="s">
        <v>547</v>
      </c>
      <c r="C291" s="974" t="s">
        <v>536</v>
      </c>
      <c r="D291" s="974"/>
      <c r="E291" s="974"/>
      <c r="F291" s="974" t="s">
        <v>537</v>
      </c>
      <c r="G291" s="974"/>
      <c r="H291" s="975"/>
      <c r="I291" s="975"/>
      <c r="J291" s="976"/>
    </row>
    <row r="292" spans="2:10" ht="34.5" customHeight="1" outlineLevel="1">
      <c r="B292" s="995"/>
      <c r="C292" s="71"/>
      <c r="D292" s="197" t="s">
        <v>311</v>
      </c>
      <c r="E292" s="71"/>
      <c r="F292" s="977"/>
      <c r="G292" s="977"/>
      <c r="H292" s="978"/>
      <c r="I292" s="978"/>
      <c r="J292" s="979"/>
    </row>
    <row r="293" spans="2:10" ht="34.5" customHeight="1" outlineLevel="1">
      <c r="B293" s="995"/>
      <c r="C293" s="71"/>
      <c r="D293" s="88" t="s">
        <v>311</v>
      </c>
      <c r="E293" s="71"/>
      <c r="F293" s="968"/>
      <c r="G293" s="968"/>
      <c r="H293" s="969"/>
      <c r="I293" s="969"/>
      <c r="J293" s="970"/>
    </row>
    <row r="294" spans="2:10" ht="34.5" customHeight="1" outlineLevel="1">
      <c r="B294" s="995"/>
      <c r="C294" s="71"/>
      <c r="D294" s="88" t="s">
        <v>311</v>
      </c>
      <c r="E294" s="71"/>
      <c r="F294" s="968"/>
      <c r="G294" s="968"/>
      <c r="H294" s="969"/>
      <c r="I294" s="969"/>
      <c r="J294" s="970"/>
    </row>
    <row r="295" spans="2:10" ht="34.5" customHeight="1" outlineLevel="1">
      <c r="B295" s="995"/>
      <c r="C295" s="71"/>
      <c r="D295" s="88" t="s">
        <v>311</v>
      </c>
      <c r="E295" s="71"/>
      <c r="F295" s="968"/>
      <c r="G295" s="968"/>
      <c r="H295" s="969"/>
      <c r="I295" s="969"/>
      <c r="J295" s="970"/>
    </row>
    <row r="296" spans="2:10" ht="34.5" customHeight="1" outlineLevel="1">
      <c r="B296" s="995"/>
      <c r="C296" s="71"/>
      <c r="D296" s="241" t="s">
        <v>311</v>
      </c>
      <c r="E296" s="71"/>
      <c r="F296" s="980"/>
      <c r="G296" s="981"/>
      <c r="H296" s="982"/>
      <c r="I296" s="982"/>
      <c r="J296" s="983"/>
    </row>
    <row r="297" spans="2:10" ht="15" customHeight="1" outlineLevel="1">
      <c r="B297" s="936" t="s">
        <v>538</v>
      </c>
      <c r="C297" s="974" t="s">
        <v>536</v>
      </c>
      <c r="D297" s="974"/>
      <c r="E297" s="974"/>
      <c r="F297" s="974" t="s">
        <v>539</v>
      </c>
      <c r="G297" s="974"/>
      <c r="H297" s="975"/>
      <c r="I297" s="975"/>
      <c r="J297" s="976"/>
    </row>
    <row r="298" spans="2:10" ht="31.5" customHeight="1" outlineLevel="1">
      <c r="B298" s="937"/>
      <c r="C298" s="72"/>
      <c r="D298" s="90" t="s">
        <v>540</v>
      </c>
      <c r="E298" s="73"/>
      <c r="F298" s="977"/>
      <c r="G298" s="977"/>
      <c r="H298" s="978"/>
      <c r="I298" s="978"/>
      <c r="J298" s="979"/>
    </row>
    <row r="299" spans="2:10" ht="31.5" customHeight="1" outlineLevel="1">
      <c r="B299" s="937"/>
      <c r="C299" s="74"/>
      <c r="D299" s="91" t="s">
        <v>540</v>
      </c>
      <c r="E299" s="75"/>
      <c r="F299" s="968"/>
      <c r="G299" s="968"/>
      <c r="H299" s="969"/>
      <c r="I299" s="969"/>
      <c r="J299" s="970"/>
    </row>
    <row r="300" spans="2:10" ht="31.5" customHeight="1" outlineLevel="1">
      <c r="B300" s="937"/>
      <c r="C300" s="74"/>
      <c r="D300" s="91" t="s">
        <v>540</v>
      </c>
      <c r="E300" s="75"/>
      <c r="F300" s="968"/>
      <c r="G300" s="968"/>
      <c r="H300" s="969"/>
      <c r="I300" s="969"/>
      <c r="J300" s="970"/>
    </row>
    <row r="301" spans="2:10" ht="31.5" customHeight="1" outlineLevel="1">
      <c r="B301" s="937"/>
      <c r="C301" s="74"/>
      <c r="D301" s="91" t="s">
        <v>540</v>
      </c>
      <c r="E301" s="75"/>
      <c r="F301" s="968"/>
      <c r="G301" s="968"/>
      <c r="H301" s="969"/>
      <c r="I301" s="969"/>
      <c r="J301" s="970"/>
    </row>
    <row r="302" spans="2:10" ht="31.5" customHeight="1" outlineLevel="1">
      <c r="B302" s="938"/>
      <c r="C302" s="76"/>
      <c r="D302" s="92" t="s">
        <v>540</v>
      </c>
      <c r="E302" s="77"/>
      <c r="F302" s="939"/>
      <c r="G302" s="939"/>
      <c r="H302" s="940"/>
      <c r="I302" s="940"/>
      <c r="J302" s="941"/>
    </row>
    <row r="303" spans="2:10" ht="15" customHeight="1" outlineLevel="1">
      <c r="B303" s="954" t="s">
        <v>541</v>
      </c>
      <c r="C303" s="956" t="s">
        <v>542</v>
      </c>
      <c r="D303" s="957"/>
      <c r="E303" s="958"/>
      <c r="F303" s="959" t="s">
        <v>543</v>
      </c>
      <c r="G303" s="960"/>
      <c r="H303" s="960"/>
      <c r="I303" s="960"/>
      <c r="J303" s="961"/>
    </row>
    <row r="304" spans="2:10" ht="30" customHeight="1" outlineLevel="1">
      <c r="B304" s="937"/>
      <c r="C304" s="74"/>
      <c r="D304" s="91" t="s">
        <v>540</v>
      </c>
      <c r="E304" s="71"/>
      <c r="F304" s="962"/>
      <c r="G304" s="962"/>
      <c r="H304" s="963"/>
      <c r="I304" s="963"/>
      <c r="J304" s="964"/>
    </row>
    <row r="305" spans="1:26" ht="30" customHeight="1" outlineLevel="1">
      <c r="B305" s="937"/>
      <c r="C305" s="74"/>
      <c r="D305" s="91" t="s">
        <v>540</v>
      </c>
      <c r="E305" s="71"/>
      <c r="F305" s="930"/>
      <c r="G305" s="930"/>
      <c r="H305" s="931"/>
      <c r="I305" s="931"/>
      <c r="J305" s="932"/>
    </row>
    <row r="306" spans="1:26" ht="30" customHeight="1" outlineLevel="1">
      <c r="B306" s="937"/>
      <c r="C306" s="74"/>
      <c r="D306" s="91" t="s">
        <v>540</v>
      </c>
      <c r="E306" s="71"/>
      <c r="F306" s="930"/>
      <c r="G306" s="930"/>
      <c r="H306" s="931"/>
      <c r="I306" s="931"/>
      <c r="J306" s="932"/>
    </row>
    <row r="307" spans="1:26" ht="30" customHeight="1" outlineLevel="1" thickBot="1">
      <c r="B307" s="955"/>
      <c r="C307" s="78"/>
      <c r="D307" s="93" t="s">
        <v>540</v>
      </c>
      <c r="E307" s="79"/>
      <c r="F307" s="933"/>
      <c r="G307" s="933"/>
      <c r="H307" s="934"/>
      <c r="I307" s="934"/>
      <c r="J307" s="935"/>
    </row>
    <row r="308" spans="1:26" s="85" customFormat="1" ht="18.75" customHeight="1" outlineLevel="1" thickBot="1">
      <c r="A308" s="81"/>
      <c r="B308" s="94"/>
      <c r="C308" s="81"/>
      <c r="D308" s="81"/>
      <c r="E308" s="81"/>
      <c r="F308" s="81"/>
      <c r="G308" s="82"/>
      <c r="H308" s="82"/>
      <c r="I308" s="82"/>
      <c r="J308" s="82"/>
      <c r="K308" s="82"/>
      <c r="L308" s="82"/>
      <c r="M308" s="83"/>
      <c r="N308" s="1021"/>
      <c r="O308" s="1021"/>
      <c r="P308" s="1021"/>
      <c r="Q308" s="1021"/>
      <c r="R308" s="84"/>
      <c r="V308" s="83"/>
      <c r="W308" s="83"/>
      <c r="X308" s="83"/>
      <c r="Y308" s="83"/>
      <c r="Z308" s="84"/>
    </row>
    <row r="309" spans="1:26" ht="18.75" customHeight="1" outlineLevel="1">
      <c r="B309" s="1018" t="s">
        <v>544</v>
      </c>
      <c r="C309" s="1025"/>
      <c r="D309" s="1026"/>
      <c r="E309" s="1026"/>
      <c r="F309" s="1026"/>
      <c r="G309" s="1026"/>
      <c r="H309" s="1026"/>
      <c r="I309" s="1026"/>
      <c r="J309" s="1027"/>
    </row>
    <row r="310" spans="1:26" ht="18.75" customHeight="1" outlineLevel="1">
      <c r="B310" s="1019"/>
      <c r="C310" s="921"/>
      <c r="D310" s="922"/>
      <c r="E310" s="922"/>
      <c r="F310" s="922"/>
      <c r="G310" s="922"/>
      <c r="H310" s="922"/>
      <c r="I310" s="922"/>
      <c r="J310" s="923"/>
    </row>
    <row r="311" spans="1:26" ht="18.75" customHeight="1" outlineLevel="1">
      <c r="B311" s="1020"/>
      <c r="C311" s="1028"/>
      <c r="D311" s="1029"/>
      <c r="E311" s="1029"/>
      <c r="F311" s="1029"/>
      <c r="G311" s="1029"/>
      <c r="H311" s="1029"/>
      <c r="I311" s="1029"/>
      <c r="J311" s="1030"/>
    </row>
    <row r="312" spans="1:26" ht="18.75" customHeight="1" outlineLevel="1">
      <c r="B312" s="1031" t="s">
        <v>545</v>
      </c>
      <c r="C312" s="918"/>
      <c r="D312" s="919"/>
      <c r="E312" s="919"/>
      <c r="F312" s="919"/>
      <c r="G312" s="919"/>
      <c r="H312" s="919"/>
      <c r="I312" s="919"/>
      <c r="J312" s="920"/>
    </row>
    <row r="313" spans="1:26" ht="18.75" customHeight="1" outlineLevel="1">
      <c r="B313" s="1019"/>
      <c r="C313" s="921"/>
      <c r="D313" s="922"/>
      <c r="E313" s="922"/>
      <c r="F313" s="922"/>
      <c r="G313" s="922"/>
      <c r="H313" s="922"/>
      <c r="I313" s="922"/>
      <c r="J313" s="923"/>
    </row>
    <row r="314" spans="1:26" ht="18.75" customHeight="1" outlineLevel="1" thickBot="1">
      <c r="B314" s="1032"/>
      <c r="C314" s="924"/>
      <c r="D314" s="925"/>
      <c r="E314" s="925"/>
      <c r="F314" s="925"/>
      <c r="G314" s="925"/>
      <c r="H314" s="925"/>
      <c r="I314" s="925"/>
      <c r="J314" s="926"/>
    </row>
    <row r="315" spans="1:26" ht="18.75" customHeight="1" outlineLevel="1" thickBot="1">
      <c r="B315" s="95"/>
      <c r="C315" s="96"/>
      <c r="D315" s="96"/>
      <c r="E315" s="96"/>
      <c r="F315" s="96"/>
      <c r="G315" s="96"/>
      <c r="H315" s="96"/>
      <c r="I315" s="96"/>
      <c r="J315" s="96"/>
    </row>
    <row r="316" spans="1:26" ht="18.75" customHeight="1" outlineLevel="1">
      <c r="B316" s="97" t="s">
        <v>546</v>
      </c>
      <c r="C316" s="98"/>
      <c r="D316" s="98"/>
      <c r="E316" s="98"/>
      <c r="F316" s="99"/>
      <c r="G316" s="99"/>
      <c r="H316" s="99"/>
      <c r="I316" s="99"/>
      <c r="J316" s="100"/>
    </row>
    <row r="317" spans="1:26" ht="18.75" customHeight="1" outlineLevel="1">
      <c r="B317" s="942"/>
      <c r="C317" s="943"/>
      <c r="D317" s="943"/>
      <c r="E317" s="943"/>
      <c r="F317" s="943"/>
      <c r="G317" s="943"/>
      <c r="H317" s="943"/>
      <c r="I317" s="943"/>
      <c r="J317" s="944"/>
    </row>
    <row r="318" spans="1:26" ht="12" customHeight="1" outlineLevel="1" thickBot="1">
      <c r="B318" s="234"/>
      <c r="C318" s="101"/>
      <c r="D318" s="101"/>
      <c r="E318" s="101"/>
      <c r="F318" s="101"/>
      <c r="G318" s="101"/>
      <c r="H318" s="101"/>
      <c r="I318" s="101"/>
      <c r="J318" s="102"/>
    </row>
    <row r="321" spans="2:11" ht="17.25" customHeight="1">
      <c r="B321" s="198"/>
      <c r="C321" s="198"/>
      <c r="D321" s="198"/>
      <c r="E321" s="198"/>
      <c r="F321" s="198"/>
      <c r="G321" s="198"/>
      <c r="H321" s="198"/>
      <c r="I321" s="198"/>
      <c r="J321" s="198"/>
      <c r="K321" s="198"/>
    </row>
    <row r="322" spans="2:11" ht="33.75" customHeight="1">
      <c r="B322" s="103" t="s">
        <v>529</v>
      </c>
      <c r="C322" s="948">
        <f>個票ｰ1005!B162</f>
        <v>0</v>
      </c>
      <c r="D322" s="949"/>
      <c r="E322" s="949"/>
      <c r="F322" s="950"/>
      <c r="G322" s="104" t="s">
        <v>530</v>
      </c>
      <c r="H322" s="945">
        <v>18</v>
      </c>
      <c r="I322" s="946"/>
      <c r="J322" s="947"/>
    </row>
    <row r="323" spans="2:11" ht="30" customHeight="1" outlineLevel="1">
      <c r="B323" s="237" t="s">
        <v>531</v>
      </c>
      <c r="C323" s="951">
        <f>個票ｰ1005!U162</f>
        <v>0</v>
      </c>
      <c r="D323" s="952"/>
      <c r="E323" s="952"/>
      <c r="F323" s="952"/>
      <c r="G323" s="952"/>
      <c r="H323" s="952"/>
      <c r="I323" s="952"/>
      <c r="J323" s="953"/>
    </row>
    <row r="324" spans="2:11" ht="30" customHeight="1" outlineLevel="1">
      <c r="B324" s="235" t="s">
        <v>533</v>
      </c>
      <c r="C324" s="992">
        <f>個票ｰ1005!S162</f>
        <v>0</v>
      </c>
      <c r="D324" s="993"/>
      <c r="E324" s="993"/>
      <c r="F324" s="993"/>
      <c r="G324" s="993"/>
      <c r="H324" s="993"/>
      <c r="I324" s="993"/>
      <c r="J324" s="994"/>
    </row>
    <row r="325" spans="2:11" ht="30" customHeight="1" outlineLevel="1">
      <c r="B325" s="236" t="s">
        <v>534</v>
      </c>
      <c r="C325" s="927"/>
      <c r="D325" s="927"/>
      <c r="E325" s="927"/>
      <c r="F325" s="927"/>
      <c r="G325" s="927"/>
      <c r="H325" s="928"/>
      <c r="I325" s="928"/>
      <c r="J325" s="929"/>
    </row>
    <row r="326" spans="2:11" ht="14.25" customHeight="1" outlineLevel="1">
      <c r="B326" s="995" t="s">
        <v>547</v>
      </c>
      <c r="C326" s="974" t="s">
        <v>536</v>
      </c>
      <c r="D326" s="974"/>
      <c r="E326" s="974"/>
      <c r="F326" s="974" t="s">
        <v>537</v>
      </c>
      <c r="G326" s="974"/>
      <c r="H326" s="975"/>
      <c r="I326" s="975"/>
      <c r="J326" s="976"/>
    </row>
    <row r="327" spans="2:11" ht="34.5" customHeight="1" outlineLevel="1">
      <c r="B327" s="995"/>
      <c r="C327" s="71"/>
      <c r="D327" s="197" t="s">
        <v>311</v>
      </c>
      <c r="E327" s="71"/>
      <c r="F327" s="977"/>
      <c r="G327" s="977"/>
      <c r="H327" s="978"/>
      <c r="I327" s="978"/>
      <c r="J327" s="979"/>
    </row>
    <row r="328" spans="2:11" ht="34.5" customHeight="1" outlineLevel="1">
      <c r="B328" s="995"/>
      <c r="C328" s="71"/>
      <c r="D328" s="88" t="s">
        <v>311</v>
      </c>
      <c r="E328" s="71"/>
      <c r="F328" s="968"/>
      <c r="G328" s="968"/>
      <c r="H328" s="969"/>
      <c r="I328" s="969"/>
      <c r="J328" s="970"/>
    </row>
    <row r="329" spans="2:11" ht="34.5" customHeight="1" outlineLevel="1">
      <c r="B329" s="995"/>
      <c r="C329" s="71"/>
      <c r="D329" s="88" t="s">
        <v>311</v>
      </c>
      <c r="E329" s="71"/>
      <c r="F329" s="968"/>
      <c r="G329" s="968"/>
      <c r="H329" s="969"/>
      <c r="I329" s="969"/>
      <c r="J329" s="970"/>
    </row>
    <row r="330" spans="2:11" ht="34.5" customHeight="1" outlineLevel="1">
      <c r="B330" s="995"/>
      <c r="C330" s="71"/>
      <c r="D330" s="88" t="s">
        <v>311</v>
      </c>
      <c r="E330" s="71"/>
      <c r="F330" s="968"/>
      <c r="G330" s="968"/>
      <c r="H330" s="969"/>
      <c r="I330" s="969"/>
      <c r="J330" s="970"/>
    </row>
    <row r="331" spans="2:11" ht="34.5" customHeight="1" outlineLevel="1">
      <c r="B331" s="995"/>
      <c r="C331" s="71"/>
      <c r="D331" s="241" t="s">
        <v>311</v>
      </c>
      <c r="E331" s="71"/>
      <c r="F331" s="980"/>
      <c r="G331" s="981"/>
      <c r="H331" s="982"/>
      <c r="I331" s="982"/>
      <c r="J331" s="983"/>
    </row>
    <row r="332" spans="2:11" ht="15" customHeight="1" outlineLevel="1">
      <c r="B332" s="936" t="s">
        <v>538</v>
      </c>
      <c r="C332" s="974" t="s">
        <v>536</v>
      </c>
      <c r="D332" s="974"/>
      <c r="E332" s="974"/>
      <c r="F332" s="974" t="s">
        <v>539</v>
      </c>
      <c r="G332" s="974"/>
      <c r="H332" s="975"/>
      <c r="I332" s="975"/>
      <c r="J332" s="976"/>
    </row>
    <row r="333" spans="2:11" ht="31.5" customHeight="1" outlineLevel="1">
      <c r="B333" s="937"/>
      <c r="C333" s="72"/>
      <c r="D333" s="90" t="s">
        <v>540</v>
      </c>
      <c r="E333" s="73"/>
      <c r="F333" s="977"/>
      <c r="G333" s="977"/>
      <c r="H333" s="978"/>
      <c r="I333" s="978"/>
      <c r="J333" s="979"/>
    </row>
    <row r="334" spans="2:11" ht="31.5" customHeight="1" outlineLevel="1">
      <c r="B334" s="937"/>
      <c r="C334" s="74"/>
      <c r="D334" s="91" t="s">
        <v>540</v>
      </c>
      <c r="E334" s="75"/>
      <c r="F334" s="968"/>
      <c r="G334" s="968"/>
      <c r="H334" s="969"/>
      <c r="I334" s="969"/>
      <c r="J334" s="970"/>
    </row>
    <row r="335" spans="2:11" ht="31.5" customHeight="1" outlineLevel="1">
      <c r="B335" s="937"/>
      <c r="C335" s="74"/>
      <c r="D335" s="91" t="s">
        <v>540</v>
      </c>
      <c r="E335" s="75"/>
      <c r="F335" s="968"/>
      <c r="G335" s="968"/>
      <c r="H335" s="969"/>
      <c r="I335" s="969"/>
      <c r="J335" s="970"/>
    </row>
    <row r="336" spans="2:11" ht="31.5" customHeight="1" outlineLevel="1">
      <c r="B336" s="937"/>
      <c r="C336" s="74"/>
      <c r="D336" s="91" t="s">
        <v>540</v>
      </c>
      <c r="E336" s="75"/>
      <c r="F336" s="968"/>
      <c r="G336" s="968"/>
      <c r="H336" s="969"/>
      <c r="I336" s="969"/>
      <c r="J336" s="970"/>
    </row>
    <row r="337" spans="1:26" ht="31.5" customHeight="1" outlineLevel="1">
      <c r="B337" s="938"/>
      <c r="C337" s="76"/>
      <c r="D337" s="92" t="s">
        <v>540</v>
      </c>
      <c r="E337" s="77"/>
      <c r="F337" s="939"/>
      <c r="G337" s="939"/>
      <c r="H337" s="940"/>
      <c r="I337" s="940"/>
      <c r="J337" s="941"/>
    </row>
    <row r="338" spans="1:26" ht="15" customHeight="1" outlineLevel="1">
      <c r="B338" s="954" t="s">
        <v>541</v>
      </c>
      <c r="C338" s="956" t="s">
        <v>542</v>
      </c>
      <c r="D338" s="957"/>
      <c r="E338" s="958"/>
      <c r="F338" s="959" t="s">
        <v>543</v>
      </c>
      <c r="G338" s="960"/>
      <c r="H338" s="960"/>
      <c r="I338" s="960"/>
      <c r="J338" s="961"/>
    </row>
    <row r="339" spans="1:26" ht="30" customHeight="1" outlineLevel="1">
      <c r="B339" s="937"/>
      <c r="C339" s="74"/>
      <c r="D339" s="91" t="s">
        <v>540</v>
      </c>
      <c r="E339" s="71"/>
      <c r="F339" s="965"/>
      <c r="G339" s="965"/>
      <c r="H339" s="966"/>
      <c r="I339" s="966"/>
      <c r="J339" s="967"/>
    </row>
    <row r="340" spans="1:26" ht="30" customHeight="1" outlineLevel="1">
      <c r="B340" s="937"/>
      <c r="C340" s="74"/>
      <c r="D340" s="91" t="s">
        <v>540</v>
      </c>
      <c r="E340" s="71"/>
      <c r="F340" s="968"/>
      <c r="G340" s="968"/>
      <c r="H340" s="969"/>
      <c r="I340" s="969"/>
      <c r="J340" s="970"/>
    </row>
    <row r="341" spans="1:26" ht="30" customHeight="1" outlineLevel="1">
      <c r="B341" s="937"/>
      <c r="C341" s="74"/>
      <c r="D341" s="91" t="s">
        <v>540</v>
      </c>
      <c r="E341" s="71"/>
      <c r="F341" s="968"/>
      <c r="G341" s="968"/>
      <c r="H341" s="969"/>
      <c r="I341" s="969"/>
      <c r="J341" s="970"/>
    </row>
    <row r="342" spans="1:26" ht="30" customHeight="1" outlineLevel="1" thickBot="1">
      <c r="B342" s="955"/>
      <c r="C342" s="78"/>
      <c r="D342" s="93" t="s">
        <v>540</v>
      </c>
      <c r="E342" s="79"/>
      <c r="F342" s="971"/>
      <c r="G342" s="971"/>
      <c r="H342" s="972"/>
      <c r="I342" s="972"/>
      <c r="J342" s="973"/>
    </row>
    <row r="343" spans="1:26" s="85" customFormat="1" ht="18.75" customHeight="1" outlineLevel="1" thickBot="1">
      <c r="A343" s="81"/>
      <c r="B343" s="94"/>
      <c r="C343" s="81"/>
      <c r="D343" s="81"/>
      <c r="E343" s="81"/>
      <c r="F343" s="81"/>
      <c r="G343" s="82"/>
      <c r="H343" s="82"/>
      <c r="I343" s="82"/>
      <c r="J343" s="82"/>
      <c r="K343" s="82"/>
      <c r="L343" s="82"/>
      <c r="M343" s="83"/>
      <c r="N343" s="1021"/>
      <c r="O343" s="1021"/>
      <c r="P343" s="1021"/>
      <c r="Q343" s="1021"/>
      <c r="R343" s="84"/>
      <c r="V343" s="83"/>
      <c r="W343" s="83"/>
      <c r="X343" s="83"/>
      <c r="Y343" s="83"/>
      <c r="Z343" s="84"/>
    </row>
    <row r="344" spans="1:26" ht="18.75" customHeight="1" outlineLevel="1">
      <c r="B344" s="1018" t="s">
        <v>544</v>
      </c>
      <c r="C344" s="1025"/>
      <c r="D344" s="1026"/>
      <c r="E344" s="1026"/>
      <c r="F344" s="1026"/>
      <c r="G344" s="1026"/>
      <c r="H344" s="1026"/>
      <c r="I344" s="1026"/>
      <c r="J344" s="1027"/>
    </row>
    <row r="345" spans="1:26" ht="18.75" customHeight="1" outlineLevel="1">
      <c r="B345" s="1019"/>
      <c r="C345" s="921"/>
      <c r="D345" s="922"/>
      <c r="E345" s="922"/>
      <c r="F345" s="922"/>
      <c r="G345" s="922"/>
      <c r="H345" s="922"/>
      <c r="I345" s="922"/>
      <c r="J345" s="923"/>
    </row>
    <row r="346" spans="1:26" ht="18.75" customHeight="1" outlineLevel="1">
      <c r="B346" s="1020"/>
      <c r="C346" s="1028"/>
      <c r="D346" s="1029"/>
      <c r="E346" s="1029"/>
      <c r="F346" s="1029"/>
      <c r="G346" s="1029"/>
      <c r="H346" s="1029"/>
      <c r="I346" s="1029"/>
      <c r="J346" s="1030"/>
    </row>
    <row r="347" spans="1:26" ht="18.75" customHeight="1" outlineLevel="1">
      <c r="B347" s="1031" t="s">
        <v>545</v>
      </c>
      <c r="C347" s="918"/>
      <c r="D347" s="919"/>
      <c r="E347" s="919"/>
      <c r="F347" s="919"/>
      <c r="G347" s="919"/>
      <c r="H347" s="919"/>
      <c r="I347" s="919"/>
      <c r="J347" s="920"/>
    </row>
    <row r="348" spans="1:26" ht="18.75" customHeight="1" outlineLevel="1">
      <c r="B348" s="1019"/>
      <c r="C348" s="921"/>
      <c r="D348" s="922"/>
      <c r="E348" s="922"/>
      <c r="F348" s="922"/>
      <c r="G348" s="922"/>
      <c r="H348" s="922"/>
      <c r="I348" s="922"/>
      <c r="J348" s="923"/>
    </row>
    <row r="349" spans="1:26" ht="18.75" customHeight="1" outlineLevel="1" thickBot="1">
      <c r="B349" s="1032"/>
      <c r="C349" s="924"/>
      <c r="D349" s="925"/>
      <c r="E349" s="925"/>
      <c r="F349" s="925"/>
      <c r="G349" s="925"/>
      <c r="H349" s="925"/>
      <c r="I349" s="925"/>
      <c r="J349" s="926"/>
    </row>
    <row r="350" spans="1:26" ht="18.75" customHeight="1" outlineLevel="1" thickBot="1">
      <c r="B350" s="95"/>
      <c r="C350" s="96"/>
      <c r="D350" s="96"/>
      <c r="E350" s="96"/>
      <c r="F350" s="96"/>
      <c r="G350" s="96"/>
      <c r="H350" s="96"/>
      <c r="I350" s="96"/>
      <c r="J350" s="96"/>
    </row>
    <row r="351" spans="1:26" ht="18.75" customHeight="1" outlineLevel="1">
      <c r="B351" s="97" t="s">
        <v>546</v>
      </c>
      <c r="C351" s="98"/>
      <c r="D351" s="98"/>
      <c r="E351" s="98"/>
      <c r="F351" s="99"/>
      <c r="G351" s="99"/>
      <c r="H351" s="99"/>
      <c r="I351" s="99"/>
      <c r="J351" s="100"/>
    </row>
    <row r="352" spans="1:26" ht="18.75" customHeight="1" outlineLevel="1">
      <c r="B352" s="942"/>
      <c r="C352" s="943"/>
      <c r="D352" s="943"/>
      <c r="E352" s="943"/>
      <c r="F352" s="943"/>
      <c r="G352" s="943"/>
      <c r="H352" s="943"/>
      <c r="I352" s="943"/>
      <c r="J352" s="944"/>
    </row>
    <row r="353" spans="2:10" ht="12" customHeight="1" outlineLevel="1" thickBot="1">
      <c r="B353" s="234"/>
      <c r="C353" s="101"/>
      <c r="D353" s="101"/>
      <c r="E353" s="101"/>
      <c r="F353" s="101"/>
      <c r="G353" s="101"/>
      <c r="H353" s="101"/>
      <c r="I353" s="101"/>
      <c r="J353" s="102"/>
    </row>
    <row r="354" spans="2:10" ht="17.25" customHeight="1"/>
    <row r="356" spans="2:10" ht="33.75" customHeight="1">
      <c r="B356" s="103" t="s">
        <v>529</v>
      </c>
      <c r="C356" s="948">
        <f>個票ｰ1005!B163</f>
        <v>0</v>
      </c>
      <c r="D356" s="949"/>
      <c r="E356" s="949"/>
      <c r="F356" s="950"/>
      <c r="G356" s="104" t="s">
        <v>530</v>
      </c>
      <c r="H356" s="945">
        <v>19</v>
      </c>
      <c r="I356" s="946"/>
      <c r="J356" s="947"/>
    </row>
    <row r="357" spans="2:10" ht="30" customHeight="1" outlineLevel="1">
      <c r="B357" s="237" t="s">
        <v>531</v>
      </c>
      <c r="C357" s="951">
        <f>個票ｰ1005!U163</f>
        <v>0</v>
      </c>
      <c r="D357" s="952"/>
      <c r="E357" s="952"/>
      <c r="F357" s="952"/>
      <c r="G357" s="952"/>
      <c r="H357" s="952"/>
      <c r="I357" s="952"/>
      <c r="J357" s="953"/>
    </row>
    <row r="358" spans="2:10" ht="30" customHeight="1" outlineLevel="1">
      <c r="B358" s="235" t="s">
        <v>533</v>
      </c>
      <c r="C358" s="992">
        <f>個票ｰ1005!S163</f>
        <v>0</v>
      </c>
      <c r="D358" s="993"/>
      <c r="E358" s="993"/>
      <c r="F358" s="993"/>
      <c r="G358" s="993"/>
      <c r="H358" s="993"/>
      <c r="I358" s="993"/>
      <c r="J358" s="994"/>
    </row>
    <row r="359" spans="2:10" ht="30" customHeight="1" outlineLevel="1">
      <c r="B359" s="236" t="s">
        <v>534</v>
      </c>
      <c r="C359" s="927"/>
      <c r="D359" s="927"/>
      <c r="E359" s="927"/>
      <c r="F359" s="927"/>
      <c r="G359" s="927"/>
      <c r="H359" s="928"/>
      <c r="I359" s="928"/>
      <c r="J359" s="929"/>
    </row>
    <row r="360" spans="2:10" ht="14.25" customHeight="1" outlineLevel="1">
      <c r="B360" s="995" t="s">
        <v>547</v>
      </c>
      <c r="C360" s="974" t="s">
        <v>536</v>
      </c>
      <c r="D360" s="974"/>
      <c r="E360" s="974"/>
      <c r="F360" s="974" t="s">
        <v>537</v>
      </c>
      <c r="G360" s="974"/>
      <c r="H360" s="975"/>
      <c r="I360" s="975"/>
      <c r="J360" s="976"/>
    </row>
    <row r="361" spans="2:10" ht="34.5" customHeight="1" outlineLevel="1">
      <c r="B361" s="995"/>
      <c r="C361" s="71"/>
      <c r="D361" s="197" t="s">
        <v>311</v>
      </c>
      <c r="E361" s="71"/>
      <c r="F361" s="977"/>
      <c r="G361" s="977"/>
      <c r="H361" s="978"/>
      <c r="I361" s="978"/>
      <c r="J361" s="979"/>
    </row>
    <row r="362" spans="2:10" ht="34.5" customHeight="1" outlineLevel="1">
      <c r="B362" s="995"/>
      <c r="C362" s="71"/>
      <c r="D362" s="88" t="s">
        <v>311</v>
      </c>
      <c r="E362" s="71"/>
      <c r="F362" s="968"/>
      <c r="G362" s="968"/>
      <c r="H362" s="969"/>
      <c r="I362" s="969"/>
      <c r="J362" s="970"/>
    </row>
    <row r="363" spans="2:10" ht="34.5" customHeight="1" outlineLevel="1">
      <c r="B363" s="995"/>
      <c r="C363" s="71"/>
      <c r="D363" s="88" t="s">
        <v>311</v>
      </c>
      <c r="E363" s="71"/>
      <c r="F363" s="968"/>
      <c r="G363" s="968"/>
      <c r="H363" s="969"/>
      <c r="I363" s="969"/>
      <c r="J363" s="970"/>
    </row>
    <row r="364" spans="2:10" ht="34.5" customHeight="1" outlineLevel="1">
      <c r="B364" s="995"/>
      <c r="C364" s="71"/>
      <c r="D364" s="88" t="s">
        <v>311</v>
      </c>
      <c r="E364" s="71"/>
      <c r="F364" s="968"/>
      <c r="G364" s="968"/>
      <c r="H364" s="969"/>
      <c r="I364" s="969"/>
      <c r="J364" s="970"/>
    </row>
    <row r="365" spans="2:10" ht="34.5" customHeight="1" outlineLevel="1">
      <c r="B365" s="995"/>
      <c r="C365" s="71"/>
      <c r="D365" s="241" t="s">
        <v>311</v>
      </c>
      <c r="E365" s="71"/>
      <c r="F365" s="980"/>
      <c r="G365" s="981"/>
      <c r="H365" s="982"/>
      <c r="I365" s="982"/>
      <c r="J365" s="983"/>
    </row>
    <row r="366" spans="2:10" ht="15" customHeight="1" outlineLevel="1">
      <c r="B366" s="936" t="s">
        <v>538</v>
      </c>
      <c r="C366" s="974" t="s">
        <v>536</v>
      </c>
      <c r="D366" s="974"/>
      <c r="E366" s="974"/>
      <c r="F366" s="974" t="s">
        <v>539</v>
      </c>
      <c r="G366" s="974"/>
      <c r="H366" s="975"/>
      <c r="I366" s="975"/>
      <c r="J366" s="976"/>
    </row>
    <row r="367" spans="2:10" ht="31.5" customHeight="1" outlineLevel="1">
      <c r="B367" s="937"/>
      <c r="C367" s="72"/>
      <c r="D367" s="90" t="s">
        <v>540</v>
      </c>
      <c r="E367" s="73"/>
      <c r="F367" s="977"/>
      <c r="G367" s="977"/>
      <c r="H367" s="978"/>
      <c r="I367" s="978"/>
      <c r="J367" s="979"/>
    </row>
    <row r="368" spans="2:10" ht="31.5" customHeight="1" outlineLevel="1">
      <c r="B368" s="937"/>
      <c r="C368" s="74"/>
      <c r="D368" s="91" t="s">
        <v>540</v>
      </c>
      <c r="E368" s="75"/>
      <c r="F368" s="968"/>
      <c r="G368" s="968"/>
      <c r="H368" s="969"/>
      <c r="I368" s="969"/>
      <c r="J368" s="970"/>
    </row>
    <row r="369" spans="1:26" ht="31.5" customHeight="1" outlineLevel="1">
      <c r="B369" s="937"/>
      <c r="C369" s="74"/>
      <c r="D369" s="91" t="s">
        <v>540</v>
      </c>
      <c r="E369" s="75"/>
      <c r="F369" s="968"/>
      <c r="G369" s="968"/>
      <c r="H369" s="969"/>
      <c r="I369" s="969"/>
      <c r="J369" s="970"/>
    </row>
    <row r="370" spans="1:26" ht="31.5" customHeight="1" outlineLevel="1">
      <c r="B370" s="937"/>
      <c r="C370" s="74"/>
      <c r="D370" s="91" t="s">
        <v>540</v>
      </c>
      <c r="E370" s="75"/>
      <c r="F370" s="968"/>
      <c r="G370" s="968"/>
      <c r="H370" s="969"/>
      <c r="I370" s="969"/>
      <c r="J370" s="970"/>
    </row>
    <row r="371" spans="1:26" ht="31.5" customHeight="1" outlineLevel="1">
      <c r="B371" s="938"/>
      <c r="C371" s="76"/>
      <c r="D371" s="92" t="s">
        <v>540</v>
      </c>
      <c r="E371" s="77"/>
      <c r="F371" s="939"/>
      <c r="G371" s="939"/>
      <c r="H371" s="940"/>
      <c r="I371" s="940"/>
      <c r="J371" s="941"/>
    </row>
    <row r="372" spans="1:26" ht="15" customHeight="1" outlineLevel="1">
      <c r="B372" s="954" t="s">
        <v>541</v>
      </c>
      <c r="C372" s="956" t="s">
        <v>542</v>
      </c>
      <c r="D372" s="957"/>
      <c r="E372" s="958"/>
      <c r="F372" s="959" t="s">
        <v>543</v>
      </c>
      <c r="G372" s="960"/>
      <c r="H372" s="960"/>
      <c r="I372" s="960"/>
      <c r="J372" s="961"/>
    </row>
    <row r="373" spans="1:26" ht="30" customHeight="1" outlineLevel="1">
      <c r="B373" s="937"/>
      <c r="C373" s="74"/>
      <c r="D373" s="91" t="s">
        <v>540</v>
      </c>
      <c r="E373" s="71"/>
      <c r="F373" s="965"/>
      <c r="G373" s="965"/>
      <c r="H373" s="966"/>
      <c r="I373" s="966"/>
      <c r="J373" s="967"/>
    </row>
    <row r="374" spans="1:26" ht="30" customHeight="1" outlineLevel="1">
      <c r="B374" s="937"/>
      <c r="C374" s="74"/>
      <c r="D374" s="91" t="s">
        <v>540</v>
      </c>
      <c r="E374" s="71"/>
      <c r="F374" s="968"/>
      <c r="G374" s="968"/>
      <c r="H374" s="969"/>
      <c r="I374" s="969"/>
      <c r="J374" s="970"/>
    </row>
    <row r="375" spans="1:26" ht="30" customHeight="1" outlineLevel="1">
      <c r="B375" s="937"/>
      <c r="C375" s="74"/>
      <c r="D375" s="91" t="s">
        <v>540</v>
      </c>
      <c r="E375" s="71"/>
      <c r="F375" s="968"/>
      <c r="G375" s="968"/>
      <c r="H375" s="969"/>
      <c r="I375" s="969"/>
      <c r="J375" s="970"/>
    </row>
    <row r="376" spans="1:26" ht="30" customHeight="1" outlineLevel="1" thickBot="1">
      <c r="B376" s="955"/>
      <c r="C376" s="78"/>
      <c r="D376" s="93" t="s">
        <v>540</v>
      </c>
      <c r="E376" s="79"/>
      <c r="F376" s="971"/>
      <c r="G376" s="971"/>
      <c r="H376" s="972"/>
      <c r="I376" s="972"/>
      <c r="J376" s="973"/>
    </row>
    <row r="377" spans="1:26" s="85" customFormat="1" ht="18.75" customHeight="1" outlineLevel="1" thickBot="1">
      <c r="A377" s="81"/>
      <c r="B377" s="94"/>
      <c r="C377" s="81"/>
      <c r="D377" s="81"/>
      <c r="E377" s="81"/>
      <c r="F377" s="81"/>
      <c r="G377" s="82"/>
      <c r="H377" s="82"/>
      <c r="I377" s="82"/>
      <c r="J377" s="82"/>
      <c r="K377" s="82"/>
      <c r="L377" s="82"/>
      <c r="M377" s="83"/>
      <c r="N377" s="1021"/>
      <c r="O377" s="1021"/>
      <c r="P377" s="1021"/>
      <c r="Q377" s="1021"/>
      <c r="R377" s="84"/>
      <c r="V377" s="83"/>
      <c r="W377" s="83"/>
      <c r="X377" s="83"/>
      <c r="Y377" s="83"/>
      <c r="Z377" s="84"/>
    </row>
    <row r="378" spans="1:26" ht="18.75" customHeight="1" outlineLevel="1">
      <c r="B378" s="1018" t="s">
        <v>544</v>
      </c>
      <c r="C378" s="1025"/>
      <c r="D378" s="1026"/>
      <c r="E378" s="1026"/>
      <c r="F378" s="1026"/>
      <c r="G378" s="1026"/>
      <c r="H378" s="1026"/>
      <c r="I378" s="1026"/>
      <c r="J378" s="1027"/>
    </row>
    <row r="379" spans="1:26" ht="18.75" customHeight="1" outlineLevel="1">
      <c r="B379" s="1019"/>
      <c r="C379" s="921"/>
      <c r="D379" s="922"/>
      <c r="E379" s="922"/>
      <c r="F379" s="922"/>
      <c r="G379" s="922"/>
      <c r="H379" s="922"/>
      <c r="I379" s="922"/>
      <c r="J379" s="923"/>
    </row>
    <row r="380" spans="1:26" ht="18.75" customHeight="1" outlineLevel="1">
      <c r="B380" s="1020"/>
      <c r="C380" s="1028"/>
      <c r="D380" s="1029"/>
      <c r="E380" s="1029"/>
      <c r="F380" s="1029"/>
      <c r="G380" s="1029"/>
      <c r="H380" s="1029"/>
      <c r="I380" s="1029"/>
      <c r="J380" s="1030"/>
    </row>
    <row r="381" spans="1:26" ht="18.75" customHeight="1" outlineLevel="1">
      <c r="B381" s="1031" t="s">
        <v>545</v>
      </c>
      <c r="C381" s="918"/>
      <c r="D381" s="919"/>
      <c r="E381" s="919"/>
      <c r="F381" s="919"/>
      <c r="G381" s="919"/>
      <c r="H381" s="919"/>
      <c r="I381" s="919"/>
      <c r="J381" s="920"/>
    </row>
    <row r="382" spans="1:26" ht="18.75" customHeight="1" outlineLevel="1">
      <c r="B382" s="1019"/>
      <c r="C382" s="921"/>
      <c r="D382" s="922"/>
      <c r="E382" s="922"/>
      <c r="F382" s="922"/>
      <c r="G382" s="922"/>
      <c r="H382" s="922"/>
      <c r="I382" s="922"/>
      <c r="J382" s="923"/>
    </row>
    <row r="383" spans="1:26" ht="18.75" customHeight="1" outlineLevel="1" thickBot="1">
      <c r="B383" s="1032"/>
      <c r="C383" s="924"/>
      <c r="D383" s="925"/>
      <c r="E383" s="925"/>
      <c r="F383" s="925"/>
      <c r="G383" s="925"/>
      <c r="H383" s="925"/>
      <c r="I383" s="925"/>
      <c r="J383" s="926"/>
    </row>
    <row r="384" spans="1:26" ht="18.75" customHeight="1" outlineLevel="1" thickBot="1">
      <c r="B384" s="95"/>
      <c r="C384" s="96"/>
      <c r="D384" s="96"/>
      <c r="E384" s="96"/>
      <c r="F384" s="96"/>
      <c r="G384" s="96"/>
      <c r="H384" s="96"/>
      <c r="I384" s="96"/>
      <c r="J384" s="96"/>
    </row>
    <row r="385" spans="2:10" ht="18.75" customHeight="1" outlineLevel="1">
      <c r="B385" s="97" t="s">
        <v>546</v>
      </c>
      <c r="C385" s="98"/>
      <c r="D385" s="98"/>
      <c r="E385" s="98"/>
      <c r="F385" s="99"/>
      <c r="G385" s="99"/>
      <c r="H385" s="99"/>
      <c r="I385" s="99"/>
      <c r="J385" s="100"/>
    </row>
    <row r="386" spans="2:10" ht="18.75" customHeight="1" outlineLevel="1">
      <c r="B386" s="942"/>
      <c r="C386" s="943"/>
      <c r="D386" s="943"/>
      <c r="E386" s="943"/>
      <c r="F386" s="943"/>
      <c r="G386" s="943"/>
      <c r="H386" s="943"/>
      <c r="I386" s="943"/>
      <c r="J386" s="944"/>
    </row>
    <row r="387" spans="2:10" ht="12" customHeight="1" outlineLevel="1" thickBot="1">
      <c r="B387" s="234"/>
      <c r="C387" s="101"/>
      <c r="D387" s="101"/>
      <c r="E387" s="101"/>
      <c r="F387" s="101"/>
      <c r="G387" s="101"/>
      <c r="H387" s="101"/>
      <c r="I387" s="101"/>
      <c r="J387" s="102"/>
    </row>
    <row r="390" spans="2:10" ht="33" customHeight="1">
      <c r="B390" s="103" t="s">
        <v>529</v>
      </c>
      <c r="C390" s="948">
        <f>個票ｰ1005!B164</f>
        <v>0</v>
      </c>
      <c r="D390" s="949"/>
      <c r="E390" s="949"/>
      <c r="F390" s="950"/>
      <c r="G390" s="104" t="s">
        <v>530</v>
      </c>
      <c r="H390" s="945">
        <v>20</v>
      </c>
      <c r="I390" s="946"/>
      <c r="J390" s="947"/>
    </row>
    <row r="391" spans="2:10" ht="30" customHeight="1" outlineLevel="1">
      <c r="B391" s="237" t="s">
        <v>531</v>
      </c>
      <c r="C391" s="951">
        <f>個票ｰ1005!U164</f>
        <v>0</v>
      </c>
      <c r="D391" s="952"/>
      <c r="E391" s="952"/>
      <c r="F391" s="952"/>
      <c r="G391" s="952"/>
      <c r="H391" s="952"/>
      <c r="I391" s="952"/>
      <c r="J391" s="953"/>
    </row>
    <row r="392" spans="2:10" ht="30" customHeight="1" outlineLevel="1">
      <c r="B392" s="235" t="s">
        <v>533</v>
      </c>
      <c r="C392" s="992">
        <f>個票ｰ1005!S164</f>
        <v>0</v>
      </c>
      <c r="D392" s="993"/>
      <c r="E392" s="993"/>
      <c r="F392" s="993"/>
      <c r="G392" s="993"/>
      <c r="H392" s="993"/>
      <c r="I392" s="993"/>
      <c r="J392" s="994"/>
    </row>
    <row r="393" spans="2:10" ht="30" customHeight="1" outlineLevel="1">
      <c r="B393" s="236" t="s">
        <v>534</v>
      </c>
      <c r="C393" s="927"/>
      <c r="D393" s="927"/>
      <c r="E393" s="927"/>
      <c r="F393" s="927"/>
      <c r="G393" s="927"/>
      <c r="H393" s="928"/>
      <c r="I393" s="928"/>
      <c r="J393" s="929"/>
    </row>
    <row r="394" spans="2:10" ht="14.25" customHeight="1" outlineLevel="1">
      <c r="B394" s="995" t="s">
        <v>547</v>
      </c>
      <c r="C394" s="974" t="s">
        <v>536</v>
      </c>
      <c r="D394" s="974"/>
      <c r="E394" s="974"/>
      <c r="F394" s="974" t="s">
        <v>537</v>
      </c>
      <c r="G394" s="974"/>
      <c r="H394" s="975"/>
      <c r="I394" s="975"/>
      <c r="J394" s="976"/>
    </row>
    <row r="395" spans="2:10" ht="34.5" customHeight="1" outlineLevel="1">
      <c r="B395" s="995"/>
      <c r="C395" s="71"/>
      <c r="D395" s="197" t="s">
        <v>311</v>
      </c>
      <c r="E395" s="71"/>
      <c r="F395" s="977"/>
      <c r="G395" s="977"/>
      <c r="H395" s="978"/>
      <c r="I395" s="978"/>
      <c r="J395" s="979"/>
    </row>
    <row r="396" spans="2:10" ht="34.5" customHeight="1" outlineLevel="1">
      <c r="B396" s="995"/>
      <c r="C396" s="71"/>
      <c r="D396" s="88" t="s">
        <v>311</v>
      </c>
      <c r="E396" s="71"/>
      <c r="F396" s="968"/>
      <c r="G396" s="968"/>
      <c r="H396" s="969"/>
      <c r="I396" s="969"/>
      <c r="J396" s="970"/>
    </row>
    <row r="397" spans="2:10" ht="34.5" customHeight="1" outlineLevel="1">
      <c r="B397" s="995"/>
      <c r="C397" s="71"/>
      <c r="D397" s="88" t="s">
        <v>311</v>
      </c>
      <c r="E397" s="71"/>
      <c r="F397" s="968"/>
      <c r="G397" s="968"/>
      <c r="H397" s="969"/>
      <c r="I397" s="969"/>
      <c r="J397" s="970"/>
    </row>
    <row r="398" spans="2:10" ht="34.5" customHeight="1" outlineLevel="1">
      <c r="B398" s="995"/>
      <c r="C398" s="71"/>
      <c r="D398" s="88" t="s">
        <v>311</v>
      </c>
      <c r="E398" s="71"/>
      <c r="F398" s="968"/>
      <c r="G398" s="968"/>
      <c r="H398" s="969"/>
      <c r="I398" s="969"/>
      <c r="J398" s="970"/>
    </row>
    <row r="399" spans="2:10" ht="34.5" customHeight="1" outlineLevel="1">
      <c r="B399" s="995"/>
      <c r="C399" s="71"/>
      <c r="D399" s="241" t="s">
        <v>311</v>
      </c>
      <c r="E399" s="71"/>
      <c r="F399" s="980"/>
      <c r="G399" s="981"/>
      <c r="H399" s="982"/>
      <c r="I399" s="982"/>
      <c r="J399" s="983"/>
    </row>
    <row r="400" spans="2:10" ht="15" customHeight="1" outlineLevel="1">
      <c r="B400" s="936" t="s">
        <v>538</v>
      </c>
      <c r="C400" s="974" t="s">
        <v>536</v>
      </c>
      <c r="D400" s="974"/>
      <c r="E400" s="974"/>
      <c r="F400" s="974" t="s">
        <v>539</v>
      </c>
      <c r="G400" s="974"/>
      <c r="H400" s="975"/>
      <c r="I400" s="975"/>
      <c r="J400" s="976"/>
    </row>
    <row r="401" spans="1:26" ht="31.5" customHeight="1" outlineLevel="1">
      <c r="B401" s="937"/>
      <c r="C401" s="72"/>
      <c r="D401" s="90" t="s">
        <v>540</v>
      </c>
      <c r="E401" s="73"/>
      <c r="F401" s="977"/>
      <c r="G401" s="977"/>
      <c r="H401" s="978"/>
      <c r="I401" s="978"/>
      <c r="J401" s="979"/>
    </row>
    <row r="402" spans="1:26" ht="31.5" customHeight="1" outlineLevel="1">
      <c r="B402" s="937"/>
      <c r="C402" s="74"/>
      <c r="D402" s="91" t="s">
        <v>540</v>
      </c>
      <c r="E402" s="75"/>
      <c r="F402" s="968"/>
      <c r="G402" s="968"/>
      <c r="H402" s="969"/>
      <c r="I402" s="969"/>
      <c r="J402" s="970"/>
    </row>
    <row r="403" spans="1:26" ht="31.5" customHeight="1" outlineLevel="1">
      <c r="B403" s="937"/>
      <c r="C403" s="74"/>
      <c r="D403" s="91" t="s">
        <v>540</v>
      </c>
      <c r="E403" s="75"/>
      <c r="F403" s="968"/>
      <c r="G403" s="968"/>
      <c r="H403" s="969"/>
      <c r="I403" s="969"/>
      <c r="J403" s="970"/>
    </row>
    <row r="404" spans="1:26" ht="31.5" customHeight="1" outlineLevel="1">
      <c r="B404" s="937"/>
      <c r="C404" s="74"/>
      <c r="D404" s="91" t="s">
        <v>540</v>
      </c>
      <c r="E404" s="75"/>
      <c r="F404" s="968"/>
      <c r="G404" s="968"/>
      <c r="H404" s="969"/>
      <c r="I404" s="969"/>
      <c r="J404" s="970"/>
    </row>
    <row r="405" spans="1:26" ht="31.5" customHeight="1" outlineLevel="1">
      <c r="B405" s="938"/>
      <c r="C405" s="76"/>
      <c r="D405" s="92" t="s">
        <v>540</v>
      </c>
      <c r="E405" s="77"/>
      <c r="F405" s="939"/>
      <c r="G405" s="939"/>
      <c r="H405" s="940"/>
      <c r="I405" s="940"/>
      <c r="J405" s="941"/>
    </row>
    <row r="406" spans="1:26" ht="15" customHeight="1" outlineLevel="1">
      <c r="B406" s="954" t="s">
        <v>541</v>
      </c>
      <c r="C406" s="956" t="s">
        <v>542</v>
      </c>
      <c r="D406" s="957"/>
      <c r="E406" s="958"/>
      <c r="F406" s="959" t="s">
        <v>543</v>
      </c>
      <c r="G406" s="960"/>
      <c r="H406" s="960"/>
      <c r="I406" s="960"/>
      <c r="J406" s="961"/>
    </row>
    <row r="407" spans="1:26" ht="30" customHeight="1" outlineLevel="1">
      <c r="B407" s="937"/>
      <c r="C407" s="74"/>
      <c r="D407" s="91" t="s">
        <v>540</v>
      </c>
      <c r="E407" s="71"/>
      <c r="F407" s="965"/>
      <c r="G407" s="965"/>
      <c r="H407" s="966"/>
      <c r="I407" s="966"/>
      <c r="J407" s="967"/>
    </row>
    <row r="408" spans="1:26" ht="30" customHeight="1" outlineLevel="1">
      <c r="B408" s="937"/>
      <c r="C408" s="74"/>
      <c r="D408" s="91" t="s">
        <v>540</v>
      </c>
      <c r="E408" s="71"/>
      <c r="F408" s="968"/>
      <c r="G408" s="968"/>
      <c r="H408" s="969"/>
      <c r="I408" s="969"/>
      <c r="J408" s="970"/>
    </row>
    <row r="409" spans="1:26" ht="30" customHeight="1" outlineLevel="1">
      <c r="B409" s="937"/>
      <c r="C409" s="74"/>
      <c r="D409" s="91" t="s">
        <v>540</v>
      </c>
      <c r="E409" s="71"/>
      <c r="F409" s="968"/>
      <c r="G409" s="968"/>
      <c r="H409" s="969"/>
      <c r="I409" s="969"/>
      <c r="J409" s="970"/>
    </row>
    <row r="410" spans="1:26" ht="30" customHeight="1" outlineLevel="1" thickBot="1">
      <c r="B410" s="955"/>
      <c r="C410" s="78"/>
      <c r="D410" s="93" t="s">
        <v>540</v>
      </c>
      <c r="E410" s="79"/>
      <c r="F410" s="971"/>
      <c r="G410" s="971"/>
      <c r="H410" s="972"/>
      <c r="I410" s="972"/>
      <c r="J410" s="973"/>
    </row>
    <row r="411" spans="1:26" s="85" customFormat="1" ht="18.75" customHeight="1" outlineLevel="1" thickBot="1">
      <c r="A411" s="81"/>
      <c r="B411" s="94"/>
      <c r="C411" s="81"/>
      <c r="D411" s="81"/>
      <c r="E411" s="81"/>
      <c r="F411" s="81"/>
      <c r="G411" s="82"/>
      <c r="H411" s="82"/>
      <c r="I411" s="82"/>
      <c r="J411" s="82"/>
      <c r="K411" s="82"/>
      <c r="L411" s="82"/>
      <c r="M411" s="83"/>
      <c r="N411" s="1021"/>
      <c r="O411" s="1021"/>
      <c r="P411" s="1021"/>
      <c r="Q411" s="1021"/>
      <c r="R411" s="84"/>
      <c r="V411" s="83"/>
      <c r="W411" s="83"/>
      <c r="X411" s="83"/>
      <c r="Y411" s="83"/>
      <c r="Z411" s="84"/>
    </row>
    <row r="412" spans="1:26" ht="18.75" customHeight="1" outlineLevel="1">
      <c r="B412" s="1018" t="s">
        <v>544</v>
      </c>
      <c r="C412" s="1025"/>
      <c r="D412" s="1026"/>
      <c r="E412" s="1026"/>
      <c r="F412" s="1026"/>
      <c r="G412" s="1026"/>
      <c r="H412" s="1026"/>
      <c r="I412" s="1026"/>
      <c r="J412" s="1027"/>
    </row>
    <row r="413" spans="1:26" ht="18.75" customHeight="1" outlineLevel="1">
      <c r="B413" s="1019"/>
      <c r="C413" s="921"/>
      <c r="D413" s="922"/>
      <c r="E413" s="922"/>
      <c r="F413" s="922"/>
      <c r="G413" s="922"/>
      <c r="H413" s="922"/>
      <c r="I413" s="922"/>
      <c r="J413" s="923"/>
    </row>
    <row r="414" spans="1:26" ht="18.75" customHeight="1" outlineLevel="1">
      <c r="B414" s="1020"/>
      <c r="C414" s="1028"/>
      <c r="D414" s="1029"/>
      <c r="E414" s="1029"/>
      <c r="F414" s="1029"/>
      <c r="G414" s="1029"/>
      <c r="H414" s="1029"/>
      <c r="I414" s="1029"/>
      <c r="J414" s="1030"/>
    </row>
    <row r="415" spans="1:26" ht="18.75" customHeight="1" outlineLevel="1">
      <c r="B415" s="1031" t="s">
        <v>545</v>
      </c>
      <c r="C415" s="918"/>
      <c r="D415" s="919"/>
      <c r="E415" s="919"/>
      <c r="F415" s="919"/>
      <c r="G415" s="919"/>
      <c r="H415" s="919"/>
      <c r="I415" s="919"/>
      <c r="J415" s="920"/>
    </row>
    <row r="416" spans="1:26" ht="18.75" customHeight="1" outlineLevel="1">
      <c r="B416" s="1019"/>
      <c r="C416" s="921"/>
      <c r="D416" s="922"/>
      <c r="E416" s="922"/>
      <c r="F416" s="922"/>
      <c r="G416" s="922"/>
      <c r="H416" s="922"/>
      <c r="I416" s="922"/>
      <c r="J416" s="923"/>
    </row>
    <row r="417" spans="2:10" ht="18.75" customHeight="1" outlineLevel="1" thickBot="1">
      <c r="B417" s="1032"/>
      <c r="C417" s="924"/>
      <c r="D417" s="925"/>
      <c r="E417" s="925"/>
      <c r="F417" s="925"/>
      <c r="G417" s="925"/>
      <c r="H417" s="925"/>
      <c r="I417" s="925"/>
      <c r="J417" s="926"/>
    </row>
    <row r="418" spans="2:10" ht="18.75" customHeight="1" outlineLevel="1" thickBot="1">
      <c r="B418" s="95"/>
      <c r="C418" s="96"/>
      <c r="D418" s="96"/>
      <c r="E418" s="96"/>
      <c r="F418" s="96"/>
      <c r="G418" s="96"/>
      <c r="H418" s="96"/>
      <c r="I418" s="96"/>
      <c r="J418" s="96"/>
    </row>
    <row r="419" spans="2:10" ht="18.75" customHeight="1" outlineLevel="1">
      <c r="B419" s="97" t="s">
        <v>546</v>
      </c>
      <c r="C419" s="98"/>
      <c r="D419" s="98"/>
      <c r="E419" s="98"/>
      <c r="F419" s="99"/>
      <c r="G419" s="99"/>
      <c r="H419" s="99"/>
      <c r="I419" s="99"/>
      <c r="J419" s="100"/>
    </row>
    <row r="420" spans="2:10" ht="18.75" customHeight="1" outlineLevel="1">
      <c r="B420" s="942"/>
      <c r="C420" s="943"/>
      <c r="D420" s="943"/>
      <c r="E420" s="943"/>
      <c r="F420" s="943"/>
      <c r="G420" s="943"/>
      <c r="H420" s="943"/>
      <c r="I420" s="943"/>
      <c r="J420" s="944"/>
    </row>
    <row r="421" spans="2:10" ht="12" customHeight="1" outlineLevel="1" thickBot="1">
      <c r="B421" s="234"/>
      <c r="C421" s="101"/>
      <c r="D421" s="101"/>
      <c r="E421" s="101"/>
      <c r="F421" s="101"/>
      <c r="G421" s="101"/>
      <c r="H421" s="101"/>
      <c r="I421" s="101"/>
      <c r="J421" s="102"/>
    </row>
  </sheetData>
  <sheetProtection formatRows="0" selectLockedCells="1"/>
  <mergeCells count="415">
    <mergeCell ref="J2:L2"/>
    <mergeCell ref="N2:Q2"/>
    <mergeCell ref="B3:B4"/>
    <mergeCell ref="C3:F4"/>
    <mergeCell ref="G3:G4"/>
    <mergeCell ref="H3:J4"/>
    <mergeCell ref="C9:F9"/>
    <mergeCell ref="H9:J9"/>
    <mergeCell ref="C10:J10"/>
    <mergeCell ref="N30:Q30"/>
    <mergeCell ref="B31:B33"/>
    <mergeCell ref="C31:J33"/>
    <mergeCell ref="C11:J11"/>
    <mergeCell ref="C12:J12"/>
    <mergeCell ref="B13:B18"/>
    <mergeCell ref="C13:E13"/>
    <mergeCell ref="F13:J13"/>
    <mergeCell ref="F14:J14"/>
    <mergeCell ref="F15:J15"/>
    <mergeCell ref="F16:J16"/>
    <mergeCell ref="F17:J17"/>
    <mergeCell ref="F18:J18"/>
    <mergeCell ref="B34:B36"/>
    <mergeCell ref="C34:J36"/>
    <mergeCell ref="B39:J39"/>
    <mergeCell ref="F24:J24"/>
    <mergeCell ref="B25:B29"/>
    <mergeCell ref="C25:E25"/>
    <mergeCell ref="F25:J25"/>
    <mergeCell ref="F26:J26"/>
    <mergeCell ref="F27:J27"/>
    <mergeCell ref="F28:J28"/>
    <mergeCell ref="F29:J29"/>
    <mergeCell ref="B19:B24"/>
    <mergeCell ref="C19:E19"/>
    <mergeCell ref="F19:J19"/>
    <mergeCell ref="F20:J20"/>
    <mergeCell ref="F21:J21"/>
    <mergeCell ref="F22:J22"/>
    <mergeCell ref="F23:J23"/>
    <mergeCell ref="C43:F43"/>
    <mergeCell ref="H43:J43"/>
    <mergeCell ref="C44:J44"/>
    <mergeCell ref="C45:J45"/>
    <mergeCell ref="C46:J46"/>
    <mergeCell ref="B47:B52"/>
    <mergeCell ref="C47:E47"/>
    <mergeCell ref="F47:J47"/>
    <mergeCell ref="F48:J48"/>
    <mergeCell ref="F49:J49"/>
    <mergeCell ref="F58:J58"/>
    <mergeCell ref="B59:B63"/>
    <mergeCell ref="C59:E59"/>
    <mergeCell ref="F59:J59"/>
    <mergeCell ref="F60:J60"/>
    <mergeCell ref="F61:J61"/>
    <mergeCell ref="F62:J62"/>
    <mergeCell ref="F63:J63"/>
    <mergeCell ref="F50:J50"/>
    <mergeCell ref="F51:J51"/>
    <mergeCell ref="F52:J52"/>
    <mergeCell ref="B53:B58"/>
    <mergeCell ref="C53:E53"/>
    <mergeCell ref="F53:J53"/>
    <mergeCell ref="F54:J54"/>
    <mergeCell ref="F55:J55"/>
    <mergeCell ref="F56:J56"/>
    <mergeCell ref="F57:J57"/>
    <mergeCell ref="B80:R80"/>
    <mergeCell ref="C81:F81"/>
    <mergeCell ref="H81:J81"/>
    <mergeCell ref="C82:J82"/>
    <mergeCell ref="C83:J83"/>
    <mergeCell ref="C84:J84"/>
    <mergeCell ref="N64:Q64"/>
    <mergeCell ref="B65:B67"/>
    <mergeCell ref="C65:J67"/>
    <mergeCell ref="B68:B70"/>
    <mergeCell ref="C68:J70"/>
    <mergeCell ref="B73:J73"/>
    <mergeCell ref="B91:B96"/>
    <mergeCell ref="C91:E91"/>
    <mergeCell ref="F91:J91"/>
    <mergeCell ref="F92:J92"/>
    <mergeCell ref="F93:J93"/>
    <mergeCell ref="F94:J94"/>
    <mergeCell ref="F95:J95"/>
    <mergeCell ref="F96:J96"/>
    <mergeCell ref="B85:B90"/>
    <mergeCell ref="C85:E85"/>
    <mergeCell ref="F85:J85"/>
    <mergeCell ref="F86:J86"/>
    <mergeCell ref="F87:J87"/>
    <mergeCell ref="F88:J88"/>
    <mergeCell ref="F89:J89"/>
    <mergeCell ref="F90:J90"/>
    <mergeCell ref="N102:Q102"/>
    <mergeCell ref="B103:B105"/>
    <mergeCell ref="C103:J105"/>
    <mergeCell ref="B106:B108"/>
    <mergeCell ref="C106:J108"/>
    <mergeCell ref="B111:J111"/>
    <mergeCell ref="B97:B101"/>
    <mergeCell ref="C97:E97"/>
    <mergeCell ref="F97:J97"/>
    <mergeCell ref="F98:J98"/>
    <mergeCell ref="F99:J99"/>
    <mergeCell ref="F100:J100"/>
    <mergeCell ref="F101:J101"/>
    <mergeCell ref="N137:Q137"/>
    <mergeCell ref="B138:B140"/>
    <mergeCell ref="C138:J140"/>
    <mergeCell ref="C116:F116"/>
    <mergeCell ref="H116:J116"/>
    <mergeCell ref="C117:J117"/>
    <mergeCell ref="C118:J118"/>
    <mergeCell ref="C119:J119"/>
    <mergeCell ref="B120:B125"/>
    <mergeCell ref="C120:E120"/>
    <mergeCell ref="F120:J120"/>
    <mergeCell ref="F121:J121"/>
    <mergeCell ref="F122:J122"/>
    <mergeCell ref="F123:J123"/>
    <mergeCell ref="F124:J124"/>
    <mergeCell ref="F125:J125"/>
    <mergeCell ref="B141:B143"/>
    <mergeCell ref="C141:J143"/>
    <mergeCell ref="B146:J146"/>
    <mergeCell ref="F131:J131"/>
    <mergeCell ref="B132:B136"/>
    <mergeCell ref="C132:E132"/>
    <mergeCell ref="F132:J132"/>
    <mergeCell ref="F133:J133"/>
    <mergeCell ref="F134:J134"/>
    <mergeCell ref="F135:J135"/>
    <mergeCell ref="F136:J136"/>
    <mergeCell ref="B126:B131"/>
    <mergeCell ref="C126:E126"/>
    <mergeCell ref="F126:J126"/>
    <mergeCell ref="F127:J127"/>
    <mergeCell ref="F128:J128"/>
    <mergeCell ref="F129:J129"/>
    <mergeCell ref="F130:J130"/>
    <mergeCell ref="N171:Q171"/>
    <mergeCell ref="B172:B174"/>
    <mergeCell ref="C172:J174"/>
    <mergeCell ref="C150:F150"/>
    <mergeCell ref="H150:J150"/>
    <mergeCell ref="C151:J151"/>
    <mergeCell ref="C152:J152"/>
    <mergeCell ref="C153:J153"/>
    <mergeCell ref="B154:B159"/>
    <mergeCell ref="C154:E154"/>
    <mergeCell ref="F154:J154"/>
    <mergeCell ref="F155:J155"/>
    <mergeCell ref="F156:J156"/>
    <mergeCell ref="F157:J157"/>
    <mergeCell ref="F158:J158"/>
    <mergeCell ref="F159:J159"/>
    <mergeCell ref="B175:B177"/>
    <mergeCell ref="C175:J177"/>
    <mergeCell ref="B180:J180"/>
    <mergeCell ref="F165:J165"/>
    <mergeCell ref="B166:B170"/>
    <mergeCell ref="C166:E166"/>
    <mergeCell ref="F166:J166"/>
    <mergeCell ref="F167:J167"/>
    <mergeCell ref="F168:J168"/>
    <mergeCell ref="F169:J169"/>
    <mergeCell ref="F170:J170"/>
    <mergeCell ref="B160:B165"/>
    <mergeCell ref="C160:E160"/>
    <mergeCell ref="F160:J160"/>
    <mergeCell ref="F161:J161"/>
    <mergeCell ref="F162:J162"/>
    <mergeCell ref="F163:J163"/>
    <mergeCell ref="F164:J164"/>
    <mergeCell ref="N205:Q205"/>
    <mergeCell ref="B206:B208"/>
    <mergeCell ref="C206:J208"/>
    <mergeCell ref="C184:F184"/>
    <mergeCell ref="H184:J184"/>
    <mergeCell ref="C185:J185"/>
    <mergeCell ref="C186:J186"/>
    <mergeCell ref="C187:J187"/>
    <mergeCell ref="B188:B193"/>
    <mergeCell ref="C188:E188"/>
    <mergeCell ref="F188:J188"/>
    <mergeCell ref="F189:J189"/>
    <mergeCell ref="F190:J190"/>
    <mergeCell ref="F191:J191"/>
    <mergeCell ref="F192:J192"/>
    <mergeCell ref="F193:J193"/>
    <mergeCell ref="B209:B211"/>
    <mergeCell ref="C209:J211"/>
    <mergeCell ref="B214:J214"/>
    <mergeCell ref="F199:J199"/>
    <mergeCell ref="B200:B204"/>
    <mergeCell ref="C200:E200"/>
    <mergeCell ref="F200:J200"/>
    <mergeCell ref="F201:J201"/>
    <mergeCell ref="F202:J202"/>
    <mergeCell ref="F203:J203"/>
    <mergeCell ref="F204:J204"/>
    <mergeCell ref="B194:B199"/>
    <mergeCell ref="C194:E194"/>
    <mergeCell ref="F194:J194"/>
    <mergeCell ref="F195:J195"/>
    <mergeCell ref="F196:J196"/>
    <mergeCell ref="F197:J197"/>
    <mergeCell ref="F198:J198"/>
    <mergeCell ref="N240:Q240"/>
    <mergeCell ref="B241:B243"/>
    <mergeCell ref="C241:J243"/>
    <mergeCell ref="C219:F219"/>
    <mergeCell ref="H219:J219"/>
    <mergeCell ref="C220:J220"/>
    <mergeCell ref="C221:J221"/>
    <mergeCell ref="C222:J222"/>
    <mergeCell ref="B223:B228"/>
    <mergeCell ref="C223:E223"/>
    <mergeCell ref="F223:J223"/>
    <mergeCell ref="F224:J224"/>
    <mergeCell ref="F225:J225"/>
    <mergeCell ref="F226:J226"/>
    <mergeCell ref="F227:J227"/>
    <mergeCell ref="F228:J228"/>
    <mergeCell ref="B244:B246"/>
    <mergeCell ref="C244:J246"/>
    <mergeCell ref="B249:J249"/>
    <mergeCell ref="F234:J234"/>
    <mergeCell ref="B235:B239"/>
    <mergeCell ref="C235:E235"/>
    <mergeCell ref="F235:J235"/>
    <mergeCell ref="F236:J236"/>
    <mergeCell ref="F237:J237"/>
    <mergeCell ref="F238:J238"/>
    <mergeCell ref="F239:J239"/>
    <mergeCell ref="B229:B234"/>
    <mergeCell ref="C229:E229"/>
    <mergeCell ref="F229:J229"/>
    <mergeCell ref="F230:J230"/>
    <mergeCell ref="F231:J231"/>
    <mergeCell ref="F232:J232"/>
    <mergeCell ref="F233:J233"/>
    <mergeCell ref="N274:Q274"/>
    <mergeCell ref="B275:B277"/>
    <mergeCell ref="C275:J277"/>
    <mergeCell ref="C253:F253"/>
    <mergeCell ref="H253:J253"/>
    <mergeCell ref="C254:J254"/>
    <mergeCell ref="C255:J255"/>
    <mergeCell ref="C256:J256"/>
    <mergeCell ref="B257:B262"/>
    <mergeCell ref="C257:E257"/>
    <mergeCell ref="F257:J257"/>
    <mergeCell ref="F258:J258"/>
    <mergeCell ref="F259:J259"/>
    <mergeCell ref="F260:J260"/>
    <mergeCell ref="F261:J261"/>
    <mergeCell ref="F262:J262"/>
    <mergeCell ref="B278:B280"/>
    <mergeCell ref="C278:J280"/>
    <mergeCell ref="B283:J283"/>
    <mergeCell ref="F268:J268"/>
    <mergeCell ref="B269:B273"/>
    <mergeCell ref="C269:E269"/>
    <mergeCell ref="F269:J269"/>
    <mergeCell ref="F270:J270"/>
    <mergeCell ref="F271:J271"/>
    <mergeCell ref="F272:J272"/>
    <mergeCell ref="F273:J273"/>
    <mergeCell ref="B263:B268"/>
    <mergeCell ref="C263:E263"/>
    <mergeCell ref="F263:J263"/>
    <mergeCell ref="F264:J264"/>
    <mergeCell ref="F265:J265"/>
    <mergeCell ref="F266:J266"/>
    <mergeCell ref="F267:J267"/>
    <mergeCell ref="N308:Q308"/>
    <mergeCell ref="B309:B311"/>
    <mergeCell ref="C309:J311"/>
    <mergeCell ref="C287:F287"/>
    <mergeCell ref="H287:J287"/>
    <mergeCell ref="C288:J288"/>
    <mergeCell ref="C289:J289"/>
    <mergeCell ref="C290:J290"/>
    <mergeCell ref="B291:B296"/>
    <mergeCell ref="C291:E291"/>
    <mergeCell ref="F291:J291"/>
    <mergeCell ref="F292:J292"/>
    <mergeCell ref="F293:J293"/>
    <mergeCell ref="F294:J294"/>
    <mergeCell ref="F295:J295"/>
    <mergeCell ref="F296:J296"/>
    <mergeCell ref="B312:B314"/>
    <mergeCell ref="C312:J314"/>
    <mergeCell ref="B317:J317"/>
    <mergeCell ref="F302:J302"/>
    <mergeCell ref="B303:B307"/>
    <mergeCell ref="C303:E303"/>
    <mergeCell ref="F303:J303"/>
    <mergeCell ref="F304:J304"/>
    <mergeCell ref="F305:J305"/>
    <mergeCell ref="F306:J306"/>
    <mergeCell ref="F307:J307"/>
    <mergeCell ref="B297:B302"/>
    <mergeCell ref="C297:E297"/>
    <mergeCell ref="F297:J297"/>
    <mergeCell ref="F298:J298"/>
    <mergeCell ref="F299:J299"/>
    <mergeCell ref="F300:J300"/>
    <mergeCell ref="F301:J301"/>
    <mergeCell ref="N343:Q343"/>
    <mergeCell ref="B344:B346"/>
    <mergeCell ref="C344:J346"/>
    <mergeCell ref="C322:F322"/>
    <mergeCell ref="H322:J322"/>
    <mergeCell ref="C323:J323"/>
    <mergeCell ref="C324:J324"/>
    <mergeCell ref="C325:J325"/>
    <mergeCell ref="B326:B331"/>
    <mergeCell ref="C326:E326"/>
    <mergeCell ref="F326:J326"/>
    <mergeCell ref="F327:J327"/>
    <mergeCell ref="F328:J328"/>
    <mergeCell ref="F329:J329"/>
    <mergeCell ref="F330:J330"/>
    <mergeCell ref="F331:J331"/>
    <mergeCell ref="B347:B349"/>
    <mergeCell ref="C347:J349"/>
    <mergeCell ref="B352:J352"/>
    <mergeCell ref="F337:J337"/>
    <mergeCell ref="B338:B342"/>
    <mergeCell ref="C338:E338"/>
    <mergeCell ref="F338:J338"/>
    <mergeCell ref="F339:J339"/>
    <mergeCell ref="F340:J340"/>
    <mergeCell ref="F341:J341"/>
    <mergeCell ref="F342:J342"/>
    <mergeCell ref="B332:B337"/>
    <mergeCell ref="C332:E332"/>
    <mergeCell ref="F332:J332"/>
    <mergeCell ref="F333:J333"/>
    <mergeCell ref="F334:J334"/>
    <mergeCell ref="F335:J335"/>
    <mergeCell ref="F336:J336"/>
    <mergeCell ref="N377:Q377"/>
    <mergeCell ref="B378:B380"/>
    <mergeCell ref="C378:J380"/>
    <mergeCell ref="C356:F356"/>
    <mergeCell ref="H356:J356"/>
    <mergeCell ref="C357:J357"/>
    <mergeCell ref="C358:J358"/>
    <mergeCell ref="C359:J359"/>
    <mergeCell ref="B360:B365"/>
    <mergeCell ref="C360:E360"/>
    <mergeCell ref="F360:J360"/>
    <mergeCell ref="F361:J361"/>
    <mergeCell ref="F362:J362"/>
    <mergeCell ref="F363:J363"/>
    <mergeCell ref="F364:J364"/>
    <mergeCell ref="F365:J365"/>
    <mergeCell ref="B381:B383"/>
    <mergeCell ref="C381:J383"/>
    <mergeCell ref="B386:J386"/>
    <mergeCell ref="F371:J371"/>
    <mergeCell ref="B372:B376"/>
    <mergeCell ref="C372:E372"/>
    <mergeCell ref="F372:J372"/>
    <mergeCell ref="F373:J373"/>
    <mergeCell ref="F374:J374"/>
    <mergeCell ref="F375:J375"/>
    <mergeCell ref="F376:J376"/>
    <mergeCell ref="B366:B371"/>
    <mergeCell ref="C366:E366"/>
    <mergeCell ref="F366:J366"/>
    <mergeCell ref="F367:J367"/>
    <mergeCell ref="F368:J368"/>
    <mergeCell ref="F369:J369"/>
    <mergeCell ref="F370:J370"/>
    <mergeCell ref="N411:Q411"/>
    <mergeCell ref="B412:B414"/>
    <mergeCell ref="C412:J414"/>
    <mergeCell ref="C390:F390"/>
    <mergeCell ref="H390:J390"/>
    <mergeCell ref="C391:J391"/>
    <mergeCell ref="C392:J392"/>
    <mergeCell ref="C393:J393"/>
    <mergeCell ref="B394:B399"/>
    <mergeCell ref="C394:E394"/>
    <mergeCell ref="F394:J394"/>
    <mergeCell ref="F395:J395"/>
    <mergeCell ref="F396:J396"/>
    <mergeCell ref="F397:J397"/>
    <mergeCell ref="F398:J398"/>
    <mergeCell ref="F399:J399"/>
    <mergeCell ref="B415:B417"/>
    <mergeCell ref="C415:J417"/>
    <mergeCell ref="B420:J420"/>
    <mergeCell ref="F405:J405"/>
    <mergeCell ref="B406:B410"/>
    <mergeCell ref="C406:E406"/>
    <mergeCell ref="F406:J406"/>
    <mergeCell ref="F407:J407"/>
    <mergeCell ref="F408:J408"/>
    <mergeCell ref="F409:J409"/>
    <mergeCell ref="F410:J410"/>
    <mergeCell ref="B400:B405"/>
    <mergeCell ref="C400:E400"/>
    <mergeCell ref="F400:J400"/>
    <mergeCell ref="F401:J401"/>
    <mergeCell ref="F402:J402"/>
    <mergeCell ref="F403:J403"/>
    <mergeCell ref="F404:J404"/>
  </mergeCells>
  <phoneticPr fontId="17"/>
  <conditionalFormatting sqref="C3:H3 C4:F4 C9:F9 C43:F43 C81:F81 C116:F116 C150:F150 C184:F184 C219:F219 C253:F253 C287:F287 C322:F322 C356:F356 C390:F390">
    <cfRule type="cellIs" dxfId="182" priority="13" operator="equal">
      <formula>0</formula>
    </cfRule>
  </conditionalFormatting>
  <conditionalFormatting sqref="C11:J11">
    <cfRule type="cellIs" dxfId="181" priority="12" operator="equal">
      <formula>0</formula>
    </cfRule>
  </conditionalFormatting>
  <conditionalFormatting sqref="C45:J45">
    <cfRule type="cellIs" dxfId="180" priority="11" operator="equal">
      <formula>0</formula>
    </cfRule>
  </conditionalFormatting>
  <conditionalFormatting sqref="C83:J83">
    <cfRule type="cellIs" dxfId="179" priority="10" operator="equal">
      <formula>0</formula>
    </cfRule>
  </conditionalFormatting>
  <conditionalFormatting sqref="C118:J118">
    <cfRule type="cellIs" dxfId="178" priority="9" operator="equal">
      <formula>0</formula>
    </cfRule>
  </conditionalFormatting>
  <conditionalFormatting sqref="C152:J152">
    <cfRule type="cellIs" dxfId="177" priority="8" operator="equal">
      <formula>0</formula>
    </cfRule>
  </conditionalFormatting>
  <conditionalFormatting sqref="C186:J186">
    <cfRule type="cellIs" dxfId="176" priority="7" operator="equal">
      <formula>0</formula>
    </cfRule>
  </conditionalFormatting>
  <conditionalFormatting sqref="C221:J221">
    <cfRule type="cellIs" dxfId="175" priority="6" operator="equal">
      <formula>0</formula>
    </cfRule>
  </conditionalFormatting>
  <conditionalFormatting sqref="C255:J255">
    <cfRule type="cellIs" dxfId="174" priority="5" operator="equal">
      <formula>0</formula>
    </cfRule>
  </conditionalFormatting>
  <conditionalFormatting sqref="C289:J289">
    <cfRule type="cellIs" dxfId="173" priority="4" operator="equal">
      <formula>0</formula>
    </cfRule>
  </conditionalFormatting>
  <conditionalFormatting sqref="C324:J324">
    <cfRule type="cellIs" dxfId="172" priority="3" operator="equal">
      <formula>0</formula>
    </cfRule>
  </conditionalFormatting>
  <conditionalFormatting sqref="C358:J358">
    <cfRule type="cellIs" dxfId="171" priority="2" operator="equal">
      <formula>0</formula>
    </cfRule>
  </conditionalFormatting>
  <conditionalFormatting sqref="C392:J392">
    <cfRule type="cellIs" dxfId="170" priority="1" operator="equal">
      <formula>0</formula>
    </cfRule>
  </conditionalFormatting>
  <dataValidations count="5">
    <dataValidation allowBlank="1" showInputMessage="1" showErrorMessage="1" prompt="これまでの講師歴について、所属だけでなく「担当分野」まで記載。" sqref="F54:J58 F92:J96 F127:J131" xr:uid="{A4EDDB1B-EDCC-48E4-9D6D-1E4F538D81C7}"/>
    <dataValidation allowBlank="1" showInputMessage="1" showErrorMessage="1" prompt="直近の職歴について、所属だけではなく「担当分野」も記載。" sqref="F26:J29 F60:J63 F98:J101 F133:J136" xr:uid="{47D24A5C-1D21-4EC2-A3AB-4D4C711251E1}"/>
    <dataValidation allowBlank="1" showInputMessage="1" showErrorMessage="1" prompt="当該教育訓練の内容に関係する実務経験を具体的に記載。" sqref="F14:J18 F20:J24 F48:J52 F86:J90 F121:J125" xr:uid="{52E04106-1D8C-4432-8D38-BC708BBEABA2}"/>
    <dataValidation type="list" allowBlank="1" showInputMessage="1" showErrorMessage="1" sqref="C82:J82 C117:J117" xr:uid="{C0363C9A-0260-406E-9406-4B81D28D99BB}">
      <formula1>"主担当講師,担当講師"</formula1>
    </dataValidation>
    <dataValidation type="list" allowBlank="1" showInputMessage="1" showErrorMessage="1" sqref="B39:J39 B73:J73 B111:J111 B146:J146 B180:J180 B214:J214 B249:J249 B283:J283 B317:J317 B352:J352 B386:J386 B420:J420" xr:uid="{37762376-FA58-4D21-90EC-7FC29C50FB73}">
      <formula1>"はい（いずれにも該当しない）,いいえ（いずれかに該当する）"</formula1>
    </dataValidation>
  </dataValidations>
  <printOptions horizontalCentered="1"/>
  <pageMargins left="0.74803149606299213" right="0.74803149606299213" top="0.70866141732283472" bottom="0.59055118110236227" header="0.51181102362204722" footer="0.51181102362204722"/>
  <pageSetup paperSize="9" scale="74" orientation="portrait" r:id="rId1"/>
  <headerFooter alignWithMargins="0">
    <oddHeader>&amp;R（&amp;P／&amp;N）</oddHeader>
  </headerFooter>
  <rowBreaks count="11" manualBreakCount="11">
    <brk id="41" min="1" max="10" man="1"/>
    <brk id="75" max="16383" man="1"/>
    <brk id="114" max="16383" man="1"/>
    <brk id="148" min="1" max="10" man="1"/>
    <brk id="182" min="1" max="10" man="1"/>
    <brk id="217" min="1" max="10" man="1"/>
    <brk id="251" min="1" max="10" man="1"/>
    <brk id="285" min="1" max="10" man="1"/>
    <brk id="320" min="1" max="10" man="1"/>
    <brk id="354" min="1" max="10" man="1"/>
    <brk id="388" min="1" max="10"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7BEA6C-2578-4C0F-B704-8DDBBEA535C9}">
  <sheetPr>
    <pageSetUpPr fitToPage="1"/>
  </sheetPr>
  <dimension ref="A1:DX272"/>
  <sheetViews>
    <sheetView showGridLines="0" view="pageBreakPreview" topLeftCell="A20" zoomScale="85" zoomScaleNormal="100" zoomScaleSheetLayoutView="85" workbookViewId="0">
      <selection activeCell="S31" sqref="S31:T31"/>
    </sheetView>
  </sheetViews>
  <sheetFormatPr defaultColWidth="9" defaultRowHeight="12" outlineLevelRow="1"/>
  <cols>
    <col min="1" max="3" width="6.625" style="36" customWidth="1"/>
    <col min="4" max="4" width="7.125" style="36" customWidth="1"/>
    <col min="5" max="11" width="6.625" style="36" customWidth="1"/>
    <col min="12" max="16" width="6.625" style="1" customWidth="1"/>
    <col min="17" max="17" width="7.375" style="1" customWidth="1"/>
    <col min="18" max="18" width="8" style="36" customWidth="1"/>
    <col min="19" max="20" width="9.125" style="36" customWidth="1"/>
    <col min="21" max="21" width="26.5" style="36" customWidth="1"/>
    <col min="22" max="23" width="3.125" style="36" customWidth="1"/>
    <col min="24" max="26" width="9" style="36"/>
    <col min="27" max="29" width="9.875" style="36" customWidth="1"/>
    <col min="30" max="48" width="9" style="36"/>
    <col min="49" max="49" width="9" style="36" customWidth="1"/>
    <col min="50" max="16384" width="9" style="36"/>
  </cols>
  <sheetData>
    <row r="1" spans="1:33" ht="6.75" customHeight="1">
      <c r="A1" s="113"/>
      <c r="B1" s="38"/>
      <c r="C1" s="39"/>
      <c r="D1" s="40"/>
      <c r="L1" s="42"/>
      <c r="M1" s="42"/>
      <c r="N1" s="42"/>
      <c r="O1" s="42"/>
      <c r="P1" s="42"/>
      <c r="Q1" s="42"/>
      <c r="R1" s="42"/>
      <c r="AE1" s="122" t="s">
        <v>314</v>
      </c>
      <c r="AF1" s="123" t="s">
        <v>315</v>
      </c>
      <c r="AG1" s="122"/>
    </row>
    <row r="2" spans="1:33" ht="24" customHeight="1">
      <c r="A2" s="533" t="s">
        <v>592</v>
      </c>
      <c r="B2" s="533"/>
      <c r="C2" s="533"/>
      <c r="D2" s="533"/>
      <c r="E2" s="533"/>
      <c r="F2" s="533"/>
      <c r="G2" s="533"/>
      <c r="H2" s="533"/>
      <c r="I2" s="533"/>
      <c r="J2" s="533"/>
      <c r="K2" s="533"/>
      <c r="L2" s="533"/>
      <c r="M2" s="533"/>
      <c r="N2" s="533"/>
      <c r="O2" s="533"/>
      <c r="P2" s="533"/>
      <c r="Q2" s="533"/>
      <c r="R2" s="533"/>
      <c r="AE2" s="122" t="s">
        <v>65</v>
      </c>
      <c r="AF2" s="123" t="s">
        <v>316</v>
      </c>
      <c r="AG2" s="122"/>
    </row>
    <row r="3" spans="1:33" ht="8.25" customHeight="1">
      <c r="A3" s="230"/>
      <c r="B3" s="230"/>
      <c r="C3" s="230"/>
      <c r="D3" s="230"/>
      <c r="E3" s="230"/>
      <c r="F3" s="230"/>
      <c r="G3" s="230"/>
      <c r="H3" s="230"/>
      <c r="I3" s="230"/>
      <c r="J3" s="230"/>
      <c r="K3" s="230"/>
      <c r="L3" s="230"/>
      <c r="M3" s="230"/>
      <c r="N3" s="230"/>
      <c r="O3" s="230"/>
      <c r="P3" s="230"/>
      <c r="Q3" s="230"/>
      <c r="R3" s="230"/>
      <c r="AE3" s="122" t="s">
        <v>317</v>
      </c>
      <c r="AF3" s="123"/>
      <c r="AG3" s="122"/>
    </row>
    <row r="4" spans="1:33" ht="44.25" customHeight="1">
      <c r="A4" s="534" t="s">
        <v>318</v>
      </c>
      <c r="B4" s="535"/>
      <c r="C4" s="536"/>
      <c r="D4" s="537"/>
      <c r="E4" s="537"/>
      <c r="F4" s="537"/>
      <c r="G4" s="537"/>
      <c r="H4" s="537"/>
      <c r="I4" s="537"/>
      <c r="J4" s="537"/>
      <c r="K4" s="537"/>
      <c r="L4" s="537"/>
      <c r="M4" s="538"/>
      <c r="N4" s="539" t="s">
        <v>319</v>
      </c>
      <c r="O4" s="540"/>
      <c r="P4" s="541">
        <v>1006</v>
      </c>
      <c r="Q4" s="542"/>
      <c r="R4" s="543"/>
    </row>
    <row r="5" spans="1:33" ht="37.5" customHeight="1">
      <c r="A5" s="43"/>
    </row>
    <row r="6" spans="1:33" s="2" customFormat="1">
      <c r="A6" s="560" t="s">
        <v>593</v>
      </c>
      <c r="B6" s="560"/>
      <c r="C6" s="560"/>
      <c r="D6" s="561"/>
      <c r="E6" s="562"/>
      <c r="F6" s="562"/>
      <c r="G6" s="562"/>
      <c r="H6" s="562"/>
      <c r="I6" s="562"/>
      <c r="J6" s="562"/>
      <c r="K6" s="562"/>
      <c r="L6" s="562"/>
      <c r="M6" s="562"/>
      <c r="N6" s="562"/>
      <c r="O6" s="562"/>
      <c r="P6" s="562"/>
      <c r="Q6" s="562"/>
      <c r="R6" s="562"/>
      <c r="S6" s="3"/>
      <c r="T6" s="28"/>
      <c r="U6" s="28"/>
      <c r="V6" s="28"/>
      <c r="W6" s="28"/>
      <c r="X6" s="28"/>
      <c r="Y6" s="28"/>
      <c r="Z6" s="28"/>
    </row>
    <row r="7" spans="1:33" s="2" customFormat="1">
      <c r="A7" s="560"/>
      <c r="B7" s="560"/>
      <c r="C7" s="560"/>
      <c r="D7" s="562"/>
      <c r="E7" s="562"/>
      <c r="F7" s="562"/>
      <c r="G7" s="562"/>
      <c r="H7" s="562"/>
      <c r="I7" s="562"/>
      <c r="J7" s="562"/>
      <c r="K7" s="562"/>
      <c r="L7" s="562"/>
      <c r="M7" s="562"/>
      <c r="N7" s="562"/>
      <c r="O7" s="562"/>
      <c r="P7" s="562"/>
      <c r="Q7" s="562"/>
      <c r="R7" s="562"/>
      <c r="S7" s="3"/>
      <c r="T7" s="28"/>
      <c r="U7" s="28"/>
      <c r="V7" s="28"/>
      <c r="W7" s="28"/>
      <c r="X7" s="28"/>
      <c r="Y7" s="28"/>
      <c r="Z7" s="28"/>
    </row>
    <row r="8" spans="1:33" s="128" customFormat="1" ht="31.5" customHeight="1">
      <c r="A8" s="569" t="s">
        <v>320</v>
      </c>
      <c r="B8" s="561"/>
      <c r="C8" s="561"/>
      <c r="D8" s="561"/>
      <c r="E8" s="561"/>
      <c r="F8" s="561"/>
      <c r="G8" s="561"/>
      <c r="H8" s="561"/>
      <c r="I8" s="561"/>
      <c r="J8" s="561"/>
      <c r="K8" s="561"/>
      <c r="L8" s="561"/>
      <c r="M8" s="561"/>
      <c r="N8" s="561"/>
      <c r="O8" s="561"/>
      <c r="P8" s="561"/>
      <c r="Q8" s="561"/>
      <c r="R8" s="561"/>
      <c r="S8" s="169"/>
      <c r="T8" s="169"/>
      <c r="U8" s="169"/>
      <c r="V8" s="169"/>
      <c r="W8" s="169"/>
      <c r="X8" s="169"/>
      <c r="Y8" s="169"/>
      <c r="Z8" s="169"/>
    </row>
    <row r="9" spans="1:33" s="2" customFormat="1" ht="12" customHeight="1">
      <c r="A9" s="563" t="s">
        <v>601</v>
      </c>
      <c r="B9" s="564"/>
      <c r="C9" s="564"/>
      <c r="D9" s="565"/>
      <c r="E9" s="474" t="s">
        <v>321</v>
      </c>
      <c r="F9" s="474"/>
      <c r="G9" s="474"/>
      <c r="H9" s="474"/>
      <c r="I9" s="474"/>
      <c r="J9" s="474"/>
      <c r="K9" s="474"/>
      <c r="L9" s="474"/>
      <c r="M9" s="474"/>
      <c r="N9" s="474"/>
      <c r="O9" s="474"/>
      <c r="P9" s="474"/>
      <c r="Q9" s="474"/>
      <c r="R9" s="474"/>
      <c r="S9" s="3"/>
      <c r="T9" s="28"/>
      <c r="U9" s="28"/>
      <c r="V9" s="28"/>
      <c r="W9" s="28"/>
      <c r="X9" s="28"/>
      <c r="Y9" s="28"/>
      <c r="Z9" s="28"/>
    </row>
    <row r="10" spans="1:33" s="2" customFormat="1" ht="30" customHeight="1">
      <c r="A10" s="546"/>
      <c r="B10" s="547"/>
      <c r="C10" s="547"/>
      <c r="D10" s="548"/>
      <c r="E10" s="475"/>
      <c r="F10" s="474"/>
      <c r="G10" s="474"/>
      <c r="H10" s="474"/>
      <c r="I10" s="474"/>
      <c r="J10" s="474"/>
      <c r="K10" s="474"/>
      <c r="L10" s="474"/>
      <c r="M10" s="474"/>
      <c r="N10" s="474"/>
      <c r="O10" s="474"/>
      <c r="P10" s="474"/>
      <c r="Q10" s="474"/>
      <c r="R10" s="474"/>
      <c r="S10" s="3"/>
      <c r="T10" s="28"/>
      <c r="U10" s="28"/>
      <c r="V10" s="28"/>
      <c r="W10" s="28"/>
      <c r="X10" s="28"/>
      <c r="Y10" s="28"/>
      <c r="Z10" s="28"/>
    </row>
    <row r="11" spans="1:33" s="2" customFormat="1" ht="22.5" customHeight="1">
      <c r="A11" s="546"/>
      <c r="B11" s="547"/>
      <c r="C11" s="547"/>
      <c r="D11" s="548"/>
      <c r="E11" s="170"/>
      <c r="F11" s="471" t="s">
        <v>322</v>
      </c>
      <c r="G11" s="472"/>
      <c r="H11" s="472"/>
      <c r="I11" s="472"/>
      <c r="J11" s="472"/>
      <c r="K11" s="472"/>
      <c r="L11" s="472"/>
      <c r="M11" s="472"/>
      <c r="N11" s="472"/>
      <c r="O11" s="472"/>
      <c r="P11" s="472"/>
      <c r="Q11" s="472"/>
      <c r="R11" s="473"/>
      <c r="S11" s="41" t="str">
        <f>IF(COUNTIF(ロール対応表ｰ1006!$D$58:$S$58,F11)=0,"【ERROR正しいロールを選択してください】","")</f>
        <v/>
      </c>
      <c r="T11" s="28"/>
      <c r="U11" s="28"/>
      <c r="V11" s="28"/>
      <c r="W11" s="28"/>
      <c r="X11" s="28"/>
      <c r="Y11" s="28"/>
      <c r="Z11" s="28"/>
    </row>
    <row r="12" spans="1:33" s="2" customFormat="1" ht="12" customHeight="1">
      <c r="A12" s="546"/>
      <c r="B12" s="547"/>
      <c r="C12" s="547"/>
      <c r="D12" s="548"/>
      <c r="E12" s="475" t="s">
        <v>323</v>
      </c>
      <c r="F12" s="474"/>
      <c r="G12" s="474"/>
      <c r="H12" s="474"/>
      <c r="I12" s="474"/>
      <c r="J12" s="474"/>
      <c r="K12" s="474"/>
      <c r="L12" s="474"/>
      <c r="M12" s="474"/>
      <c r="N12" s="474"/>
      <c r="O12" s="474"/>
      <c r="P12" s="474"/>
      <c r="Q12" s="474"/>
      <c r="R12" s="474"/>
      <c r="S12" s="3"/>
      <c r="T12" s="28"/>
      <c r="U12" s="28"/>
      <c r="V12" s="28"/>
      <c r="W12" s="28"/>
      <c r="X12" s="28"/>
      <c r="Y12" s="28"/>
      <c r="Z12" s="28"/>
    </row>
    <row r="13" spans="1:33" s="2" customFormat="1" ht="22.5" customHeight="1">
      <c r="A13" s="566"/>
      <c r="B13" s="567"/>
      <c r="C13" s="567"/>
      <c r="D13" s="568"/>
      <c r="E13" s="171"/>
      <c r="F13" s="471" t="s">
        <v>324</v>
      </c>
      <c r="G13" s="472"/>
      <c r="H13" s="472"/>
      <c r="I13" s="472"/>
      <c r="J13" s="472"/>
      <c r="K13" s="472"/>
      <c r="L13" s="472"/>
      <c r="M13" s="472"/>
      <c r="N13" s="472"/>
      <c r="O13" s="472"/>
      <c r="P13" s="472"/>
      <c r="Q13" s="472"/>
      <c r="R13" s="473"/>
      <c r="S13" s="41" t="str">
        <f>IF(COUNTIF(ロール対応表ｰ1006!$D$59:$S$59,F13)=0,"【ERROR正しいロールを選択してください】","")</f>
        <v/>
      </c>
      <c r="T13" s="28"/>
      <c r="U13" s="28"/>
      <c r="V13" s="28"/>
      <c r="W13" s="28"/>
      <c r="X13" s="28"/>
      <c r="Y13" s="28"/>
      <c r="Z13" s="28"/>
    </row>
    <row r="14" spans="1:33" s="2" customFormat="1" ht="13.5">
      <c r="A14" s="172"/>
      <c r="B14" s="172"/>
      <c r="C14" s="172"/>
      <c r="D14" s="172"/>
      <c r="E14" s="172"/>
      <c r="F14" s="172"/>
      <c r="G14" s="172"/>
      <c r="H14" s="172"/>
      <c r="I14" s="172"/>
      <c r="J14" s="172"/>
      <c r="K14" s="172"/>
      <c r="L14" s="172"/>
      <c r="M14" s="172"/>
      <c r="N14" s="172"/>
      <c r="O14" s="172"/>
      <c r="P14" s="172"/>
      <c r="Q14" s="172"/>
      <c r="R14" s="172"/>
      <c r="S14" s="28"/>
      <c r="T14" s="28"/>
      <c r="U14" s="28"/>
      <c r="V14" s="28"/>
      <c r="W14" s="28"/>
      <c r="X14" s="28"/>
      <c r="Y14" s="28"/>
      <c r="Z14" s="28"/>
    </row>
    <row r="15" spans="1:33" s="2" customFormat="1" ht="13.5">
      <c r="A15" s="30" t="s">
        <v>597</v>
      </c>
      <c r="B15" s="224"/>
      <c r="C15" s="224"/>
      <c r="D15" s="224"/>
      <c r="E15" s="224"/>
      <c r="F15" s="224"/>
      <c r="G15" s="224"/>
      <c r="H15" s="224"/>
      <c r="I15" s="224"/>
      <c r="J15" s="224"/>
      <c r="K15" s="224"/>
      <c r="L15" s="224"/>
      <c r="M15" s="224"/>
      <c r="N15" s="224"/>
      <c r="O15" s="224"/>
      <c r="P15" s="224"/>
      <c r="Q15" s="224"/>
      <c r="R15" s="224"/>
      <c r="S15" s="3"/>
      <c r="T15" s="28"/>
      <c r="U15" s="28"/>
      <c r="V15" s="28"/>
      <c r="W15" s="28"/>
      <c r="X15" s="28"/>
      <c r="Y15" s="28"/>
      <c r="Z15" s="28"/>
    </row>
    <row r="16" spans="1:33" s="2" customFormat="1">
      <c r="A16" s="501" t="s">
        <v>325</v>
      </c>
      <c r="B16" s="544"/>
      <c r="C16" s="544"/>
      <c r="D16" s="545"/>
      <c r="E16" s="507" t="s">
        <v>326</v>
      </c>
      <c r="F16" s="508"/>
      <c r="G16" s="508"/>
      <c r="H16" s="508"/>
      <c r="I16" s="508"/>
      <c r="J16" s="508"/>
      <c r="K16" s="508"/>
      <c r="L16" s="508"/>
      <c r="M16" s="508"/>
      <c r="N16" s="508"/>
      <c r="O16" s="508"/>
      <c r="P16" s="508"/>
      <c r="Q16" s="508"/>
      <c r="R16" s="509"/>
      <c r="S16" s="3"/>
      <c r="T16" s="28"/>
      <c r="U16" s="28"/>
      <c r="V16" s="28"/>
      <c r="W16" s="28"/>
      <c r="X16" s="28"/>
      <c r="Y16" s="28"/>
      <c r="Z16" s="28"/>
    </row>
    <row r="17" spans="1:29" s="2" customFormat="1" ht="30" customHeight="1">
      <c r="A17" s="546"/>
      <c r="B17" s="547"/>
      <c r="C17" s="547"/>
      <c r="D17" s="548"/>
      <c r="E17" s="174"/>
      <c r="F17" s="549" t="s">
        <v>327</v>
      </c>
      <c r="G17" s="550"/>
      <c r="H17" s="550"/>
      <c r="I17" s="550"/>
      <c r="J17" s="550"/>
      <c r="K17" s="550"/>
      <c r="L17" s="550"/>
      <c r="M17" s="550"/>
      <c r="N17" s="550"/>
      <c r="O17" s="550"/>
      <c r="P17" s="550"/>
      <c r="Q17" s="550"/>
      <c r="R17" s="551"/>
      <c r="S17" s="3"/>
      <c r="T17" s="28"/>
      <c r="U17" s="28"/>
      <c r="V17" s="28"/>
      <c r="W17" s="28"/>
      <c r="X17" s="28"/>
      <c r="Y17" s="28"/>
      <c r="Z17" s="28"/>
    </row>
    <row r="18" spans="1:29" s="2" customFormat="1">
      <c r="A18" s="552" t="s">
        <v>328</v>
      </c>
      <c r="B18" s="544"/>
      <c r="C18" s="544"/>
      <c r="D18" s="545"/>
      <c r="E18" s="556" t="s">
        <v>329</v>
      </c>
      <c r="F18" s="508"/>
      <c r="G18" s="508"/>
      <c r="H18" s="508"/>
      <c r="I18" s="508"/>
      <c r="J18" s="508"/>
      <c r="K18" s="508"/>
      <c r="L18" s="508"/>
      <c r="M18" s="508"/>
      <c r="N18" s="508"/>
      <c r="O18" s="508"/>
      <c r="P18" s="508"/>
      <c r="Q18" s="508"/>
      <c r="R18" s="509"/>
      <c r="S18" s="3"/>
      <c r="T18" s="28"/>
      <c r="U18" s="28"/>
      <c r="V18" s="28"/>
      <c r="W18" s="28"/>
      <c r="X18" s="28"/>
      <c r="Y18" s="28"/>
      <c r="Z18" s="28"/>
    </row>
    <row r="19" spans="1:29" s="2" customFormat="1" ht="105.75" customHeight="1">
      <c r="A19" s="553"/>
      <c r="B19" s="554"/>
      <c r="C19" s="554"/>
      <c r="D19" s="555"/>
      <c r="E19" s="557"/>
      <c r="F19" s="558"/>
      <c r="G19" s="558"/>
      <c r="H19" s="558"/>
      <c r="I19" s="558"/>
      <c r="J19" s="558"/>
      <c r="K19" s="558"/>
      <c r="L19" s="558"/>
      <c r="M19" s="558"/>
      <c r="N19" s="558"/>
      <c r="O19" s="558"/>
      <c r="P19" s="558"/>
      <c r="Q19" s="558"/>
      <c r="R19" s="559"/>
      <c r="S19" s="3"/>
      <c r="T19" s="28"/>
      <c r="U19" s="28"/>
      <c r="V19" s="28"/>
      <c r="W19" s="28"/>
      <c r="X19" s="28"/>
      <c r="Y19" s="28"/>
      <c r="Z19" s="28"/>
    </row>
    <row r="20" spans="1:29" s="2" customFormat="1" ht="83.25" customHeight="1">
      <c r="A20" s="501" t="s">
        <v>330</v>
      </c>
      <c r="B20" s="502"/>
      <c r="C20" s="502"/>
      <c r="D20" s="503"/>
      <c r="E20" s="507" t="s">
        <v>331</v>
      </c>
      <c r="F20" s="508"/>
      <c r="G20" s="508"/>
      <c r="H20" s="508"/>
      <c r="I20" s="508"/>
      <c r="J20" s="508"/>
      <c r="K20" s="508"/>
      <c r="L20" s="508"/>
      <c r="M20" s="508"/>
      <c r="N20" s="508"/>
      <c r="O20" s="508"/>
      <c r="P20" s="508"/>
      <c r="Q20" s="508"/>
      <c r="R20" s="509"/>
      <c r="S20" s="175"/>
      <c r="T20" s="28"/>
      <c r="U20" s="28"/>
      <c r="V20" s="28"/>
      <c r="W20" s="28"/>
      <c r="X20" s="28"/>
      <c r="Y20" s="28"/>
      <c r="Z20" s="28"/>
    </row>
    <row r="21" spans="1:29" s="2" customFormat="1" ht="22.5" customHeight="1">
      <c r="A21" s="504"/>
      <c r="B21" s="505"/>
      <c r="C21" s="505"/>
      <c r="D21" s="506"/>
      <c r="E21" s="412" t="s">
        <v>332</v>
      </c>
      <c r="F21" s="413"/>
      <c r="G21" s="414"/>
      <c r="H21" s="415" t="str">
        <f>IF(F11=0,"自動で入力されます",F11)</f>
        <v>プルダウンメニューよりロールを選択してください</v>
      </c>
      <c r="I21" s="413"/>
      <c r="J21" s="413"/>
      <c r="K21" s="413"/>
      <c r="L21" s="413"/>
      <c r="M21" s="413"/>
      <c r="N21" s="413"/>
      <c r="O21" s="413"/>
      <c r="P21" s="413"/>
      <c r="Q21" s="413"/>
      <c r="R21" s="416"/>
      <c r="S21" s="3"/>
      <c r="T21" s="28"/>
      <c r="U21" s="28"/>
      <c r="V21" s="28"/>
      <c r="W21" s="28"/>
      <c r="X21" s="28"/>
      <c r="Y21" s="28"/>
      <c r="Z21" s="28"/>
    </row>
    <row r="22" spans="1:29" s="2" customFormat="1" ht="105" customHeight="1">
      <c r="A22" s="504"/>
      <c r="B22" s="505"/>
      <c r="C22" s="505"/>
      <c r="D22" s="506"/>
      <c r="E22" s="417"/>
      <c r="F22" s="418"/>
      <c r="G22" s="418"/>
      <c r="H22" s="418"/>
      <c r="I22" s="418"/>
      <c r="J22" s="418"/>
      <c r="K22" s="418"/>
      <c r="L22" s="418"/>
      <c r="M22" s="418"/>
      <c r="N22" s="418"/>
      <c r="O22" s="418"/>
      <c r="P22" s="418"/>
      <c r="Q22" s="418"/>
      <c r="R22" s="419"/>
      <c r="S22" s="3"/>
      <c r="T22" s="28"/>
      <c r="U22" s="28"/>
      <c r="V22" s="28"/>
      <c r="W22" s="28"/>
      <c r="X22" s="28"/>
      <c r="Y22" s="28"/>
      <c r="Z22" s="28"/>
    </row>
    <row r="23" spans="1:29" s="2" customFormat="1" ht="22.5" customHeight="1">
      <c r="A23" s="504"/>
      <c r="B23" s="505"/>
      <c r="C23" s="505"/>
      <c r="D23" s="506"/>
      <c r="E23" s="420" t="s">
        <v>333</v>
      </c>
      <c r="F23" s="421"/>
      <c r="G23" s="421"/>
      <c r="H23" s="415" t="str">
        <f>IF(F13=0,"自動で入力されます",F13)</f>
        <v>プルダウンメニューよりロールを選択してください（任意）</v>
      </c>
      <c r="I23" s="413"/>
      <c r="J23" s="413"/>
      <c r="K23" s="413"/>
      <c r="L23" s="413"/>
      <c r="M23" s="413"/>
      <c r="N23" s="413"/>
      <c r="O23" s="413"/>
      <c r="P23" s="413"/>
      <c r="Q23" s="413"/>
      <c r="R23" s="416"/>
      <c r="S23" s="3"/>
      <c r="T23" s="28"/>
      <c r="U23" s="28"/>
      <c r="V23" s="28"/>
      <c r="W23" s="28"/>
      <c r="X23" s="28"/>
      <c r="Y23" s="28"/>
      <c r="Z23" s="28"/>
    </row>
    <row r="24" spans="1:29" s="2" customFormat="1" ht="105" customHeight="1">
      <c r="A24" s="504"/>
      <c r="B24" s="505"/>
      <c r="C24" s="505"/>
      <c r="D24" s="506"/>
      <c r="E24" s="417"/>
      <c r="F24" s="418"/>
      <c r="G24" s="418"/>
      <c r="H24" s="418"/>
      <c r="I24" s="418"/>
      <c r="J24" s="418"/>
      <c r="K24" s="418"/>
      <c r="L24" s="418"/>
      <c r="M24" s="418"/>
      <c r="N24" s="418"/>
      <c r="O24" s="418"/>
      <c r="P24" s="418"/>
      <c r="Q24" s="418"/>
      <c r="R24" s="419"/>
      <c r="S24" s="3"/>
      <c r="T24" s="28"/>
      <c r="U24" s="28"/>
      <c r="V24" s="28"/>
      <c r="W24" s="28"/>
      <c r="X24" s="28"/>
      <c r="Y24" s="28"/>
      <c r="Z24" s="28"/>
    </row>
    <row r="25" spans="1:29" s="2" customFormat="1" ht="11.25">
      <c r="A25" s="176"/>
      <c r="B25" s="220"/>
      <c r="C25" s="220"/>
      <c r="D25" s="220"/>
      <c r="E25" s="220"/>
      <c r="F25" s="220"/>
      <c r="G25" s="176"/>
      <c r="H25" s="220"/>
      <c r="I25" s="220"/>
      <c r="J25" s="220"/>
      <c r="K25" s="220"/>
      <c r="L25" s="220"/>
      <c r="M25" s="220"/>
      <c r="N25" s="220"/>
      <c r="O25" s="220"/>
      <c r="P25" s="220"/>
      <c r="Q25" s="220"/>
      <c r="R25" s="220"/>
      <c r="S25" s="28"/>
      <c r="T25" s="28"/>
      <c r="U25" s="28"/>
      <c r="V25" s="28"/>
      <c r="W25" s="28"/>
      <c r="X25" s="28"/>
      <c r="Y25" s="28"/>
      <c r="Z25" s="28"/>
    </row>
    <row r="26" spans="1:29" ht="21" customHeight="1">
      <c r="A26" s="229" t="s">
        <v>598</v>
      </c>
      <c r="B26" s="223"/>
      <c r="C26" s="223"/>
      <c r="D26" s="223"/>
      <c r="E26" s="3"/>
      <c r="F26" s="224"/>
      <c r="G26" s="222"/>
      <c r="H26" s="222"/>
      <c r="I26" s="222"/>
      <c r="J26" s="222"/>
      <c r="K26" s="222"/>
      <c r="L26" s="222"/>
      <c r="M26" s="222"/>
      <c r="N26" s="222"/>
      <c r="O26" s="222"/>
      <c r="P26" s="222"/>
      <c r="Q26" s="222"/>
      <c r="R26" s="222"/>
      <c r="S26" s="3"/>
      <c r="T26" s="240"/>
      <c r="U26" s="240"/>
      <c r="V26" s="240"/>
      <c r="W26" s="178"/>
      <c r="X26" s="240"/>
      <c r="Y26" s="3"/>
      <c r="Z26" s="3"/>
    </row>
    <row r="27" spans="1:29" ht="44.25" customHeight="1">
      <c r="A27" s="448" t="s">
        <v>334</v>
      </c>
      <c r="B27" s="448"/>
      <c r="C27" s="448"/>
      <c r="D27" s="448"/>
      <c r="E27" s="448"/>
      <c r="F27" s="448"/>
      <c r="G27" s="448"/>
      <c r="H27" s="448"/>
      <c r="I27" s="448"/>
      <c r="J27" s="448"/>
      <c r="K27" s="448"/>
      <c r="L27" s="448"/>
      <c r="M27" s="448"/>
      <c r="N27" s="448"/>
      <c r="O27" s="448"/>
      <c r="P27" s="448"/>
      <c r="Q27" s="448"/>
      <c r="R27" s="448"/>
      <c r="S27" s="448"/>
      <c r="T27" s="448"/>
      <c r="U27" s="448"/>
      <c r="V27" s="448"/>
      <c r="W27" s="448"/>
      <c r="X27" s="448"/>
      <c r="Y27" s="448"/>
      <c r="Z27" s="448"/>
    </row>
    <row r="28" spans="1:29" ht="60" customHeight="1">
      <c r="A28" s="510" t="s">
        <v>335</v>
      </c>
      <c r="B28" s="512" t="s">
        <v>594</v>
      </c>
      <c r="C28" s="513"/>
      <c r="D28" s="513"/>
      <c r="E28" s="513"/>
      <c r="F28" s="514"/>
      <c r="G28" s="518" t="s">
        <v>336</v>
      </c>
      <c r="H28" s="519"/>
      <c r="I28" s="519"/>
      <c r="J28" s="519"/>
      <c r="K28" s="520"/>
      <c r="L28" s="512" t="s">
        <v>337</v>
      </c>
      <c r="M28" s="514"/>
      <c r="N28" s="524" t="s">
        <v>595</v>
      </c>
      <c r="O28" s="526" t="s">
        <v>338</v>
      </c>
      <c r="P28" s="526" t="s">
        <v>339</v>
      </c>
      <c r="Q28" s="528" t="s">
        <v>340</v>
      </c>
      <c r="R28" s="529"/>
      <c r="S28" s="529"/>
      <c r="T28" s="529"/>
      <c r="U28" s="530"/>
      <c r="V28" s="300" t="s">
        <v>341</v>
      </c>
      <c r="W28" s="494"/>
      <c r="X28" s="494"/>
      <c r="Y28" s="494"/>
      <c r="Z28" s="495"/>
      <c r="AA28" s="300" t="s">
        <v>342</v>
      </c>
      <c r="AB28" s="301"/>
      <c r="AC28" s="302"/>
    </row>
    <row r="29" spans="1:29" ht="21.75" customHeight="1">
      <c r="A29" s="511"/>
      <c r="B29" s="515"/>
      <c r="C29" s="516"/>
      <c r="D29" s="516"/>
      <c r="E29" s="516"/>
      <c r="F29" s="517"/>
      <c r="G29" s="521"/>
      <c r="H29" s="522"/>
      <c r="I29" s="522"/>
      <c r="J29" s="522"/>
      <c r="K29" s="523"/>
      <c r="L29" s="515"/>
      <c r="M29" s="517"/>
      <c r="N29" s="525"/>
      <c r="O29" s="527"/>
      <c r="P29" s="527"/>
      <c r="Q29" s="531" t="s">
        <v>343</v>
      </c>
      <c r="R29" s="532"/>
      <c r="S29" s="531" t="s">
        <v>344</v>
      </c>
      <c r="T29" s="532"/>
      <c r="U29" s="238" t="s">
        <v>28</v>
      </c>
      <c r="V29" s="496"/>
      <c r="W29" s="497"/>
      <c r="X29" s="497"/>
      <c r="Y29" s="497"/>
      <c r="Z29" s="498"/>
      <c r="AA29" s="303"/>
      <c r="AB29" s="304"/>
      <c r="AC29" s="305"/>
    </row>
    <row r="30" spans="1:29" s="127" customFormat="1" ht="15" customHeight="1">
      <c r="A30" s="449">
        <v>1</v>
      </c>
      <c r="B30" s="452"/>
      <c r="C30" s="430"/>
      <c r="D30" s="430"/>
      <c r="E30" s="430"/>
      <c r="F30" s="431"/>
      <c r="G30" s="429"/>
      <c r="H30" s="430"/>
      <c r="I30" s="430"/>
      <c r="J30" s="430"/>
      <c r="K30" s="431"/>
      <c r="L30" s="438"/>
      <c r="M30" s="439"/>
      <c r="N30" s="442"/>
      <c r="O30" s="442"/>
      <c r="P30" s="442"/>
      <c r="Q30" s="499" t="str">
        <f>IFERROR(VLOOKUP(U30,リスト!$AW$1:$AY$44,2,0),"")</f>
        <v/>
      </c>
      <c r="R30" s="500"/>
      <c r="S30" s="492" t="str">
        <f>IFERROR(VLOOKUP(U30,リスト!$AW$1:$AY$44,3,0),"")</f>
        <v/>
      </c>
      <c r="T30" s="493"/>
      <c r="U30" s="193"/>
      <c r="V30" s="458"/>
      <c r="W30" s="459"/>
      <c r="X30" s="459"/>
      <c r="Y30" s="459"/>
      <c r="Z30" s="460"/>
      <c r="AA30" s="276"/>
      <c r="AB30" s="277"/>
      <c r="AC30" s="277"/>
    </row>
    <row r="31" spans="1:29" s="127" customFormat="1" ht="15" customHeight="1">
      <c r="A31" s="450"/>
      <c r="B31" s="453"/>
      <c r="C31" s="433"/>
      <c r="D31" s="433"/>
      <c r="E31" s="433"/>
      <c r="F31" s="434"/>
      <c r="G31" s="432"/>
      <c r="H31" s="433"/>
      <c r="I31" s="433"/>
      <c r="J31" s="433"/>
      <c r="K31" s="434"/>
      <c r="L31" s="440"/>
      <c r="M31" s="441"/>
      <c r="N31" s="443"/>
      <c r="O31" s="443"/>
      <c r="P31" s="443"/>
      <c r="Q31" s="292" t="str">
        <f>IFERROR(VLOOKUP(U31,リスト!$AW$1:$AY$44,2,0),"")</f>
        <v/>
      </c>
      <c r="R31" s="293"/>
      <c r="S31" s="286" t="str">
        <f>IFERROR(VLOOKUP(U31,リスト!$AW$1:$AY$44,3,0),"")</f>
        <v/>
      </c>
      <c r="T31" s="287"/>
      <c r="U31" s="34"/>
      <c r="V31" s="461"/>
      <c r="W31" s="462"/>
      <c r="X31" s="462"/>
      <c r="Y31" s="462"/>
      <c r="Z31" s="463"/>
      <c r="AA31" s="278"/>
      <c r="AB31" s="279"/>
      <c r="AC31" s="279"/>
    </row>
    <row r="32" spans="1:29" s="127" customFormat="1" ht="15" customHeight="1">
      <c r="A32" s="450"/>
      <c r="B32" s="453"/>
      <c r="C32" s="433"/>
      <c r="D32" s="433"/>
      <c r="E32" s="433"/>
      <c r="F32" s="434"/>
      <c r="G32" s="432"/>
      <c r="H32" s="433"/>
      <c r="I32" s="433"/>
      <c r="J32" s="433"/>
      <c r="K32" s="434"/>
      <c r="L32" s="440"/>
      <c r="M32" s="441"/>
      <c r="N32" s="443"/>
      <c r="O32" s="443"/>
      <c r="P32" s="443"/>
      <c r="Q32" s="292" t="str">
        <f>IFERROR(VLOOKUP(U32,リスト!$AW$1:$AY$44,2,0),"")</f>
        <v/>
      </c>
      <c r="R32" s="293"/>
      <c r="S32" s="286" t="str">
        <f>IFERROR(VLOOKUP(U32,リスト!$AW$1:$AY$44,3,0),"")</f>
        <v/>
      </c>
      <c r="T32" s="287"/>
      <c r="U32" s="34"/>
      <c r="V32" s="461"/>
      <c r="W32" s="462"/>
      <c r="X32" s="462"/>
      <c r="Y32" s="462"/>
      <c r="Z32" s="463"/>
      <c r="AA32" s="278"/>
      <c r="AB32" s="279"/>
      <c r="AC32" s="279"/>
    </row>
    <row r="33" spans="1:29" s="127" customFormat="1" ht="15" customHeight="1">
      <c r="A33" s="450"/>
      <c r="B33" s="453"/>
      <c r="C33" s="433"/>
      <c r="D33" s="433"/>
      <c r="E33" s="433"/>
      <c r="F33" s="434"/>
      <c r="G33" s="432"/>
      <c r="H33" s="433"/>
      <c r="I33" s="433"/>
      <c r="J33" s="433"/>
      <c r="K33" s="434"/>
      <c r="L33" s="440"/>
      <c r="M33" s="441"/>
      <c r="N33" s="443"/>
      <c r="O33" s="443"/>
      <c r="P33" s="443"/>
      <c r="Q33" s="292" t="str">
        <f>IFERROR(VLOOKUP(U33,リスト!$AW$1:$AY$44,2,0),"")</f>
        <v/>
      </c>
      <c r="R33" s="293"/>
      <c r="S33" s="286" t="str">
        <f>IFERROR(VLOOKUP(U33,リスト!$AW$1:$AY$44,3,0),"")</f>
        <v/>
      </c>
      <c r="T33" s="287"/>
      <c r="U33" s="34"/>
      <c r="V33" s="461"/>
      <c r="W33" s="462"/>
      <c r="X33" s="462"/>
      <c r="Y33" s="462"/>
      <c r="Z33" s="463"/>
      <c r="AA33" s="278"/>
      <c r="AB33" s="279"/>
      <c r="AC33" s="279"/>
    </row>
    <row r="34" spans="1:29" s="127" customFormat="1" ht="15" customHeight="1">
      <c r="A34" s="450"/>
      <c r="B34" s="453"/>
      <c r="C34" s="433"/>
      <c r="D34" s="433"/>
      <c r="E34" s="433"/>
      <c r="F34" s="434"/>
      <c r="G34" s="432"/>
      <c r="H34" s="433"/>
      <c r="I34" s="433"/>
      <c r="J34" s="433"/>
      <c r="K34" s="434"/>
      <c r="L34" s="440"/>
      <c r="M34" s="441"/>
      <c r="N34" s="443"/>
      <c r="O34" s="443"/>
      <c r="P34" s="443"/>
      <c r="Q34" s="292" t="str">
        <f>IFERROR(VLOOKUP(U34,リスト!$AW$1:$AY$44,2,0),"")</f>
        <v/>
      </c>
      <c r="R34" s="293"/>
      <c r="S34" s="286" t="str">
        <f>IFERROR(VLOOKUP(U34,リスト!$AW$1:$AY$44,3,0),"")</f>
        <v/>
      </c>
      <c r="T34" s="287"/>
      <c r="U34" s="34"/>
      <c r="V34" s="461"/>
      <c r="W34" s="462"/>
      <c r="X34" s="462"/>
      <c r="Y34" s="462"/>
      <c r="Z34" s="463"/>
      <c r="AA34" s="278"/>
      <c r="AB34" s="279"/>
      <c r="AC34" s="279"/>
    </row>
    <row r="35" spans="1:29" s="127" customFormat="1" ht="15" customHeight="1">
      <c r="A35" s="451"/>
      <c r="B35" s="487"/>
      <c r="C35" s="488"/>
      <c r="D35" s="488"/>
      <c r="E35" s="488"/>
      <c r="F35" s="489"/>
      <c r="G35" s="490"/>
      <c r="H35" s="488"/>
      <c r="I35" s="488"/>
      <c r="J35" s="488"/>
      <c r="K35" s="489"/>
      <c r="L35" s="182"/>
      <c r="M35" s="183" t="s">
        <v>313</v>
      </c>
      <c r="N35" s="491"/>
      <c r="O35" s="491"/>
      <c r="P35" s="491"/>
      <c r="Q35" s="294" t="str">
        <f>IFERROR(VLOOKUP(U35,リスト!$AW$1:$AY$44,2,0),"")</f>
        <v/>
      </c>
      <c r="R35" s="486"/>
      <c r="S35" s="445" t="str">
        <f>IFERROR(VLOOKUP(U35,リスト!$AW$1:$AY$44,3,0),"")</f>
        <v/>
      </c>
      <c r="T35" s="446"/>
      <c r="U35" s="35"/>
      <c r="V35" s="570"/>
      <c r="W35" s="571"/>
      <c r="X35" s="571"/>
      <c r="Y35" s="571"/>
      <c r="Z35" s="572"/>
      <c r="AA35" s="278"/>
      <c r="AB35" s="279"/>
      <c r="AC35" s="279"/>
    </row>
    <row r="36" spans="1:29" s="127" customFormat="1" ht="15" customHeight="1">
      <c r="A36" s="449">
        <v>2</v>
      </c>
      <c r="B36" s="452"/>
      <c r="C36" s="430"/>
      <c r="D36" s="430"/>
      <c r="E36" s="430"/>
      <c r="F36" s="431"/>
      <c r="G36" s="429"/>
      <c r="H36" s="430"/>
      <c r="I36" s="430"/>
      <c r="J36" s="430"/>
      <c r="K36" s="431"/>
      <c r="L36" s="438"/>
      <c r="M36" s="439"/>
      <c r="N36" s="442"/>
      <c r="O36" s="442"/>
      <c r="P36" s="442"/>
      <c r="Q36" s="484" t="str">
        <f>IFERROR(VLOOKUP(U36,リスト!$AW$1:$AY$44,2,0),"")</f>
        <v/>
      </c>
      <c r="R36" s="485"/>
      <c r="S36" s="492" t="str">
        <f>IFERROR(VLOOKUP(U36,リスト!$AW$1:$AY$44,3,0),"")</f>
        <v/>
      </c>
      <c r="T36" s="493"/>
      <c r="U36" s="33"/>
      <c r="V36" s="458"/>
      <c r="W36" s="459"/>
      <c r="X36" s="459"/>
      <c r="Y36" s="459"/>
      <c r="Z36" s="460"/>
      <c r="AA36" s="276"/>
      <c r="AB36" s="277"/>
      <c r="AC36" s="277"/>
    </row>
    <row r="37" spans="1:29" s="127" customFormat="1" ht="15" customHeight="1">
      <c r="A37" s="450"/>
      <c r="B37" s="453"/>
      <c r="C37" s="433"/>
      <c r="D37" s="433"/>
      <c r="E37" s="433"/>
      <c r="F37" s="434"/>
      <c r="G37" s="432"/>
      <c r="H37" s="433"/>
      <c r="I37" s="433"/>
      <c r="J37" s="433"/>
      <c r="K37" s="434"/>
      <c r="L37" s="440"/>
      <c r="M37" s="441"/>
      <c r="N37" s="443"/>
      <c r="O37" s="443"/>
      <c r="P37" s="443"/>
      <c r="Q37" s="292" t="str">
        <f>IFERROR(VLOOKUP(U37,リスト!$AW$1:$AY$44,2,0),"")</f>
        <v/>
      </c>
      <c r="R37" s="293"/>
      <c r="S37" s="286" t="str">
        <f>IFERROR(VLOOKUP(U37,リスト!$AW$1:$AY$44,3,0),"")</f>
        <v/>
      </c>
      <c r="T37" s="287"/>
      <c r="U37" s="34"/>
      <c r="V37" s="461"/>
      <c r="W37" s="462"/>
      <c r="X37" s="462"/>
      <c r="Y37" s="462"/>
      <c r="Z37" s="463"/>
      <c r="AA37" s="278"/>
      <c r="AB37" s="279"/>
      <c r="AC37" s="279"/>
    </row>
    <row r="38" spans="1:29" s="127" customFormat="1" ht="15" customHeight="1">
      <c r="A38" s="450"/>
      <c r="B38" s="453"/>
      <c r="C38" s="433"/>
      <c r="D38" s="433"/>
      <c r="E38" s="433"/>
      <c r="F38" s="434"/>
      <c r="G38" s="432"/>
      <c r="H38" s="433"/>
      <c r="I38" s="433"/>
      <c r="J38" s="433"/>
      <c r="K38" s="434"/>
      <c r="L38" s="440"/>
      <c r="M38" s="441"/>
      <c r="N38" s="443"/>
      <c r="O38" s="443"/>
      <c r="P38" s="443"/>
      <c r="Q38" s="292" t="str">
        <f>IFERROR(VLOOKUP(U38,リスト!$AW$1:$AY$44,2,0),"")</f>
        <v/>
      </c>
      <c r="R38" s="293"/>
      <c r="S38" s="286" t="str">
        <f>IFERROR(VLOOKUP(U38,リスト!$AW$1:$AY$44,3,0),"")</f>
        <v/>
      </c>
      <c r="T38" s="287"/>
      <c r="U38" s="34"/>
      <c r="V38" s="461"/>
      <c r="W38" s="462"/>
      <c r="X38" s="462"/>
      <c r="Y38" s="462"/>
      <c r="Z38" s="463"/>
      <c r="AA38" s="278"/>
      <c r="AB38" s="279"/>
      <c r="AC38" s="279"/>
    </row>
    <row r="39" spans="1:29" s="127" customFormat="1" ht="15" customHeight="1">
      <c r="A39" s="450"/>
      <c r="B39" s="453"/>
      <c r="C39" s="433"/>
      <c r="D39" s="433"/>
      <c r="E39" s="433"/>
      <c r="F39" s="434"/>
      <c r="G39" s="432"/>
      <c r="H39" s="433"/>
      <c r="I39" s="433"/>
      <c r="J39" s="433"/>
      <c r="K39" s="434"/>
      <c r="L39" s="440"/>
      <c r="M39" s="441"/>
      <c r="N39" s="443"/>
      <c r="O39" s="443"/>
      <c r="P39" s="443"/>
      <c r="Q39" s="292" t="str">
        <f>IFERROR(VLOOKUP(U39,リスト!$AW$1:$AY$44,2,0),"")</f>
        <v/>
      </c>
      <c r="R39" s="293"/>
      <c r="S39" s="286" t="str">
        <f>IFERROR(VLOOKUP(U39,リスト!$AW$1:$AY$44,3,0),"")</f>
        <v/>
      </c>
      <c r="T39" s="287"/>
      <c r="U39" s="34"/>
      <c r="V39" s="461"/>
      <c r="W39" s="462"/>
      <c r="X39" s="462"/>
      <c r="Y39" s="462"/>
      <c r="Z39" s="463"/>
      <c r="AA39" s="278"/>
      <c r="AB39" s="279"/>
      <c r="AC39" s="279"/>
    </row>
    <row r="40" spans="1:29" s="127" customFormat="1" ht="15" customHeight="1">
      <c r="A40" s="450"/>
      <c r="B40" s="453"/>
      <c r="C40" s="433"/>
      <c r="D40" s="433"/>
      <c r="E40" s="433"/>
      <c r="F40" s="434"/>
      <c r="G40" s="432"/>
      <c r="H40" s="433"/>
      <c r="I40" s="433"/>
      <c r="J40" s="433"/>
      <c r="K40" s="434"/>
      <c r="L40" s="440"/>
      <c r="M40" s="441"/>
      <c r="N40" s="443"/>
      <c r="O40" s="443"/>
      <c r="P40" s="443"/>
      <c r="Q40" s="292" t="str">
        <f>IFERROR(VLOOKUP(U40,リスト!$AW$1:$AY$44,2,0),"")</f>
        <v/>
      </c>
      <c r="R40" s="293"/>
      <c r="S40" s="286" t="str">
        <f>IFERROR(VLOOKUP(U40,リスト!$AW$1:$AY$44,3,0),"")</f>
        <v/>
      </c>
      <c r="T40" s="287"/>
      <c r="U40" s="34"/>
      <c r="V40" s="461"/>
      <c r="W40" s="462"/>
      <c r="X40" s="462"/>
      <c r="Y40" s="462"/>
      <c r="Z40" s="463"/>
      <c r="AA40" s="278"/>
      <c r="AB40" s="279"/>
      <c r="AC40" s="279"/>
    </row>
    <row r="41" spans="1:29" s="127" customFormat="1" ht="15" customHeight="1">
      <c r="A41" s="451"/>
      <c r="B41" s="487"/>
      <c r="C41" s="488"/>
      <c r="D41" s="488"/>
      <c r="E41" s="488"/>
      <c r="F41" s="489"/>
      <c r="G41" s="490"/>
      <c r="H41" s="488"/>
      <c r="I41" s="488"/>
      <c r="J41" s="488"/>
      <c r="K41" s="489"/>
      <c r="L41" s="182"/>
      <c r="M41" s="183" t="s">
        <v>313</v>
      </c>
      <c r="N41" s="491"/>
      <c r="O41" s="491"/>
      <c r="P41" s="491"/>
      <c r="Q41" s="294" t="str">
        <f>IFERROR(VLOOKUP(U41,リスト!$AW$1:$AY$44,2,0),"")</f>
        <v/>
      </c>
      <c r="R41" s="486"/>
      <c r="S41" s="445" t="str">
        <f>IFERROR(VLOOKUP(U41,リスト!$AW$1:$AY$44,3,0),"")</f>
        <v/>
      </c>
      <c r="T41" s="446"/>
      <c r="U41" s="35"/>
      <c r="V41" s="570"/>
      <c r="W41" s="571"/>
      <c r="X41" s="571"/>
      <c r="Y41" s="571"/>
      <c r="Z41" s="572"/>
      <c r="AA41" s="278"/>
      <c r="AB41" s="279"/>
      <c r="AC41" s="279"/>
    </row>
    <row r="42" spans="1:29" s="127" customFormat="1" ht="15" customHeight="1">
      <c r="A42" s="449">
        <v>3</v>
      </c>
      <c r="B42" s="452"/>
      <c r="C42" s="430"/>
      <c r="D42" s="430"/>
      <c r="E42" s="430"/>
      <c r="F42" s="431"/>
      <c r="G42" s="429"/>
      <c r="H42" s="430"/>
      <c r="I42" s="430"/>
      <c r="J42" s="430"/>
      <c r="K42" s="431"/>
      <c r="L42" s="438"/>
      <c r="M42" s="439"/>
      <c r="N42" s="442"/>
      <c r="O42" s="442"/>
      <c r="P42" s="442"/>
      <c r="Q42" s="484" t="str">
        <f>IFERROR(VLOOKUP(U42,リスト!$AW$1:$AY$44,2,0),"")</f>
        <v/>
      </c>
      <c r="R42" s="485"/>
      <c r="S42" s="492" t="str">
        <f>IFERROR(VLOOKUP(U42,リスト!$AW$1:$AY$44,3,0),"")</f>
        <v/>
      </c>
      <c r="T42" s="493"/>
      <c r="U42" s="33"/>
      <c r="V42" s="458"/>
      <c r="W42" s="459"/>
      <c r="X42" s="459"/>
      <c r="Y42" s="459"/>
      <c r="Z42" s="460"/>
      <c r="AA42" s="276"/>
      <c r="AB42" s="277"/>
      <c r="AC42" s="277"/>
    </row>
    <row r="43" spans="1:29" s="127" customFormat="1" ht="15" customHeight="1">
      <c r="A43" s="450"/>
      <c r="B43" s="453"/>
      <c r="C43" s="433"/>
      <c r="D43" s="433"/>
      <c r="E43" s="433"/>
      <c r="F43" s="434"/>
      <c r="G43" s="432"/>
      <c r="H43" s="433"/>
      <c r="I43" s="433"/>
      <c r="J43" s="433"/>
      <c r="K43" s="434"/>
      <c r="L43" s="440"/>
      <c r="M43" s="441"/>
      <c r="N43" s="443"/>
      <c r="O43" s="443"/>
      <c r="P43" s="443"/>
      <c r="Q43" s="292" t="str">
        <f>IFERROR(VLOOKUP(U43,リスト!$AW$1:$AY$44,2,0),"")</f>
        <v/>
      </c>
      <c r="R43" s="293"/>
      <c r="S43" s="286" t="str">
        <f>IFERROR(VLOOKUP(U43,リスト!$AW$1:$AY$44,3,0),"")</f>
        <v/>
      </c>
      <c r="T43" s="287"/>
      <c r="U43" s="34"/>
      <c r="V43" s="461"/>
      <c r="W43" s="462"/>
      <c r="X43" s="462"/>
      <c r="Y43" s="462"/>
      <c r="Z43" s="463"/>
      <c r="AA43" s="278"/>
      <c r="AB43" s="279"/>
      <c r="AC43" s="279"/>
    </row>
    <row r="44" spans="1:29" s="127" customFormat="1" ht="15" customHeight="1">
      <c r="A44" s="450"/>
      <c r="B44" s="453"/>
      <c r="C44" s="433"/>
      <c r="D44" s="433"/>
      <c r="E44" s="433"/>
      <c r="F44" s="434"/>
      <c r="G44" s="432"/>
      <c r="H44" s="433"/>
      <c r="I44" s="433"/>
      <c r="J44" s="433"/>
      <c r="K44" s="434"/>
      <c r="L44" s="440"/>
      <c r="M44" s="441"/>
      <c r="N44" s="443"/>
      <c r="O44" s="443"/>
      <c r="P44" s="443"/>
      <c r="Q44" s="292" t="str">
        <f>IFERROR(VLOOKUP(U44,リスト!$AW$1:$AY$44,2,0),"")</f>
        <v/>
      </c>
      <c r="R44" s="293"/>
      <c r="S44" s="286" t="str">
        <f>IFERROR(VLOOKUP(U44,リスト!$AW$1:$AY$44,3,0),"")</f>
        <v/>
      </c>
      <c r="T44" s="287"/>
      <c r="U44" s="34"/>
      <c r="V44" s="461"/>
      <c r="W44" s="462"/>
      <c r="X44" s="462"/>
      <c r="Y44" s="462"/>
      <c r="Z44" s="463"/>
      <c r="AA44" s="278"/>
      <c r="AB44" s="279"/>
      <c r="AC44" s="279"/>
    </row>
    <row r="45" spans="1:29" s="127" customFormat="1" ht="15" customHeight="1">
      <c r="A45" s="450"/>
      <c r="B45" s="453"/>
      <c r="C45" s="433"/>
      <c r="D45" s="433"/>
      <c r="E45" s="433"/>
      <c r="F45" s="434"/>
      <c r="G45" s="432"/>
      <c r="H45" s="433"/>
      <c r="I45" s="433"/>
      <c r="J45" s="433"/>
      <c r="K45" s="434"/>
      <c r="L45" s="440"/>
      <c r="M45" s="441"/>
      <c r="N45" s="443"/>
      <c r="O45" s="443"/>
      <c r="P45" s="443"/>
      <c r="Q45" s="292" t="str">
        <f>IFERROR(VLOOKUP(U45,リスト!$AW$1:$AY$44,2,0),"")</f>
        <v/>
      </c>
      <c r="R45" s="293"/>
      <c r="S45" s="286" t="str">
        <f>IFERROR(VLOOKUP(U45,リスト!$AW$1:$AY$44,3,0),"")</f>
        <v/>
      </c>
      <c r="T45" s="287"/>
      <c r="U45" s="34"/>
      <c r="V45" s="461"/>
      <c r="W45" s="462"/>
      <c r="X45" s="462"/>
      <c r="Y45" s="462"/>
      <c r="Z45" s="463"/>
      <c r="AA45" s="278"/>
      <c r="AB45" s="279"/>
      <c r="AC45" s="279"/>
    </row>
    <row r="46" spans="1:29" s="127" customFormat="1" ht="15" customHeight="1">
      <c r="A46" s="450"/>
      <c r="B46" s="453"/>
      <c r="C46" s="433"/>
      <c r="D46" s="433"/>
      <c r="E46" s="433"/>
      <c r="F46" s="434"/>
      <c r="G46" s="432"/>
      <c r="H46" s="433"/>
      <c r="I46" s="433"/>
      <c r="J46" s="433"/>
      <c r="K46" s="434"/>
      <c r="L46" s="440"/>
      <c r="M46" s="441"/>
      <c r="N46" s="443"/>
      <c r="O46" s="443"/>
      <c r="P46" s="443"/>
      <c r="Q46" s="292" t="str">
        <f>IFERROR(VLOOKUP(U46,リスト!$AW$1:$AY$44,2,0),"")</f>
        <v/>
      </c>
      <c r="R46" s="293"/>
      <c r="S46" s="286" t="str">
        <f>IFERROR(VLOOKUP(U46,リスト!$AW$1:$AY$44,3,0),"")</f>
        <v/>
      </c>
      <c r="T46" s="287"/>
      <c r="U46" s="34"/>
      <c r="V46" s="461"/>
      <c r="W46" s="462"/>
      <c r="X46" s="462"/>
      <c r="Y46" s="462"/>
      <c r="Z46" s="463"/>
      <c r="AA46" s="278"/>
      <c r="AB46" s="279"/>
      <c r="AC46" s="279"/>
    </row>
    <row r="47" spans="1:29" s="127" customFormat="1" ht="15" customHeight="1">
      <c r="A47" s="451"/>
      <c r="B47" s="487"/>
      <c r="C47" s="488"/>
      <c r="D47" s="488"/>
      <c r="E47" s="488"/>
      <c r="F47" s="489"/>
      <c r="G47" s="490"/>
      <c r="H47" s="488"/>
      <c r="I47" s="488"/>
      <c r="J47" s="488"/>
      <c r="K47" s="489"/>
      <c r="L47" s="182"/>
      <c r="M47" s="183" t="s">
        <v>313</v>
      </c>
      <c r="N47" s="491"/>
      <c r="O47" s="491"/>
      <c r="P47" s="491"/>
      <c r="Q47" s="294" t="str">
        <f>IFERROR(VLOOKUP(U47,リスト!$AW$1:$AY$44,2,0),"")</f>
        <v/>
      </c>
      <c r="R47" s="486"/>
      <c r="S47" s="445" t="str">
        <f>IFERROR(VLOOKUP(U47,リスト!$AW$1:$AY$44,3,0),"")</f>
        <v/>
      </c>
      <c r="T47" s="446"/>
      <c r="U47" s="35"/>
      <c r="V47" s="464"/>
      <c r="W47" s="465"/>
      <c r="X47" s="465"/>
      <c r="Y47" s="465"/>
      <c r="Z47" s="466"/>
      <c r="AA47" s="278"/>
      <c r="AB47" s="279"/>
      <c r="AC47" s="279"/>
    </row>
    <row r="48" spans="1:29" s="127" customFormat="1" ht="15" customHeight="1">
      <c r="A48" s="449">
        <v>4</v>
      </c>
      <c r="B48" s="452"/>
      <c r="C48" s="430"/>
      <c r="D48" s="430"/>
      <c r="E48" s="430"/>
      <c r="F48" s="431"/>
      <c r="G48" s="429"/>
      <c r="H48" s="430"/>
      <c r="I48" s="430"/>
      <c r="J48" s="430"/>
      <c r="K48" s="431"/>
      <c r="L48" s="438"/>
      <c r="M48" s="439"/>
      <c r="N48" s="442"/>
      <c r="O48" s="455"/>
      <c r="P48" s="455"/>
      <c r="Q48" s="292" t="str">
        <f>IFERROR(VLOOKUP(U48,リスト!$AW$1:$AY$44,2,0),"")</f>
        <v/>
      </c>
      <c r="R48" s="447"/>
      <c r="S48" s="286" t="str">
        <f>IFERROR(VLOOKUP(U48,リスト!$AW$1:$AY$44,3,0),"")</f>
        <v/>
      </c>
      <c r="T48" s="290"/>
      <c r="U48" s="33"/>
      <c r="V48" s="458"/>
      <c r="W48" s="459"/>
      <c r="X48" s="459"/>
      <c r="Y48" s="459"/>
      <c r="Z48" s="460"/>
      <c r="AA48" s="276"/>
      <c r="AB48" s="277"/>
      <c r="AC48" s="277"/>
    </row>
    <row r="49" spans="1:29" s="127" customFormat="1" ht="15" customHeight="1">
      <c r="A49" s="450"/>
      <c r="B49" s="453"/>
      <c r="C49" s="433"/>
      <c r="D49" s="433"/>
      <c r="E49" s="433"/>
      <c r="F49" s="434"/>
      <c r="G49" s="432"/>
      <c r="H49" s="433"/>
      <c r="I49" s="433"/>
      <c r="J49" s="433"/>
      <c r="K49" s="434"/>
      <c r="L49" s="440"/>
      <c r="M49" s="441"/>
      <c r="N49" s="443"/>
      <c r="O49" s="456"/>
      <c r="P49" s="456"/>
      <c r="Q49" s="292" t="str">
        <f>IFERROR(VLOOKUP(U49,リスト!$AW$1:$AY$44,2,0),"")</f>
        <v/>
      </c>
      <c r="R49" s="293"/>
      <c r="S49" s="286" t="str">
        <f>IFERROR(VLOOKUP(U49,リスト!$AW$1:$AY$44,3,0),"")</f>
        <v/>
      </c>
      <c r="T49" s="287"/>
      <c r="U49" s="34"/>
      <c r="V49" s="461"/>
      <c r="W49" s="462"/>
      <c r="X49" s="462"/>
      <c r="Y49" s="462"/>
      <c r="Z49" s="463"/>
      <c r="AA49" s="278"/>
      <c r="AB49" s="279"/>
      <c r="AC49" s="279"/>
    </row>
    <row r="50" spans="1:29" s="127" customFormat="1" ht="15" customHeight="1">
      <c r="A50" s="450"/>
      <c r="B50" s="453"/>
      <c r="C50" s="433"/>
      <c r="D50" s="433"/>
      <c r="E50" s="433"/>
      <c r="F50" s="434"/>
      <c r="G50" s="432"/>
      <c r="H50" s="433"/>
      <c r="I50" s="433"/>
      <c r="J50" s="433"/>
      <c r="K50" s="434"/>
      <c r="L50" s="440"/>
      <c r="M50" s="441"/>
      <c r="N50" s="443"/>
      <c r="O50" s="456"/>
      <c r="P50" s="456"/>
      <c r="Q50" s="292" t="str">
        <f>IFERROR(VLOOKUP(U50,リスト!$AW$1:$AY$44,2,0),"")</f>
        <v/>
      </c>
      <c r="R50" s="447"/>
      <c r="S50" s="286" t="str">
        <f>IFERROR(VLOOKUP(U50,リスト!$AW$1:$AY$44,3,0),"")</f>
        <v/>
      </c>
      <c r="T50" s="290"/>
      <c r="U50" s="34"/>
      <c r="V50" s="461"/>
      <c r="W50" s="462"/>
      <c r="X50" s="462"/>
      <c r="Y50" s="462"/>
      <c r="Z50" s="463"/>
      <c r="AA50" s="278"/>
      <c r="AB50" s="279"/>
      <c r="AC50" s="279"/>
    </row>
    <row r="51" spans="1:29" s="127" customFormat="1" ht="15" customHeight="1">
      <c r="A51" s="450"/>
      <c r="B51" s="453"/>
      <c r="C51" s="433"/>
      <c r="D51" s="433"/>
      <c r="E51" s="433"/>
      <c r="F51" s="434"/>
      <c r="G51" s="432"/>
      <c r="H51" s="433"/>
      <c r="I51" s="433"/>
      <c r="J51" s="433"/>
      <c r="K51" s="434"/>
      <c r="L51" s="440"/>
      <c r="M51" s="441"/>
      <c r="N51" s="443"/>
      <c r="O51" s="456"/>
      <c r="P51" s="456"/>
      <c r="Q51" s="292" t="str">
        <f>IFERROR(VLOOKUP(U51,リスト!$AW$1:$AY$44,2,0),"")</f>
        <v/>
      </c>
      <c r="R51" s="447"/>
      <c r="S51" s="286" t="str">
        <f>IFERROR(VLOOKUP(U51,リスト!$AW$1:$AY$44,3,0),"")</f>
        <v/>
      </c>
      <c r="T51" s="287"/>
      <c r="U51" s="34"/>
      <c r="V51" s="461"/>
      <c r="W51" s="462"/>
      <c r="X51" s="462"/>
      <c r="Y51" s="462"/>
      <c r="Z51" s="463"/>
      <c r="AA51" s="278"/>
      <c r="AB51" s="279"/>
      <c r="AC51" s="279"/>
    </row>
    <row r="52" spans="1:29" s="127" customFormat="1" ht="15" customHeight="1">
      <c r="A52" s="450"/>
      <c r="B52" s="453"/>
      <c r="C52" s="433"/>
      <c r="D52" s="433"/>
      <c r="E52" s="433"/>
      <c r="F52" s="434"/>
      <c r="G52" s="432"/>
      <c r="H52" s="433"/>
      <c r="I52" s="433"/>
      <c r="J52" s="433"/>
      <c r="K52" s="434"/>
      <c r="L52" s="440"/>
      <c r="M52" s="441"/>
      <c r="N52" s="443"/>
      <c r="O52" s="456"/>
      <c r="P52" s="456"/>
      <c r="Q52" s="292" t="str">
        <f>IFERROR(VLOOKUP(U52,リスト!$AW$1:$AY$44,2,0),"")</f>
        <v/>
      </c>
      <c r="R52" s="293"/>
      <c r="S52" s="286" t="str">
        <f>IFERROR(VLOOKUP(U52,リスト!$AW$1:$AY$44,3,0),"")</f>
        <v/>
      </c>
      <c r="T52" s="290"/>
      <c r="U52" s="34"/>
      <c r="V52" s="461"/>
      <c r="W52" s="462"/>
      <c r="X52" s="462"/>
      <c r="Y52" s="462"/>
      <c r="Z52" s="463"/>
      <c r="AA52" s="278"/>
      <c r="AB52" s="279"/>
      <c r="AC52" s="279"/>
    </row>
    <row r="53" spans="1:29" s="127" customFormat="1" ht="15" customHeight="1">
      <c r="A53" s="451"/>
      <c r="B53" s="454"/>
      <c r="C53" s="436"/>
      <c r="D53" s="436"/>
      <c r="E53" s="436"/>
      <c r="F53" s="437"/>
      <c r="G53" s="435"/>
      <c r="H53" s="436"/>
      <c r="I53" s="436"/>
      <c r="J53" s="436"/>
      <c r="K53" s="437"/>
      <c r="L53" s="182"/>
      <c r="M53" s="183" t="s">
        <v>313</v>
      </c>
      <c r="N53" s="444"/>
      <c r="O53" s="457"/>
      <c r="P53" s="457"/>
      <c r="Q53" s="294" t="str">
        <f>IFERROR(VLOOKUP(U53,リスト!$AW$1:$AY$44,2,0),"")</f>
        <v/>
      </c>
      <c r="R53" s="295"/>
      <c r="S53" s="445" t="str">
        <f>IFERROR(VLOOKUP(U53,リスト!$AW$1:$AY$44,3,0),"")</f>
        <v/>
      </c>
      <c r="T53" s="446"/>
      <c r="U53" s="35"/>
      <c r="V53" s="464"/>
      <c r="W53" s="465"/>
      <c r="X53" s="465"/>
      <c r="Y53" s="465"/>
      <c r="Z53" s="466"/>
      <c r="AA53" s="278"/>
      <c r="AB53" s="279"/>
      <c r="AC53" s="279"/>
    </row>
    <row r="54" spans="1:29" s="127" customFormat="1" ht="15" customHeight="1">
      <c r="A54" s="449">
        <v>5</v>
      </c>
      <c r="B54" s="452"/>
      <c r="C54" s="430"/>
      <c r="D54" s="430"/>
      <c r="E54" s="430"/>
      <c r="F54" s="431"/>
      <c r="G54" s="429"/>
      <c r="H54" s="430"/>
      <c r="I54" s="430"/>
      <c r="J54" s="430"/>
      <c r="K54" s="431"/>
      <c r="L54" s="438"/>
      <c r="M54" s="439"/>
      <c r="N54" s="442"/>
      <c r="O54" s="455"/>
      <c r="P54" s="455"/>
      <c r="Q54" s="292" t="str">
        <f>IFERROR(VLOOKUP(U54,リスト!$AW$1:$AY$44,2,0),"")</f>
        <v/>
      </c>
      <c r="R54" s="447"/>
      <c r="S54" s="286" t="str">
        <f>IFERROR(VLOOKUP(U54,リスト!$AW$1:$AY$44,3,0),"")</f>
        <v/>
      </c>
      <c r="T54" s="290"/>
      <c r="U54" s="33"/>
      <c r="V54" s="458"/>
      <c r="W54" s="459"/>
      <c r="X54" s="459"/>
      <c r="Y54" s="459"/>
      <c r="Z54" s="460"/>
      <c r="AA54" s="276"/>
      <c r="AB54" s="277"/>
      <c r="AC54" s="277"/>
    </row>
    <row r="55" spans="1:29" s="127" customFormat="1" ht="15" customHeight="1">
      <c r="A55" s="450"/>
      <c r="B55" s="453"/>
      <c r="C55" s="433"/>
      <c r="D55" s="433"/>
      <c r="E55" s="433"/>
      <c r="F55" s="434"/>
      <c r="G55" s="432"/>
      <c r="H55" s="433"/>
      <c r="I55" s="433"/>
      <c r="J55" s="433"/>
      <c r="K55" s="434"/>
      <c r="L55" s="440"/>
      <c r="M55" s="441"/>
      <c r="N55" s="443"/>
      <c r="O55" s="456"/>
      <c r="P55" s="456"/>
      <c r="Q55" s="292" t="str">
        <f>IFERROR(VLOOKUP(U55,リスト!$AW$1:$AY$44,2,0),"")</f>
        <v/>
      </c>
      <c r="R55" s="293"/>
      <c r="S55" s="286" t="str">
        <f>IFERROR(VLOOKUP(U55,リスト!$AW$1:$AY$44,3,0),"")</f>
        <v/>
      </c>
      <c r="T55" s="287"/>
      <c r="U55" s="34"/>
      <c r="V55" s="461"/>
      <c r="W55" s="462"/>
      <c r="X55" s="462"/>
      <c r="Y55" s="462"/>
      <c r="Z55" s="463"/>
      <c r="AA55" s="278"/>
      <c r="AB55" s="279"/>
      <c r="AC55" s="279"/>
    </row>
    <row r="56" spans="1:29" s="127" customFormat="1" ht="15" customHeight="1">
      <c r="A56" s="450"/>
      <c r="B56" s="453"/>
      <c r="C56" s="433"/>
      <c r="D56" s="433"/>
      <c r="E56" s="433"/>
      <c r="F56" s="434"/>
      <c r="G56" s="432"/>
      <c r="H56" s="433"/>
      <c r="I56" s="433"/>
      <c r="J56" s="433"/>
      <c r="K56" s="434"/>
      <c r="L56" s="440"/>
      <c r="M56" s="441"/>
      <c r="N56" s="443"/>
      <c r="O56" s="456"/>
      <c r="P56" s="456"/>
      <c r="Q56" s="292" t="str">
        <f>IFERROR(VLOOKUP(U56,リスト!$AW$1:$AY$44,2,0),"")</f>
        <v/>
      </c>
      <c r="R56" s="447"/>
      <c r="S56" s="286" t="str">
        <f>IFERROR(VLOOKUP(U56,リスト!$AW$1:$AY$44,3,0),"")</f>
        <v/>
      </c>
      <c r="T56" s="290"/>
      <c r="U56" s="34"/>
      <c r="V56" s="461"/>
      <c r="W56" s="462"/>
      <c r="X56" s="462"/>
      <c r="Y56" s="462"/>
      <c r="Z56" s="463"/>
      <c r="AA56" s="278"/>
      <c r="AB56" s="279"/>
      <c r="AC56" s="279"/>
    </row>
    <row r="57" spans="1:29" s="127" customFormat="1" ht="15" customHeight="1">
      <c r="A57" s="450"/>
      <c r="B57" s="453"/>
      <c r="C57" s="433"/>
      <c r="D57" s="433"/>
      <c r="E57" s="433"/>
      <c r="F57" s="434"/>
      <c r="G57" s="432"/>
      <c r="H57" s="433"/>
      <c r="I57" s="433"/>
      <c r="J57" s="433"/>
      <c r="K57" s="434"/>
      <c r="L57" s="440"/>
      <c r="M57" s="441"/>
      <c r="N57" s="443"/>
      <c r="O57" s="456"/>
      <c r="P57" s="456"/>
      <c r="Q57" s="292" t="str">
        <f>IFERROR(VLOOKUP(U57,リスト!$AW$1:$AY$44,2,0),"")</f>
        <v/>
      </c>
      <c r="R57" s="447"/>
      <c r="S57" s="286" t="str">
        <f>IFERROR(VLOOKUP(U57,リスト!$AW$1:$AY$44,3,0),"")</f>
        <v/>
      </c>
      <c r="T57" s="287"/>
      <c r="U57" s="34"/>
      <c r="V57" s="461"/>
      <c r="W57" s="462"/>
      <c r="X57" s="462"/>
      <c r="Y57" s="462"/>
      <c r="Z57" s="463"/>
      <c r="AA57" s="278"/>
      <c r="AB57" s="279"/>
      <c r="AC57" s="279"/>
    </row>
    <row r="58" spans="1:29" s="127" customFormat="1" ht="15" customHeight="1">
      <c r="A58" s="450"/>
      <c r="B58" s="453"/>
      <c r="C58" s="433"/>
      <c r="D58" s="433"/>
      <c r="E58" s="433"/>
      <c r="F58" s="434"/>
      <c r="G58" s="432"/>
      <c r="H58" s="433"/>
      <c r="I58" s="433"/>
      <c r="J58" s="433"/>
      <c r="K58" s="434"/>
      <c r="L58" s="440"/>
      <c r="M58" s="441"/>
      <c r="N58" s="443"/>
      <c r="O58" s="456"/>
      <c r="P58" s="456"/>
      <c r="Q58" s="292" t="str">
        <f>IFERROR(VLOOKUP(U58,リスト!$AW$1:$AY$44,2,0),"")</f>
        <v/>
      </c>
      <c r="R58" s="293"/>
      <c r="S58" s="286" t="str">
        <f>IFERROR(VLOOKUP(U58,リスト!$AW$1:$AY$44,3,0),"")</f>
        <v/>
      </c>
      <c r="T58" s="290"/>
      <c r="U58" s="34"/>
      <c r="V58" s="461"/>
      <c r="W58" s="462"/>
      <c r="X58" s="462"/>
      <c r="Y58" s="462"/>
      <c r="Z58" s="463"/>
      <c r="AA58" s="278"/>
      <c r="AB58" s="279"/>
      <c r="AC58" s="279"/>
    </row>
    <row r="59" spans="1:29" s="127" customFormat="1" ht="15" customHeight="1">
      <c r="A59" s="451"/>
      <c r="B59" s="454"/>
      <c r="C59" s="436"/>
      <c r="D59" s="436"/>
      <c r="E59" s="436"/>
      <c r="F59" s="437"/>
      <c r="G59" s="435"/>
      <c r="H59" s="436"/>
      <c r="I59" s="436"/>
      <c r="J59" s="436"/>
      <c r="K59" s="437"/>
      <c r="L59" s="182"/>
      <c r="M59" s="183" t="s">
        <v>313</v>
      </c>
      <c r="N59" s="444"/>
      <c r="O59" s="457"/>
      <c r="P59" s="457"/>
      <c r="Q59" s="294" t="str">
        <f>IFERROR(VLOOKUP(U59,リスト!$AW$1:$AY$44,2,0),"")</f>
        <v/>
      </c>
      <c r="R59" s="295"/>
      <c r="S59" s="445" t="str">
        <f>IFERROR(VLOOKUP(U59,リスト!$AW$1:$AY$44,3,0),"")</f>
        <v/>
      </c>
      <c r="T59" s="446"/>
      <c r="U59" s="35"/>
      <c r="V59" s="464"/>
      <c r="W59" s="465"/>
      <c r="X59" s="465"/>
      <c r="Y59" s="465"/>
      <c r="Z59" s="466"/>
      <c r="AA59" s="278"/>
      <c r="AB59" s="279"/>
      <c r="AC59" s="279"/>
    </row>
    <row r="60" spans="1:29" s="127" customFormat="1" ht="15" customHeight="1">
      <c r="A60" s="449">
        <v>6</v>
      </c>
      <c r="B60" s="452"/>
      <c r="C60" s="430"/>
      <c r="D60" s="430"/>
      <c r="E60" s="430"/>
      <c r="F60" s="431"/>
      <c r="G60" s="429"/>
      <c r="H60" s="430"/>
      <c r="I60" s="430"/>
      <c r="J60" s="430"/>
      <c r="K60" s="431"/>
      <c r="L60" s="438"/>
      <c r="M60" s="439"/>
      <c r="N60" s="442"/>
      <c r="O60" s="455"/>
      <c r="P60" s="455"/>
      <c r="Q60" s="292" t="str">
        <f>IFERROR(VLOOKUP(U60,リスト!$AW$1:$AY$44,2,0),"")</f>
        <v/>
      </c>
      <c r="R60" s="447"/>
      <c r="S60" s="286" t="str">
        <f>IFERROR(VLOOKUP(U60,リスト!$AW$1:$AY$44,3,0),"")</f>
        <v/>
      </c>
      <c r="T60" s="290"/>
      <c r="U60" s="33"/>
      <c r="V60" s="458"/>
      <c r="W60" s="459"/>
      <c r="X60" s="459"/>
      <c r="Y60" s="459"/>
      <c r="Z60" s="460"/>
      <c r="AA60" s="276"/>
      <c r="AB60" s="277"/>
      <c r="AC60" s="277"/>
    </row>
    <row r="61" spans="1:29" s="127" customFormat="1" ht="15" customHeight="1">
      <c r="A61" s="450"/>
      <c r="B61" s="453"/>
      <c r="C61" s="433"/>
      <c r="D61" s="433"/>
      <c r="E61" s="433"/>
      <c r="F61" s="434"/>
      <c r="G61" s="432"/>
      <c r="H61" s="433"/>
      <c r="I61" s="433"/>
      <c r="J61" s="433"/>
      <c r="K61" s="434"/>
      <c r="L61" s="440"/>
      <c r="M61" s="441"/>
      <c r="N61" s="443"/>
      <c r="O61" s="456"/>
      <c r="P61" s="456"/>
      <c r="Q61" s="292" t="str">
        <f>IFERROR(VLOOKUP(U61,リスト!$AW$1:$AY$44,2,0),"")</f>
        <v/>
      </c>
      <c r="R61" s="293"/>
      <c r="S61" s="286" t="str">
        <f>IFERROR(VLOOKUP(U61,リスト!$AW$1:$AY$44,3,0),"")</f>
        <v/>
      </c>
      <c r="T61" s="287"/>
      <c r="U61" s="34"/>
      <c r="V61" s="461"/>
      <c r="W61" s="462"/>
      <c r="X61" s="462"/>
      <c r="Y61" s="462"/>
      <c r="Z61" s="463"/>
      <c r="AA61" s="278"/>
      <c r="AB61" s="279"/>
      <c r="AC61" s="279"/>
    </row>
    <row r="62" spans="1:29" s="127" customFormat="1" ht="15" customHeight="1">
      <c r="A62" s="450"/>
      <c r="B62" s="453"/>
      <c r="C62" s="433"/>
      <c r="D62" s="433"/>
      <c r="E62" s="433"/>
      <c r="F62" s="434"/>
      <c r="G62" s="432"/>
      <c r="H62" s="433"/>
      <c r="I62" s="433"/>
      <c r="J62" s="433"/>
      <c r="K62" s="434"/>
      <c r="L62" s="440"/>
      <c r="M62" s="441"/>
      <c r="N62" s="443"/>
      <c r="O62" s="456"/>
      <c r="P62" s="456"/>
      <c r="Q62" s="292" t="str">
        <f>IFERROR(VLOOKUP(U62,リスト!$AW$1:$AY$44,2,0),"")</f>
        <v/>
      </c>
      <c r="R62" s="447"/>
      <c r="S62" s="286" t="str">
        <f>IFERROR(VLOOKUP(U62,リスト!$AW$1:$AY$44,3,0),"")</f>
        <v/>
      </c>
      <c r="T62" s="290"/>
      <c r="U62" s="34"/>
      <c r="V62" s="461"/>
      <c r="W62" s="462"/>
      <c r="X62" s="462"/>
      <c r="Y62" s="462"/>
      <c r="Z62" s="463"/>
      <c r="AA62" s="278"/>
      <c r="AB62" s="279"/>
      <c r="AC62" s="279"/>
    </row>
    <row r="63" spans="1:29" s="127" customFormat="1" ht="15" customHeight="1">
      <c r="A63" s="450"/>
      <c r="B63" s="453"/>
      <c r="C63" s="433"/>
      <c r="D63" s="433"/>
      <c r="E63" s="433"/>
      <c r="F63" s="434"/>
      <c r="G63" s="432"/>
      <c r="H63" s="433"/>
      <c r="I63" s="433"/>
      <c r="J63" s="433"/>
      <c r="K63" s="434"/>
      <c r="L63" s="440"/>
      <c r="M63" s="441"/>
      <c r="N63" s="443"/>
      <c r="O63" s="456"/>
      <c r="P63" s="456"/>
      <c r="Q63" s="292" t="str">
        <f>IFERROR(VLOOKUP(U63,リスト!$AW$1:$AY$44,2,0),"")</f>
        <v/>
      </c>
      <c r="R63" s="447"/>
      <c r="S63" s="286" t="str">
        <f>IFERROR(VLOOKUP(U63,リスト!$AW$1:$AY$44,3,0),"")</f>
        <v/>
      </c>
      <c r="T63" s="287"/>
      <c r="U63" s="34"/>
      <c r="V63" s="461"/>
      <c r="W63" s="462"/>
      <c r="X63" s="462"/>
      <c r="Y63" s="462"/>
      <c r="Z63" s="463"/>
      <c r="AA63" s="278"/>
      <c r="AB63" s="279"/>
      <c r="AC63" s="279"/>
    </row>
    <row r="64" spans="1:29" s="127" customFormat="1" ht="15" customHeight="1">
      <c r="A64" s="450"/>
      <c r="B64" s="453"/>
      <c r="C64" s="433"/>
      <c r="D64" s="433"/>
      <c r="E64" s="433"/>
      <c r="F64" s="434"/>
      <c r="G64" s="432"/>
      <c r="H64" s="433"/>
      <c r="I64" s="433"/>
      <c r="J64" s="433"/>
      <c r="K64" s="434"/>
      <c r="L64" s="440"/>
      <c r="M64" s="441"/>
      <c r="N64" s="443"/>
      <c r="O64" s="456"/>
      <c r="P64" s="456"/>
      <c r="Q64" s="292" t="str">
        <f>IFERROR(VLOOKUP(U64,リスト!$AW$1:$AY$44,2,0),"")</f>
        <v/>
      </c>
      <c r="R64" s="293"/>
      <c r="S64" s="286" t="str">
        <f>IFERROR(VLOOKUP(U64,リスト!$AW$1:$AY$44,3,0),"")</f>
        <v/>
      </c>
      <c r="T64" s="290"/>
      <c r="U64" s="34"/>
      <c r="V64" s="461"/>
      <c r="W64" s="462"/>
      <c r="X64" s="462"/>
      <c r="Y64" s="462"/>
      <c r="Z64" s="463"/>
      <c r="AA64" s="278"/>
      <c r="AB64" s="279"/>
      <c r="AC64" s="279"/>
    </row>
    <row r="65" spans="1:29" s="127" customFormat="1" ht="15" customHeight="1">
      <c r="A65" s="451"/>
      <c r="B65" s="454"/>
      <c r="C65" s="436"/>
      <c r="D65" s="436"/>
      <c r="E65" s="436"/>
      <c r="F65" s="437"/>
      <c r="G65" s="435"/>
      <c r="H65" s="436"/>
      <c r="I65" s="436"/>
      <c r="J65" s="436"/>
      <c r="K65" s="437"/>
      <c r="L65" s="182"/>
      <c r="M65" s="183" t="s">
        <v>313</v>
      </c>
      <c r="N65" s="444"/>
      <c r="O65" s="457"/>
      <c r="P65" s="457"/>
      <c r="Q65" s="294" t="str">
        <f>IFERROR(VLOOKUP(U65,リスト!$AW$1:$AY$44,2,0),"")</f>
        <v/>
      </c>
      <c r="R65" s="295"/>
      <c r="S65" s="445" t="str">
        <f>IFERROR(VLOOKUP(U65,リスト!$AW$1:$AY$44,3,0),"")</f>
        <v/>
      </c>
      <c r="T65" s="446"/>
      <c r="U65" s="35"/>
      <c r="V65" s="464"/>
      <c r="W65" s="465"/>
      <c r="X65" s="465"/>
      <c r="Y65" s="465"/>
      <c r="Z65" s="466"/>
      <c r="AA65" s="278"/>
      <c r="AB65" s="279"/>
      <c r="AC65" s="279"/>
    </row>
    <row r="66" spans="1:29" s="127" customFormat="1" ht="15" customHeight="1">
      <c r="A66" s="449">
        <v>7</v>
      </c>
      <c r="B66" s="452"/>
      <c r="C66" s="430"/>
      <c r="D66" s="430"/>
      <c r="E66" s="430"/>
      <c r="F66" s="431"/>
      <c r="G66" s="429"/>
      <c r="H66" s="430"/>
      <c r="I66" s="430"/>
      <c r="J66" s="430"/>
      <c r="K66" s="431"/>
      <c r="L66" s="438"/>
      <c r="M66" s="439"/>
      <c r="N66" s="442"/>
      <c r="O66" s="455"/>
      <c r="P66" s="455"/>
      <c r="Q66" s="292" t="str">
        <f>IFERROR(VLOOKUP(U66,リスト!$AW$1:$AY$44,2,0),"")</f>
        <v/>
      </c>
      <c r="R66" s="447"/>
      <c r="S66" s="286" t="str">
        <f>IFERROR(VLOOKUP(U66,リスト!$AW$1:$AY$44,3,0),"")</f>
        <v/>
      </c>
      <c r="T66" s="290"/>
      <c r="U66" s="33"/>
      <c r="V66" s="458"/>
      <c r="W66" s="459"/>
      <c r="X66" s="459"/>
      <c r="Y66" s="459"/>
      <c r="Z66" s="460"/>
      <c r="AA66" s="276"/>
      <c r="AB66" s="277"/>
      <c r="AC66" s="277"/>
    </row>
    <row r="67" spans="1:29" s="127" customFormat="1" ht="15" customHeight="1">
      <c r="A67" s="450"/>
      <c r="B67" s="453"/>
      <c r="C67" s="433"/>
      <c r="D67" s="433"/>
      <c r="E67" s="433"/>
      <c r="F67" s="434"/>
      <c r="G67" s="432"/>
      <c r="H67" s="433"/>
      <c r="I67" s="433"/>
      <c r="J67" s="433"/>
      <c r="K67" s="434"/>
      <c r="L67" s="440"/>
      <c r="M67" s="441"/>
      <c r="N67" s="443"/>
      <c r="O67" s="456"/>
      <c r="P67" s="456"/>
      <c r="Q67" s="292" t="str">
        <f>IFERROR(VLOOKUP(U67,リスト!$AW$1:$AY$44,2,0),"")</f>
        <v/>
      </c>
      <c r="R67" s="293"/>
      <c r="S67" s="286" t="str">
        <f>IFERROR(VLOOKUP(U67,リスト!$AW$1:$AY$44,3,0),"")</f>
        <v/>
      </c>
      <c r="T67" s="287"/>
      <c r="U67" s="34"/>
      <c r="V67" s="461"/>
      <c r="W67" s="462"/>
      <c r="X67" s="462"/>
      <c r="Y67" s="462"/>
      <c r="Z67" s="463"/>
      <c r="AA67" s="278"/>
      <c r="AB67" s="279"/>
      <c r="AC67" s="279"/>
    </row>
    <row r="68" spans="1:29" s="127" customFormat="1" ht="15" customHeight="1">
      <c r="A68" s="450"/>
      <c r="B68" s="453"/>
      <c r="C68" s="433"/>
      <c r="D68" s="433"/>
      <c r="E68" s="433"/>
      <c r="F68" s="434"/>
      <c r="G68" s="432"/>
      <c r="H68" s="433"/>
      <c r="I68" s="433"/>
      <c r="J68" s="433"/>
      <c r="K68" s="434"/>
      <c r="L68" s="440"/>
      <c r="M68" s="441"/>
      <c r="N68" s="443"/>
      <c r="O68" s="456"/>
      <c r="P68" s="456"/>
      <c r="Q68" s="292" t="str">
        <f>IFERROR(VLOOKUP(U68,リスト!$AW$1:$AY$44,2,0),"")</f>
        <v/>
      </c>
      <c r="R68" s="447"/>
      <c r="S68" s="286" t="str">
        <f>IFERROR(VLOOKUP(U68,リスト!$AW$1:$AY$44,3,0),"")</f>
        <v/>
      </c>
      <c r="T68" s="290"/>
      <c r="U68" s="34"/>
      <c r="V68" s="461"/>
      <c r="W68" s="462"/>
      <c r="X68" s="462"/>
      <c r="Y68" s="462"/>
      <c r="Z68" s="463"/>
      <c r="AA68" s="278"/>
      <c r="AB68" s="279"/>
      <c r="AC68" s="279"/>
    </row>
    <row r="69" spans="1:29" s="127" customFormat="1" ht="15" customHeight="1">
      <c r="A69" s="450"/>
      <c r="B69" s="453"/>
      <c r="C69" s="433"/>
      <c r="D69" s="433"/>
      <c r="E69" s="433"/>
      <c r="F69" s="434"/>
      <c r="G69" s="432"/>
      <c r="H69" s="433"/>
      <c r="I69" s="433"/>
      <c r="J69" s="433"/>
      <c r="K69" s="434"/>
      <c r="L69" s="440"/>
      <c r="M69" s="441"/>
      <c r="N69" s="443"/>
      <c r="O69" s="456"/>
      <c r="P69" s="456"/>
      <c r="Q69" s="292" t="str">
        <f>IFERROR(VLOOKUP(U69,リスト!$AW$1:$AY$44,2,0),"")</f>
        <v/>
      </c>
      <c r="R69" s="447"/>
      <c r="S69" s="286" t="str">
        <f>IFERROR(VLOOKUP(U69,リスト!$AW$1:$AY$44,3,0),"")</f>
        <v/>
      </c>
      <c r="T69" s="287"/>
      <c r="U69" s="34"/>
      <c r="V69" s="461"/>
      <c r="W69" s="462"/>
      <c r="X69" s="462"/>
      <c r="Y69" s="462"/>
      <c r="Z69" s="463"/>
      <c r="AA69" s="278"/>
      <c r="AB69" s="279"/>
      <c r="AC69" s="279"/>
    </row>
    <row r="70" spans="1:29" s="127" customFormat="1" ht="15" customHeight="1">
      <c r="A70" s="450"/>
      <c r="B70" s="453"/>
      <c r="C70" s="433"/>
      <c r="D70" s="433"/>
      <c r="E70" s="433"/>
      <c r="F70" s="434"/>
      <c r="G70" s="432"/>
      <c r="H70" s="433"/>
      <c r="I70" s="433"/>
      <c r="J70" s="433"/>
      <c r="K70" s="434"/>
      <c r="L70" s="440"/>
      <c r="M70" s="441"/>
      <c r="N70" s="443"/>
      <c r="O70" s="456"/>
      <c r="P70" s="456"/>
      <c r="Q70" s="292" t="str">
        <f>IFERROR(VLOOKUP(U70,リスト!$AW$1:$AY$44,2,0),"")</f>
        <v/>
      </c>
      <c r="R70" s="293"/>
      <c r="S70" s="286" t="str">
        <f>IFERROR(VLOOKUP(U70,リスト!$AW$1:$AY$44,3,0),"")</f>
        <v/>
      </c>
      <c r="T70" s="290"/>
      <c r="U70" s="34"/>
      <c r="V70" s="461"/>
      <c r="W70" s="462"/>
      <c r="X70" s="462"/>
      <c r="Y70" s="462"/>
      <c r="Z70" s="463"/>
      <c r="AA70" s="278"/>
      <c r="AB70" s="279"/>
      <c r="AC70" s="279"/>
    </row>
    <row r="71" spans="1:29" s="127" customFormat="1" ht="15" customHeight="1">
      <c r="A71" s="451"/>
      <c r="B71" s="454"/>
      <c r="C71" s="436"/>
      <c r="D71" s="436"/>
      <c r="E71" s="436"/>
      <c r="F71" s="437"/>
      <c r="G71" s="435"/>
      <c r="H71" s="436"/>
      <c r="I71" s="436"/>
      <c r="J71" s="436"/>
      <c r="K71" s="437"/>
      <c r="L71" s="182"/>
      <c r="M71" s="183" t="s">
        <v>313</v>
      </c>
      <c r="N71" s="444"/>
      <c r="O71" s="457"/>
      <c r="P71" s="457"/>
      <c r="Q71" s="294" t="str">
        <f>IFERROR(VLOOKUP(U71,リスト!$AW$1:$AY$44,2,0),"")</f>
        <v/>
      </c>
      <c r="R71" s="295"/>
      <c r="S71" s="445" t="str">
        <f>IFERROR(VLOOKUP(U71,リスト!$AW$1:$AY$44,3,0),"")</f>
        <v/>
      </c>
      <c r="T71" s="446"/>
      <c r="U71" s="35"/>
      <c r="V71" s="464"/>
      <c r="W71" s="465"/>
      <c r="X71" s="465"/>
      <c r="Y71" s="465"/>
      <c r="Z71" s="466"/>
      <c r="AA71" s="278"/>
      <c r="AB71" s="279"/>
      <c r="AC71" s="279"/>
    </row>
    <row r="72" spans="1:29" s="127" customFormat="1" ht="15" customHeight="1">
      <c r="A72" s="449">
        <v>8</v>
      </c>
      <c r="B72" s="452"/>
      <c r="C72" s="430"/>
      <c r="D72" s="430"/>
      <c r="E72" s="430"/>
      <c r="F72" s="431"/>
      <c r="G72" s="429"/>
      <c r="H72" s="430"/>
      <c r="I72" s="430"/>
      <c r="J72" s="430"/>
      <c r="K72" s="431"/>
      <c r="L72" s="438"/>
      <c r="M72" s="439"/>
      <c r="N72" s="442"/>
      <c r="O72" s="455"/>
      <c r="P72" s="455"/>
      <c r="Q72" s="292" t="str">
        <f>IFERROR(VLOOKUP(U72,リスト!$AW$1:$AY$44,2,0),"")</f>
        <v/>
      </c>
      <c r="R72" s="447"/>
      <c r="S72" s="286" t="str">
        <f>IFERROR(VLOOKUP(U72,リスト!$AW$1:$AY$44,3,0),"")</f>
        <v/>
      </c>
      <c r="T72" s="290"/>
      <c r="U72" s="33"/>
      <c r="V72" s="458"/>
      <c r="W72" s="459"/>
      <c r="X72" s="459"/>
      <c r="Y72" s="459"/>
      <c r="Z72" s="460"/>
      <c r="AA72" s="276"/>
      <c r="AB72" s="277"/>
      <c r="AC72" s="277"/>
    </row>
    <row r="73" spans="1:29" s="127" customFormat="1" ht="15" customHeight="1">
      <c r="A73" s="450"/>
      <c r="B73" s="453"/>
      <c r="C73" s="433"/>
      <c r="D73" s="433"/>
      <c r="E73" s="433"/>
      <c r="F73" s="434"/>
      <c r="G73" s="432"/>
      <c r="H73" s="433"/>
      <c r="I73" s="433"/>
      <c r="J73" s="433"/>
      <c r="K73" s="434"/>
      <c r="L73" s="440"/>
      <c r="M73" s="441"/>
      <c r="N73" s="443"/>
      <c r="O73" s="456"/>
      <c r="P73" s="456"/>
      <c r="Q73" s="292" t="str">
        <f>IFERROR(VLOOKUP(U73,リスト!$AW$1:$AY$44,2,0),"")</f>
        <v/>
      </c>
      <c r="R73" s="293"/>
      <c r="S73" s="286" t="str">
        <f>IFERROR(VLOOKUP(U73,リスト!$AW$1:$AY$44,3,0),"")</f>
        <v/>
      </c>
      <c r="T73" s="287"/>
      <c r="U73" s="34"/>
      <c r="V73" s="461"/>
      <c r="W73" s="462"/>
      <c r="X73" s="462"/>
      <c r="Y73" s="462"/>
      <c r="Z73" s="463"/>
      <c r="AA73" s="278"/>
      <c r="AB73" s="279"/>
      <c r="AC73" s="279"/>
    </row>
    <row r="74" spans="1:29" s="127" customFormat="1" ht="15" customHeight="1">
      <c r="A74" s="450"/>
      <c r="B74" s="453"/>
      <c r="C74" s="433"/>
      <c r="D74" s="433"/>
      <c r="E74" s="433"/>
      <c r="F74" s="434"/>
      <c r="G74" s="432"/>
      <c r="H74" s="433"/>
      <c r="I74" s="433"/>
      <c r="J74" s="433"/>
      <c r="K74" s="434"/>
      <c r="L74" s="440"/>
      <c r="M74" s="441"/>
      <c r="N74" s="443"/>
      <c r="O74" s="456"/>
      <c r="P74" s="456"/>
      <c r="Q74" s="292" t="str">
        <f>IFERROR(VLOOKUP(U74,リスト!$AW$1:$AY$44,2,0),"")</f>
        <v/>
      </c>
      <c r="R74" s="447"/>
      <c r="S74" s="286" t="str">
        <f>IFERROR(VLOOKUP(U74,リスト!$AW$1:$AY$44,3,0),"")</f>
        <v/>
      </c>
      <c r="T74" s="290"/>
      <c r="U74" s="34"/>
      <c r="V74" s="461"/>
      <c r="W74" s="462"/>
      <c r="X74" s="462"/>
      <c r="Y74" s="462"/>
      <c r="Z74" s="463"/>
      <c r="AA74" s="278"/>
      <c r="AB74" s="279"/>
      <c r="AC74" s="279"/>
    </row>
    <row r="75" spans="1:29" s="127" customFormat="1" ht="15" customHeight="1">
      <c r="A75" s="450"/>
      <c r="B75" s="453"/>
      <c r="C75" s="433"/>
      <c r="D75" s="433"/>
      <c r="E75" s="433"/>
      <c r="F75" s="434"/>
      <c r="G75" s="432"/>
      <c r="H75" s="433"/>
      <c r="I75" s="433"/>
      <c r="J75" s="433"/>
      <c r="K75" s="434"/>
      <c r="L75" s="440"/>
      <c r="M75" s="441"/>
      <c r="N75" s="443"/>
      <c r="O75" s="456"/>
      <c r="P75" s="456"/>
      <c r="Q75" s="292" t="str">
        <f>IFERROR(VLOOKUP(U75,リスト!$AW$1:$AY$44,2,0),"")</f>
        <v/>
      </c>
      <c r="R75" s="447"/>
      <c r="S75" s="286" t="str">
        <f>IFERROR(VLOOKUP(U75,リスト!$AW$1:$AY$44,3,0),"")</f>
        <v/>
      </c>
      <c r="T75" s="287"/>
      <c r="U75" s="34"/>
      <c r="V75" s="461"/>
      <c r="W75" s="462"/>
      <c r="X75" s="462"/>
      <c r="Y75" s="462"/>
      <c r="Z75" s="463"/>
      <c r="AA75" s="278"/>
      <c r="AB75" s="279"/>
      <c r="AC75" s="279"/>
    </row>
    <row r="76" spans="1:29" s="127" customFormat="1" ht="15" customHeight="1">
      <c r="A76" s="450"/>
      <c r="B76" s="453"/>
      <c r="C76" s="433"/>
      <c r="D76" s="433"/>
      <c r="E76" s="433"/>
      <c r="F76" s="434"/>
      <c r="G76" s="432"/>
      <c r="H76" s="433"/>
      <c r="I76" s="433"/>
      <c r="J76" s="433"/>
      <c r="K76" s="434"/>
      <c r="L76" s="440"/>
      <c r="M76" s="441"/>
      <c r="N76" s="443"/>
      <c r="O76" s="456"/>
      <c r="P76" s="456"/>
      <c r="Q76" s="292" t="str">
        <f>IFERROR(VLOOKUP(U76,リスト!$AW$1:$AY$44,2,0),"")</f>
        <v/>
      </c>
      <c r="R76" s="293"/>
      <c r="S76" s="286" t="str">
        <f>IFERROR(VLOOKUP(U76,リスト!$AW$1:$AY$44,3,0),"")</f>
        <v/>
      </c>
      <c r="T76" s="290"/>
      <c r="U76" s="34"/>
      <c r="V76" s="461"/>
      <c r="W76" s="462"/>
      <c r="X76" s="462"/>
      <c r="Y76" s="462"/>
      <c r="Z76" s="463"/>
      <c r="AA76" s="278"/>
      <c r="AB76" s="279"/>
      <c r="AC76" s="279"/>
    </row>
    <row r="77" spans="1:29" s="127" customFormat="1" ht="15" customHeight="1">
      <c r="A77" s="451"/>
      <c r="B77" s="454"/>
      <c r="C77" s="436"/>
      <c r="D77" s="436"/>
      <c r="E77" s="436"/>
      <c r="F77" s="437"/>
      <c r="G77" s="435"/>
      <c r="H77" s="436"/>
      <c r="I77" s="436"/>
      <c r="J77" s="436"/>
      <c r="K77" s="437"/>
      <c r="L77" s="182"/>
      <c r="M77" s="183" t="s">
        <v>313</v>
      </c>
      <c r="N77" s="444"/>
      <c r="O77" s="457"/>
      <c r="P77" s="457"/>
      <c r="Q77" s="294" t="str">
        <f>IFERROR(VLOOKUP(U77,リスト!$AW$1:$AY$44,2,0),"")</f>
        <v/>
      </c>
      <c r="R77" s="295"/>
      <c r="S77" s="445" t="str">
        <f>IFERROR(VLOOKUP(U77,リスト!$AW$1:$AY$44,3,0),"")</f>
        <v/>
      </c>
      <c r="T77" s="446"/>
      <c r="U77" s="35"/>
      <c r="V77" s="464"/>
      <c r="W77" s="465"/>
      <c r="X77" s="465"/>
      <c r="Y77" s="465"/>
      <c r="Z77" s="466"/>
      <c r="AA77" s="278"/>
      <c r="AB77" s="279"/>
      <c r="AC77" s="279"/>
    </row>
    <row r="78" spans="1:29" s="127" customFormat="1" ht="15" customHeight="1">
      <c r="A78" s="449">
        <v>9</v>
      </c>
      <c r="B78" s="452"/>
      <c r="C78" s="430"/>
      <c r="D78" s="430"/>
      <c r="E78" s="430"/>
      <c r="F78" s="431"/>
      <c r="G78" s="429"/>
      <c r="H78" s="430"/>
      <c r="I78" s="430"/>
      <c r="J78" s="430"/>
      <c r="K78" s="431"/>
      <c r="L78" s="438"/>
      <c r="M78" s="439"/>
      <c r="N78" s="442"/>
      <c r="O78" s="455"/>
      <c r="P78" s="455"/>
      <c r="Q78" s="292" t="str">
        <f>IFERROR(VLOOKUP(U78,リスト!$AW$1:$AY$44,2,0),"")</f>
        <v/>
      </c>
      <c r="R78" s="447"/>
      <c r="S78" s="286" t="str">
        <f>IFERROR(VLOOKUP(U78,リスト!$AW$1:$AY$44,3,0),"")</f>
        <v/>
      </c>
      <c r="T78" s="290"/>
      <c r="U78" s="33"/>
      <c r="V78" s="458"/>
      <c r="W78" s="459"/>
      <c r="X78" s="459"/>
      <c r="Y78" s="459"/>
      <c r="Z78" s="460"/>
      <c r="AA78" s="276"/>
      <c r="AB78" s="277"/>
      <c r="AC78" s="277"/>
    </row>
    <row r="79" spans="1:29" s="127" customFormat="1" ht="15" customHeight="1">
      <c r="A79" s="450"/>
      <c r="B79" s="453"/>
      <c r="C79" s="433"/>
      <c r="D79" s="433"/>
      <c r="E79" s="433"/>
      <c r="F79" s="434"/>
      <c r="G79" s="432"/>
      <c r="H79" s="433"/>
      <c r="I79" s="433"/>
      <c r="J79" s="433"/>
      <c r="K79" s="434"/>
      <c r="L79" s="440"/>
      <c r="M79" s="441"/>
      <c r="N79" s="443"/>
      <c r="O79" s="456"/>
      <c r="P79" s="456"/>
      <c r="Q79" s="292" t="str">
        <f>IFERROR(VLOOKUP(U79,リスト!$AW$1:$AY$44,2,0),"")</f>
        <v/>
      </c>
      <c r="R79" s="293"/>
      <c r="S79" s="286" t="str">
        <f>IFERROR(VLOOKUP(U79,リスト!$AW$1:$AY$44,3,0),"")</f>
        <v/>
      </c>
      <c r="T79" s="287"/>
      <c r="U79" s="34"/>
      <c r="V79" s="461"/>
      <c r="W79" s="462"/>
      <c r="X79" s="462"/>
      <c r="Y79" s="462"/>
      <c r="Z79" s="463"/>
      <c r="AA79" s="278"/>
      <c r="AB79" s="279"/>
      <c r="AC79" s="279"/>
    </row>
    <row r="80" spans="1:29" s="127" customFormat="1" ht="15" customHeight="1">
      <c r="A80" s="450"/>
      <c r="B80" s="453"/>
      <c r="C80" s="433"/>
      <c r="D80" s="433"/>
      <c r="E80" s="433"/>
      <c r="F80" s="434"/>
      <c r="G80" s="432"/>
      <c r="H80" s="433"/>
      <c r="I80" s="433"/>
      <c r="J80" s="433"/>
      <c r="K80" s="434"/>
      <c r="L80" s="440"/>
      <c r="M80" s="441"/>
      <c r="N80" s="443"/>
      <c r="O80" s="456"/>
      <c r="P80" s="456"/>
      <c r="Q80" s="292" t="str">
        <f>IFERROR(VLOOKUP(U80,リスト!$AW$1:$AY$44,2,0),"")</f>
        <v/>
      </c>
      <c r="R80" s="447"/>
      <c r="S80" s="286" t="str">
        <f>IFERROR(VLOOKUP(U80,リスト!$AW$1:$AY$44,3,0),"")</f>
        <v/>
      </c>
      <c r="T80" s="290"/>
      <c r="U80" s="34"/>
      <c r="V80" s="461"/>
      <c r="W80" s="462"/>
      <c r="X80" s="462"/>
      <c r="Y80" s="462"/>
      <c r="Z80" s="463"/>
      <c r="AA80" s="278"/>
      <c r="AB80" s="279"/>
      <c r="AC80" s="279"/>
    </row>
    <row r="81" spans="1:29" s="127" customFormat="1" ht="15" customHeight="1">
      <c r="A81" s="450"/>
      <c r="B81" s="453"/>
      <c r="C81" s="433"/>
      <c r="D81" s="433"/>
      <c r="E81" s="433"/>
      <c r="F81" s="434"/>
      <c r="G81" s="432"/>
      <c r="H81" s="433"/>
      <c r="I81" s="433"/>
      <c r="J81" s="433"/>
      <c r="K81" s="434"/>
      <c r="L81" s="440"/>
      <c r="M81" s="441"/>
      <c r="N81" s="443"/>
      <c r="O81" s="456"/>
      <c r="P81" s="456"/>
      <c r="Q81" s="292" t="str">
        <f>IFERROR(VLOOKUP(U81,リスト!$AW$1:$AY$44,2,0),"")</f>
        <v/>
      </c>
      <c r="R81" s="447"/>
      <c r="S81" s="286" t="str">
        <f>IFERROR(VLOOKUP(U81,リスト!$AW$1:$AY$44,3,0),"")</f>
        <v/>
      </c>
      <c r="T81" s="287"/>
      <c r="U81" s="34"/>
      <c r="V81" s="461"/>
      <c r="W81" s="462"/>
      <c r="X81" s="462"/>
      <c r="Y81" s="462"/>
      <c r="Z81" s="463"/>
      <c r="AA81" s="278"/>
      <c r="AB81" s="279"/>
      <c r="AC81" s="279"/>
    </row>
    <row r="82" spans="1:29" s="127" customFormat="1" ht="15" customHeight="1">
      <c r="A82" s="450"/>
      <c r="B82" s="453"/>
      <c r="C82" s="433"/>
      <c r="D82" s="433"/>
      <c r="E82" s="433"/>
      <c r="F82" s="434"/>
      <c r="G82" s="432"/>
      <c r="H82" s="433"/>
      <c r="I82" s="433"/>
      <c r="J82" s="433"/>
      <c r="K82" s="434"/>
      <c r="L82" s="440"/>
      <c r="M82" s="441"/>
      <c r="N82" s="443"/>
      <c r="O82" s="456"/>
      <c r="P82" s="456"/>
      <c r="Q82" s="292" t="str">
        <f>IFERROR(VLOOKUP(U82,リスト!$AW$1:$AY$44,2,0),"")</f>
        <v/>
      </c>
      <c r="R82" s="293"/>
      <c r="S82" s="286" t="str">
        <f>IFERROR(VLOOKUP(U82,リスト!$AW$1:$AY$44,3,0),"")</f>
        <v/>
      </c>
      <c r="T82" s="290"/>
      <c r="U82" s="34"/>
      <c r="V82" s="461"/>
      <c r="W82" s="462"/>
      <c r="X82" s="462"/>
      <c r="Y82" s="462"/>
      <c r="Z82" s="463"/>
      <c r="AA82" s="278"/>
      <c r="AB82" s="279"/>
      <c r="AC82" s="279"/>
    </row>
    <row r="83" spans="1:29" s="127" customFormat="1" ht="15" customHeight="1">
      <c r="A83" s="451"/>
      <c r="B83" s="454"/>
      <c r="C83" s="436"/>
      <c r="D83" s="436"/>
      <c r="E83" s="436"/>
      <c r="F83" s="437"/>
      <c r="G83" s="435"/>
      <c r="H83" s="436"/>
      <c r="I83" s="436"/>
      <c r="J83" s="436"/>
      <c r="K83" s="437"/>
      <c r="L83" s="182"/>
      <c r="M83" s="183" t="s">
        <v>313</v>
      </c>
      <c r="N83" s="444"/>
      <c r="O83" s="457"/>
      <c r="P83" s="457"/>
      <c r="Q83" s="294" t="str">
        <f>IFERROR(VLOOKUP(U83,リスト!$AW$1:$AY$44,2,0),"")</f>
        <v/>
      </c>
      <c r="R83" s="295"/>
      <c r="S83" s="445" t="str">
        <f>IFERROR(VLOOKUP(U83,リスト!$AW$1:$AY$44,3,0),"")</f>
        <v/>
      </c>
      <c r="T83" s="446"/>
      <c r="U83" s="35"/>
      <c r="V83" s="464"/>
      <c r="W83" s="465"/>
      <c r="X83" s="465"/>
      <c r="Y83" s="465"/>
      <c r="Z83" s="466"/>
      <c r="AA83" s="278"/>
      <c r="AB83" s="279"/>
      <c r="AC83" s="279"/>
    </row>
    <row r="84" spans="1:29" s="127" customFormat="1" ht="15" customHeight="1">
      <c r="A84" s="449">
        <v>10</v>
      </c>
      <c r="B84" s="452"/>
      <c r="C84" s="430"/>
      <c r="D84" s="430"/>
      <c r="E84" s="430"/>
      <c r="F84" s="431"/>
      <c r="G84" s="429"/>
      <c r="H84" s="430"/>
      <c r="I84" s="430"/>
      <c r="J84" s="430"/>
      <c r="K84" s="431"/>
      <c r="L84" s="438"/>
      <c r="M84" s="439"/>
      <c r="N84" s="442"/>
      <c r="O84" s="455"/>
      <c r="P84" s="455"/>
      <c r="Q84" s="292" t="str">
        <f>IFERROR(VLOOKUP(U84,リスト!$AW$1:$AY$44,2,0),"")</f>
        <v/>
      </c>
      <c r="R84" s="447"/>
      <c r="S84" s="286" t="str">
        <f>IFERROR(VLOOKUP(U84,リスト!$AW$1:$AY$44,3,0),"")</f>
        <v/>
      </c>
      <c r="T84" s="290"/>
      <c r="U84" s="33"/>
      <c r="V84" s="458"/>
      <c r="W84" s="459"/>
      <c r="X84" s="459"/>
      <c r="Y84" s="459"/>
      <c r="Z84" s="460"/>
      <c r="AA84" s="276"/>
      <c r="AB84" s="277"/>
      <c r="AC84" s="277"/>
    </row>
    <row r="85" spans="1:29" s="127" customFormat="1" ht="15" customHeight="1">
      <c r="A85" s="450"/>
      <c r="B85" s="453"/>
      <c r="C85" s="433"/>
      <c r="D85" s="433"/>
      <c r="E85" s="433"/>
      <c r="F85" s="434"/>
      <c r="G85" s="432"/>
      <c r="H85" s="433"/>
      <c r="I85" s="433"/>
      <c r="J85" s="433"/>
      <c r="K85" s="434"/>
      <c r="L85" s="440"/>
      <c r="M85" s="441"/>
      <c r="N85" s="443"/>
      <c r="O85" s="456"/>
      <c r="P85" s="456"/>
      <c r="Q85" s="292" t="str">
        <f>IFERROR(VLOOKUP(U85,リスト!$AW$1:$AY$44,2,0),"")</f>
        <v/>
      </c>
      <c r="R85" s="293"/>
      <c r="S85" s="286" t="str">
        <f>IFERROR(VLOOKUP(U85,リスト!$AW$1:$AY$44,3,0),"")</f>
        <v/>
      </c>
      <c r="T85" s="287"/>
      <c r="U85" s="34"/>
      <c r="V85" s="461"/>
      <c r="W85" s="462"/>
      <c r="X85" s="462"/>
      <c r="Y85" s="462"/>
      <c r="Z85" s="463"/>
      <c r="AA85" s="278"/>
      <c r="AB85" s="279"/>
      <c r="AC85" s="279"/>
    </row>
    <row r="86" spans="1:29" s="127" customFormat="1" ht="15" customHeight="1">
      <c r="A86" s="450"/>
      <c r="B86" s="453"/>
      <c r="C86" s="433"/>
      <c r="D86" s="433"/>
      <c r="E86" s="433"/>
      <c r="F86" s="434"/>
      <c r="G86" s="432"/>
      <c r="H86" s="433"/>
      <c r="I86" s="433"/>
      <c r="J86" s="433"/>
      <c r="K86" s="434"/>
      <c r="L86" s="440"/>
      <c r="M86" s="441"/>
      <c r="N86" s="443"/>
      <c r="O86" s="456"/>
      <c r="P86" s="456"/>
      <c r="Q86" s="292" t="str">
        <f>IFERROR(VLOOKUP(U86,リスト!$AW$1:$AY$44,2,0),"")</f>
        <v/>
      </c>
      <c r="R86" s="447"/>
      <c r="S86" s="286" t="str">
        <f>IFERROR(VLOOKUP(U86,リスト!$AW$1:$AY$44,3,0),"")</f>
        <v/>
      </c>
      <c r="T86" s="290"/>
      <c r="U86" s="34"/>
      <c r="V86" s="461"/>
      <c r="W86" s="462"/>
      <c r="X86" s="462"/>
      <c r="Y86" s="462"/>
      <c r="Z86" s="463"/>
      <c r="AA86" s="278"/>
      <c r="AB86" s="279"/>
      <c r="AC86" s="279"/>
    </row>
    <row r="87" spans="1:29" s="127" customFormat="1" ht="15" customHeight="1">
      <c r="A87" s="450"/>
      <c r="B87" s="453"/>
      <c r="C87" s="433"/>
      <c r="D87" s="433"/>
      <c r="E87" s="433"/>
      <c r="F87" s="434"/>
      <c r="G87" s="432"/>
      <c r="H87" s="433"/>
      <c r="I87" s="433"/>
      <c r="J87" s="433"/>
      <c r="K87" s="434"/>
      <c r="L87" s="440"/>
      <c r="M87" s="441"/>
      <c r="N87" s="443"/>
      <c r="O87" s="456"/>
      <c r="P87" s="456"/>
      <c r="Q87" s="292" t="str">
        <f>IFERROR(VLOOKUP(U87,リスト!$AW$1:$AY$44,2,0),"")</f>
        <v/>
      </c>
      <c r="R87" s="447"/>
      <c r="S87" s="286" t="str">
        <f>IFERROR(VLOOKUP(U87,リスト!$AW$1:$AY$44,3,0),"")</f>
        <v/>
      </c>
      <c r="T87" s="287"/>
      <c r="U87" s="34"/>
      <c r="V87" s="461"/>
      <c r="W87" s="462"/>
      <c r="X87" s="462"/>
      <c r="Y87" s="462"/>
      <c r="Z87" s="463"/>
      <c r="AA87" s="278"/>
      <c r="AB87" s="279"/>
      <c r="AC87" s="279"/>
    </row>
    <row r="88" spans="1:29" s="127" customFormat="1" ht="15" customHeight="1">
      <c r="A88" s="450"/>
      <c r="B88" s="453"/>
      <c r="C88" s="433"/>
      <c r="D88" s="433"/>
      <c r="E88" s="433"/>
      <c r="F88" s="434"/>
      <c r="G88" s="432"/>
      <c r="H88" s="433"/>
      <c r="I88" s="433"/>
      <c r="J88" s="433"/>
      <c r="K88" s="434"/>
      <c r="L88" s="440"/>
      <c r="M88" s="441"/>
      <c r="N88" s="443"/>
      <c r="O88" s="456"/>
      <c r="P88" s="456"/>
      <c r="Q88" s="292" t="str">
        <f>IFERROR(VLOOKUP(U88,リスト!$AW$1:$AY$44,2,0),"")</f>
        <v/>
      </c>
      <c r="R88" s="293"/>
      <c r="S88" s="286" t="str">
        <f>IFERROR(VLOOKUP(U88,リスト!$AW$1:$AY$44,3,0),"")</f>
        <v/>
      </c>
      <c r="T88" s="290"/>
      <c r="U88" s="34"/>
      <c r="V88" s="461"/>
      <c r="W88" s="462"/>
      <c r="X88" s="462"/>
      <c r="Y88" s="462"/>
      <c r="Z88" s="463"/>
      <c r="AA88" s="278"/>
      <c r="AB88" s="279"/>
      <c r="AC88" s="279"/>
    </row>
    <row r="89" spans="1:29" s="127" customFormat="1" ht="15" customHeight="1">
      <c r="A89" s="450"/>
      <c r="B89" s="453"/>
      <c r="C89" s="433"/>
      <c r="D89" s="433"/>
      <c r="E89" s="433"/>
      <c r="F89" s="434"/>
      <c r="G89" s="432"/>
      <c r="H89" s="433"/>
      <c r="I89" s="433"/>
      <c r="J89" s="433"/>
      <c r="K89" s="434"/>
      <c r="L89" s="182"/>
      <c r="M89" s="183" t="s">
        <v>313</v>
      </c>
      <c r="N89" s="444"/>
      <c r="O89" s="457"/>
      <c r="P89" s="457"/>
      <c r="Q89" s="294" t="str">
        <f>IFERROR(VLOOKUP(U89,リスト!$AW$1:$AY$44,2,0),"")</f>
        <v/>
      </c>
      <c r="R89" s="295"/>
      <c r="S89" s="286" t="str">
        <f>IFERROR(VLOOKUP(U89,リスト!$AW$1:$AY$44,3,0),"")</f>
        <v/>
      </c>
      <c r="T89" s="287"/>
      <c r="U89" s="35"/>
      <c r="V89" s="464"/>
      <c r="W89" s="465"/>
      <c r="X89" s="465"/>
      <c r="Y89" s="465"/>
      <c r="Z89" s="466"/>
      <c r="AA89" s="278"/>
      <c r="AB89" s="279"/>
      <c r="AC89" s="279"/>
    </row>
    <row r="90" spans="1:29" s="127" customFormat="1" ht="15" hidden="1" customHeight="1" outlineLevel="1">
      <c r="A90" s="449">
        <v>11</v>
      </c>
      <c r="B90" s="452"/>
      <c r="C90" s="430"/>
      <c r="D90" s="430"/>
      <c r="E90" s="430"/>
      <c r="F90" s="431"/>
      <c r="G90" s="429"/>
      <c r="H90" s="430"/>
      <c r="I90" s="430"/>
      <c r="J90" s="430"/>
      <c r="K90" s="431"/>
      <c r="L90" s="438"/>
      <c r="M90" s="439"/>
      <c r="N90" s="442"/>
      <c r="O90" s="455"/>
      <c r="P90" s="455"/>
      <c r="Q90" s="484" t="str">
        <f>IFERROR(VLOOKUP(U90,リスト!$AW$1:$AY$44,2,0),"")</f>
        <v/>
      </c>
      <c r="R90" s="485"/>
      <c r="S90" s="288" t="str">
        <f>IFERROR(VLOOKUP(U90,リスト!$AW$1:$AY$44,3,0),"")</f>
        <v/>
      </c>
      <c r="T90" s="289"/>
      <c r="U90" s="33"/>
      <c r="V90" s="458"/>
      <c r="W90" s="459"/>
      <c r="X90" s="459"/>
      <c r="Y90" s="459"/>
      <c r="Z90" s="460"/>
      <c r="AA90" s="276"/>
      <c r="AB90" s="277"/>
      <c r="AC90" s="277"/>
    </row>
    <row r="91" spans="1:29" s="127" customFormat="1" ht="15" hidden="1" customHeight="1" outlineLevel="1">
      <c r="A91" s="450"/>
      <c r="B91" s="453"/>
      <c r="C91" s="433"/>
      <c r="D91" s="433"/>
      <c r="E91" s="433"/>
      <c r="F91" s="434"/>
      <c r="G91" s="432"/>
      <c r="H91" s="433"/>
      <c r="I91" s="433"/>
      <c r="J91" s="433"/>
      <c r="K91" s="434"/>
      <c r="L91" s="440"/>
      <c r="M91" s="441"/>
      <c r="N91" s="443"/>
      <c r="O91" s="456"/>
      <c r="P91" s="456"/>
      <c r="Q91" s="292" t="str">
        <f>IFERROR(VLOOKUP(U91,リスト!$AW$1:$AY$44,2,0),"")</f>
        <v/>
      </c>
      <c r="R91" s="293"/>
      <c r="S91" s="467" t="str">
        <f>IFERROR(VLOOKUP(U91,リスト!$AW$1:$AY$44,3,0),"")</f>
        <v/>
      </c>
      <c r="T91" s="468"/>
      <c r="U91" s="34"/>
      <c r="V91" s="461"/>
      <c r="W91" s="462"/>
      <c r="X91" s="462"/>
      <c r="Y91" s="462"/>
      <c r="Z91" s="463"/>
      <c r="AA91" s="278"/>
      <c r="AB91" s="279"/>
      <c r="AC91" s="279"/>
    </row>
    <row r="92" spans="1:29" s="127" customFormat="1" ht="14.25" hidden="1" customHeight="1" outlineLevel="1">
      <c r="A92" s="450"/>
      <c r="B92" s="453"/>
      <c r="C92" s="433"/>
      <c r="D92" s="433"/>
      <c r="E92" s="433"/>
      <c r="F92" s="434"/>
      <c r="G92" s="432"/>
      <c r="H92" s="433"/>
      <c r="I92" s="433"/>
      <c r="J92" s="433"/>
      <c r="K92" s="434"/>
      <c r="L92" s="440"/>
      <c r="M92" s="441"/>
      <c r="N92" s="443"/>
      <c r="O92" s="456"/>
      <c r="P92" s="456"/>
      <c r="Q92" s="292" t="str">
        <f>IFERROR(VLOOKUP(U92,リスト!$AW$1:$AY$44,2,0),"")</f>
        <v/>
      </c>
      <c r="R92" s="293"/>
      <c r="S92" s="467" t="str">
        <f>IFERROR(VLOOKUP(U92,リスト!$AW$1:$AY$44,3,0),"")</f>
        <v/>
      </c>
      <c r="T92" s="468"/>
      <c r="U92" s="34"/>
      <c r="V92" s="461"/>
      <c r="W92" s="462"/>
      <c r="X92" s="462"/>
      <c r="Y92" s="462"/>
      <c r="Z92" s="463"/>
      <c r="AA92" s="278"/>
      <c r="AB92" s="279"/>
      <c r="AC92" s="279"/>
    </row>
    <row r="93" spans="1:29" s="127" customFormat="1" ht="15" hidden="1" customHeight="1" outlineLevel="1">
      <c r="A93" s="450"/>
      <c r="B93" s="453"/>
      <c r="C93" s="433"/>
      <c r="D93" s="433"/>
      <c r="E93" s="433"/>
      <c r="F93" s="434"/>
      <c r="G93" s="432"/>
      <c r="H93" s="433"/>
      <c r="I93" s="433"/>
      <c r="J93" s="433"/>
      <c r="K93" s="434"/>
      <c r="L93" s="440"/>
      <c r="M93" s="441"/>
      <c r="N93" s="443"/>
      <c r="O93" s="456"/>
      <c r="P93" s="456"/>
      <c r="Q93" s="292" t="str">
        <f>IFERROR(VLOOKUP(U93,リスト!$AW$1:$AY$44,2,0),"")</f>
        <v/>
      </c>
      <c r="R93" s="293"/>
      <c r="S93" s="467" t="str">
        <f>IFERROR(VLOOKUP(U93,リスト!$AW$1:$AY$44,3,0),"")</f>
        <v/>
      </c>
      <c r="T93" s="468"/>
      <c r="U93" s="34"/>
      <c r="V93" s="461"/>
      <c r="W93" s="462"/>
      <c r="X93" s="462"/>
      <c r="Y93" s="462"/>
      <c r="Z93" s="463"/>
      <c r="AA93" s="278"/>
      <c r="AB93" s="279"/>
      <c r="AC93" s="279"/>
    </row>
    <row r="94" spans="1:29" s="127" customFormat="1" ht="15" hidden="1" customHeight="1" outlineLevel="1">
      <c r="A94" s="450"/>
      <c r="B94" s="453"/>
      <c r="C94" s="433"/>
      <c r="D94" s="433"/>
      <c r="E94" s="433"/>
      <c r="F94" s="434"/>
      <c r="G94" s="432"/>
      <c r="H94" s="433"/>
      <c r="I94" s="433"/>
      <c r="J94" s="433"/>
      <c r="K94" s="434"/>
      <c r="L94" s="440"/>
      <c r="M94" s="441"/>
      <c r="N94" s="443"/>
      <c r="O94" s="456"/>
      <c r="P94" s="456"/>
      <c r="Q94" s="292" t="str">
        <f>IFERROR(VLOOKUP(U94,リスト!$AW$1:$AY$44,2,0),"")</f>
        <v/>
      </c>
      <c r="R94" s="293"/>
      <c r="S94" s="467" t="str">
        <f>IFERROR(VLOOKUP(U94,リスト!$AW$1:$AY$44,3,0),"")</f>
        <v/>
      </c>
      <c r="T94" s="468"/>
      <c r="U94" s="34"/>
      <c r="V94" s="461"/>
      <c r="W94" s="462"/>
      <c r="X94" s="462"/>
      <c r="Y94" s="462"/>
      <c r="Z94" s="463"/>
      <c r="AA94" s="278"/>
      <c r="AB94" s="279"/>
      <c r="AC94" s="279"/>
    </row>
    <row r="95" spans="1:29" s="127" customFormat="1" ht="15" hidden="1" customHeight="1" outlineLevel="1">
      <c r="A95" s="450"/>
      <c r="B95" s="453"/>
      <c r="C95" s="433"/>
      <c r="D95" s="433"/>
      <c r="E95" s="433"/>
      <c r="F95" s="434"/>
      <c r="G95" s="432"/>
      <c r="H95" s="433"/>
      <c r="I95" s="433"/>
      <c r="J95" s="433"/>
      <c r="K95" s="434"/>
      <c r="L95" s="182"/>
      <c r="M95" s="183" t="s">
        <v>313</v>
      </c>
      <c r="N95" s="443"/>
      <c r="O95" s="457"/>
      <c r="P95" s="457"/>
      <c r="Q95" s="292" t="str">
        <f>IFERROR(VLOOKUP(U95,リスト!$AW$1:$AY$44,2,0),"")</f>
        <v/>
      </c>
      <c r="R95" s="293"/>
      <c r="S95" s="469" t="str">
        <f>IFERROR(VLOOKUP(U95,リスト!$AW$1:$AY$44,3,0),"")</f>
        <v/>
      </c>
      <c r="T95" s="470"/>
      <c r="U95" s="35"/>
      <c r="V95" s="464"/>
      <c r="W95" s="465"/>
      <c r="X95" s="465"/>
      <c r="Y95" s="465"/>
      <c r="Z95" s="466"/>
      <c r="AA95" s="278"/>
      <c r="AB95" s="279"/>
      <c r="AC95" s="279"/>
    </row>
    <row r="96" spans="1:29" s="127" customFormat="1" ht="15" hidden="1" customHeight="1" outlineLevel="1">
      <c r="A96" s="449">
        <v>12</v>
      </c>
      <c r="B96" s="452"/>
      <c r="C96" s="430"/>
      <c r="D96" s="430"/>
      <c r="E96" s="430"/>
      <c r="F96" s="431"/>
      <c r="G96" s="429"/>
      <c r="H96" s="430"/>
      <c r="I96" s="430"/>
      <c r="J96" s="430"/>
      <c r="K96" s="431"/>
      <c r="L96" s="438"/>
      <c r="M96" s="439"/>
      <c r="N96" s="442"/>
      <c r="O96" s="455"/>
      <c r="P96" s="455"/>
      <c r="Q96" s="484" t="str">
        <f>IFERROR(VLOOKUP(U96,リスト!$AW$1:$AY$44,2,0),"")</f>
        <v/>
      </c>
      <c r="R96" s="485"/>
      <c r="S96" s="288" t="str">
        <f>IFERROR(VLOOKUP(U96,リスト!$AW$1:$AY$44,3,0),"")</f>
        <v/>
      </c>
      <c r="T96" s="289"/>
      <c r="U96" s="33"/>
      <c r="V96" s="458"/>
      <c r="W96" s="459"/>
      <c r="X96" s="459"/>
      <c r="Y96" s="459"/>
      <c r="Z96" s="460"/>
      <c r="AA96" s="276"/>
      <c r="AB96" s="277"/>
      <c r="AC96" s="277"/>
    </row>
    <row r="97" spans="1:29" s="127" customFormat="1" ht="15" hidden="1" customHeight="1" outlineLevel="1">
      <c r="A97" s="450"/>
      <c r="B97" s="453"/>
      <c r="C97" s="433"/>
      <c r="D97" s="433"/>
      <c r="E97" s="433"/>
      <c r="F97" s="434"/>
      <c r="G97" s="432"/>
      <c r="H97" s="433"/>
      <c r="I97" s="433"/>
      <c r="J97" s="433"/>
      <c r="K97" s="434"/>
      <c r="L97" s="440"/>
      <c r="M97" s="441"/>
      <c r="N97" s="443"/>
      <c r="O97" s="456"/>
      <c r="P97" s="456"/>
      <c r="Q97" s="292" t="str">
        <f>IFERROR(VLOOKUP(U97,リスト!$AW$1:$AY$44,2,0),"")</f>
        <v/>
      </c>
      <c r="R97" s="293"/>
      <c r="S97" s="467" t="str">
        <f>IFERROR(VLOOKUP(U97,リスト!$AW$1:$AY$44,3,0),"")</f>
        <v/>
      </c>
      <c r="T97" s="468"/>
      <c r="U97" s="34"/>
      <c r="V97" s="461"/>
      <c r="W97" s="462"/>
      <c r="X97" s="462"/>
      <c r="Y97" s="462"/>
      <c r="Z97" s="463"/>
      <c r="AA97" s="278"/>
      <c r="AB97" s="279"/>
      <c r="AC97" s="279"/>
    </row>
    <row r="98" spans="1:29" s="127" customFormat="1" ht="15" hidden="1" customHeight="1" outlineLevel="1">
      <c r="A98" s="450"/>
      <c r="B98" s="453"/>
      <c r="C98" s="433"/>
      <c r="D98" s="433"/>
      <c r="E98" s="433"/>
      <c r="F98" s="434"/>
      <c r="G98" s="432"/>
      <c r="H98" s="433"/>
      <c r="I98" s="433"/>
      <c r="J98" s="433"/>
      <c r="K98" s="434"/>
      <c r="L98" s="440"/>
      <c r="M98" s="441"/>
      <c r="N98" s="443"/>
      <c r="O98" s="456"/>
      <c r="P98" s="456"/>
      <c r="Q98" s="292" t="str">
        <f>IFERROR(VLOOKUP(U98,リスト!$AW$1:$AY$44,2,0),"")</f>
        <v/>
      </c>
      <c r="R98" s="293"/>
      <c r="S98" s="467" t="str">
        <f>IFERROR(VLOOKUP(U98,リスト!$AW$1:$AY$44,3,0),"")</f>
        <v/>
      </c>
      <c r="T98" s="468"/>
      <c r="U98" s="34"/>
      <c r="V98" s="461"/>
      <c r="W98" s="462"/>
      <c r="X98" s="462"/>
      <c r="Y98" s="462"/>
      <c r="Z98" s="463"/>
      <c r="AA98" s="278"/>
      <c r="AB98" s="279"/>
      <c r="AC98" s="279"/>
    </row>
    <row r="99" spans="1:29" s="127" customFormat="1" ht="15" hidden="1" customHeight="1" outlineLevel="1">
      <c r="A99" s="450"/>
      <c r="B99" s="453"/>
      <c r="C99" s="433"/>
      <c r="D99" s="433"/>
      <c r="E99" s="433"/>
      <c r="F99" s="434"/>
      <c r="G99" s="432"/>
      <c r="H99" s="433"/>
      <c r="I99" s="433"/>
      <c r="J99" s="433"/>
      <c r="K99" s="434"/>
      <c r="L99" s="440"/>
      <c r="M99" s="441"/>
      <c r="N99" s="443"/>
      <c r="O99" s="456"/>
      <c r="P99" s="456"/>
      <c r="Q99" s="292" t="str">
        <f>IFERROR(VLOOKUP(U99,リスト!$AW$1:$AY$44,2,0),"")</f>
        <v/>
      </c>
      <c r="R99" s="293"/>
      <c r="S99" s="467" t="str">
        <f>IFERROR(VLOOKUP(U99,リスト!$AW$1:$AY$44,3,0),"")</f>
        <v/>
      </c>
      <c r="T99" s="468"/>
      <c r="U99" s="34"/>
      <c r="V99" s="461"/>
      <c r="W99" s="462"/>
      <c r="X99" s="462"/>
      <c r="Y99" s="462"/>
      <c r="Z99" s="463"/>
      <c r="AA99" s="278"/>
      <c r="AB99" s="279"/>
      <c r="AC99" s="279"/>
    </row>
    <row r="100" spans="1:29" s="127" customFormat="1" ht="15" hidden="1" customHeight="1" outlineLevel="1">
      <c r="A100" s="450"/>
      <c r="B100" s="453"/>
      <c r="C100" s="433"/>
      <c r="D100" s="433"/>
      <c r="E100" s="433"/>
      <c r="F100" s="434"/>
      <c r="G100" s="432"/>
      <c r="H100" s="433"/>
      <c r="I100" s="433"/>
      <c r="J100" s="433"/>
      <c r="K100" s="434"/>
      <c r="L100" s="440"/>
      <c r="M100" s="441"/>
      <c r="N100" s="443"/>
      <c r="O100" s="456"/>
      <c r="P100" s="456"/>
      <c r="Q100" s="292" t="str">
        <f>IFERROR(VLOOKUP(U100,リスト!$AW$1:$AY$44,2,0),"")</f>
        <v/>
      </c>
      <c r="R100" s="293"/>
      <c r="S100" s="467" t="str">
        <f>IFERROR(VLOOKUP(U100,リスト!$AW$1:$AY$44,3,0),"")</f>
        <v/>
      </c>
      <c r="T100" s="468"/>
      <c r="U100" s="34"/>
      <c r="V100" s="461"/>
      <c r="W100" s="462"/>
      <c r="X100" s="462"/>
      <c r="Y100" s="462"/>
      <c r="Z100" s="463"/>
      <c r="AA100" s="278"/>
      <c r="AB100" s="279"/>
      <c r="AC100" s="279"/>
    </row>
    <row r="101" spans="1:29" s="127" customFormat="1" ht="15" hidden="1" customHeight="1" outlineLevel="1">
      <c r="A101" s="450"/>
      <c r="B101" s="453"/>
      <c r="C101" s="433"/>
      <c r="D101" s="433"/>
      <c r="E101" s="433"/>
      <c r="F101" s="434"/>
      <c r="G101" s="432"/>
      <c r="H101" s="433"/>
      <c r="I101" s="433"/>
      <c r="J101" s="433"/>
      <c r="K101" s="434"/>
      <c r="L101" s="182"/>
      <c r="M101" s="183" t="s">
        <v>313</v>
      </c>
      <c r="N101" s="443"/>
      <c r="O101" s="457"/>
      <c r="P101" s="457"/>
      <c r="Q101" s="292" t="str">
        <f>IFERROR(VLOOKUP(U101,リスト!$AW$1:$AY$44,2,0),"")</f>
        <v/>
      </c>
      <c r="R101" s="293"/>
      <c r="S101" s="469" t="str">
        <f>IFERROR(VLOOKUP(U101,リスト!$AW$1:$AY$44,3,0),"")</f>
        <v/>
      </c>
      <c r="T101" s="470"/>
      <c r="U101" s="35"/>
      <c r="V101" s="464"/>
      <c r="W101" s="465"/>
      <c r="X101" s="465"/>
      <c r="Y101" s="465"/>
      <c r="Z101" s="466"/>
      <c r="AA101" s="278"/>
      <c r="AB101" s="279"/>
      <c r="AC101" s="279"/>
    </row>
    <row r="102" spans="1:29" s="127" customFormat="1" ht="15" hidden="1" customHeight="1" outlineLevel="1">
      <c r="A102" s="449">
        <v>13</v>
      </c>
      <c r="B102" s="452"/>
      <c r="C102" s="430"/>
      <c r="D102" s="430"/>
      <c r="E102" s="430"/>
      <c r="F102" s="431"/>
      <c r="G102" s="429"/>
      <c r="H102" s="430"/>
      <c r="I102" s="430"/>
      <c r="J102" s="430"/>
      <c r="K102" s="431"/>
      <c r="L102" s="438"/>
      <c r="M102" s="439"/>
      <c r="N102" s="442"/>
      <c r="O102" s="455"/>
      <c r="P102" s="455"/>
      <c r="Q102" s="484" t="str">
        <f>IFERROR(VLOOKUP(U102,リスト!$AW$1:$AY$44,2,0),"")</f>
        <v/>
      </c>
      <c r="R102" s="485"/>
      <c r="S102" s="288" t="str">
        <f>IFERROR(VLOOKUP(U102,リスト!$AW$1:$AY$44,3,0),"")</f>
        <v/>
      </c>
      <c r="T102" s="289"/>
      <c r="U102" s="33"/>
      <c r="V102" s="458"/>
      <c r="W102" s="459"/>
      <c r="X102" s="459"/>
      <c r="Y102" s="459"/>
      <c r="Z102" s="460"/>
      <c r="AA102" s="276"/>
      <c r="AB102" s="277"/>
      <c r="AC102" s="277"/>
    </row>
    <row r="103" spans="1:29" s="127" customFormat="1" ht="15" hidden="1" customHeight="1" outlineLevel="1">
      <c r="A103" s="450"/>
      <c r="B103" s="453"/>
      <c r="C103" s="433"/>
      <c r="D103" s="433"/>
      <c r="E103" s="433"/>
      <c r="F103" s="434"/>
      <c r="G103" s="432"/>
      <c r="H103" s="433"/>
      <c r="I103" s="433"/>
      <c r="J103" s="433"/>
      <c r="K103" s="434"/>
      <c r="L103" s="440"/>
      <c r="M103" s="441"/>
      <c r="N103" s="443"/>
      <c r="O103" s="456"/>
      <c r="P103" s="456"/>
      <c r="Q103" s="292" t="str">
        <f>IFERROR(VLOOKUP(U103,リスト!$AW$1:$AY$44,2,0),"")</f>
        <v/>
      </c>
      <c r="R103" s="293"/>
      <c r="S103" s="467" t="str">
        <f>IFERROR(VLOOKUP(U103,リスト!$AW$1:$AY$44,3,0),"")</f>
        <v/>
      </c>
      <c r="T103" s="468"/>
      <c r="U103" s="34"/>
      <c r="V103" s="461"/>
      <c r="W103" s="462"/>
      <c r="X103" s="462"/>
      <c r="Y103" s="462"/>
      <c r="Z103" s="463"/>
      <c r="AA103" s="278"/>
      <c r="AB103" s="279"/>
      <c r="AC103" s="279"/>
    </row>
    <row r="104" spans="1:29" s="127" customFormat="1" ht="15" hidden="1" customHeight="1" outlineLevel="1">
      <c r="A104" s="450"/>
      <c r="B104" s="453"/>
      <c r="C104" s="433"/>
      <c r="D104" s="433"/>
      <c r="E104" s="433"/>
      <c r="F104" s="434"/>
      <c r="G104" s="432"/>
      <c r="H104" s="433"/>
      <c r="I104" s="433"/>
      <c r="J104" s="433"/>
      <c r="K104" s="434"/>
      <c r="L104" s="440"/>
      <c r="M104" s="441"/>
      <c r="N104" s="443"/>
      <c r="O104" s="456"/>
      <c r="P104" s="456"/>
      <c r="Q104" s="292" t="str">
        <f>IFERROR(VLOOKUP(U104,リスト!$AW$1:$AY$44,2,0),"")</f>
        <v/>
      </c>
      <c r="R104" s="293"/>
      <c r="S104" s="467" t="str">
        <f>IFERROR(VLOOKUP(U104,リスト!$AW$1:$AY$44,3,0),"")</f>
        <v/>
      </c>
      <c r="T104" s="468"/>
      <c r="U104" s="34"/>
      <c r="V104" s="461"/>
      <c r="W104" s="462"/>
      <c r="X104" s="462"/>
      <c r="Y104" s="462"/>
      <c r="Z104" s="463"/>
      <c r="AA104" s="278"/>
      <c r="AB104" s="279"/>
      <c r="AC104" s="279"/>
    </row>
    <row r="105" spans="1:29" s="127" customFormat="1" ht="15" hidden="1" customHeight="1" outlineLevel="1">
      <c r="A105" s="450"/>
      <c r="B105" s="453"/>
      <c r="C105" s="433"/>
      <c r="D105" s="433"/>
      <c r="E105" s="433"/>
      <c r="F105" s="434"/>
      <c r="G105" s="432"/>
      <c r="H105" s="433"/>
      <c r="I105" s="433"/>
      <c r="J105" s="433"/>
      <c r="K105" s="434"/>
      <c r="L105" s="440"/>
      <c r="M105" s="441"/>
      <c r="N105" s="443"/>
      <c r="O105" s="456"/>
      <c r="P105" s="456"/>
      <c r="Q105" s="292" t="str">
        <f>IFERROR(VLOOKUP(U105,リスト!$AW$1:$AY$44,2,0),"")</f>
        <v/>
      </c>
      <c r="R105" s="293"/>
      <c r="S105" s="467" t="str">
        <f>IFERROR(VLOOKUP(U105,リスト!$AW$1:$AY$44,3,0),"")</f>
        <v/>
      </c>
      <c r="T105" s="468"/>
      <c r="U105" s="34"/>
      <c r="V105" s="461"/>
      <c r="W105" s="462"/>
      <c r="X105" s="462"/>
      <c r="Y105" s="462"/>
      <c r="Z105" s="463"/>
      <c r="AA105" s="278"/>
      <c r="AB105" s="279"/>
      <c r="AC105" s="279"/>
    </row>
    <row r="106" spans="1:29" s="127" customFormat="1" ht="15" hidden="1" customHeight="1" outlineLevel="1">
      <c r="A106" s="450"/>
      <c r="B106" s="453"/>
      <c r="C106" s="433"/>
      <c r="D106" s="433"/>
      <c r="E106" s="433"/>
      <c r="F106" s="434"/>
      <c r="G106" s="432"/>
      <c r="H106" s="433"/>
      <c r="I106" s="433"/>
      <c r="J106" s="433"/>
      <c r="K106" s="434"/>
      <c r="L106" s="440"/>
      <c r="M106" s="441"/>
      <c r="N106" s="443"/>
      <c r="O106" s="456"/>
      <c r="P106" s="456"/>
      <c r="Q106" s="292" t="str">
        <f>IFERROR(VLOOKUP(U106,リスト!$AW$1:$AY$44,2,0),"")</f>
        <v/>
      </c>
      <c r="R106" s="293"/>
      <c r="S106" s="467" t="str">
        <f>IFERROR(VLOOKUP(U106,リスト!$AW$1:$AY$44,3,0),"")</f>
        <v/>
      </c>
      <c r="T106" s="468"/>
      <c r="U106" s="34"/>
      <c r="V106" s="461"/>
      <c r="W106" s="462"/>
      <c r="X106" s="462"/>
      <c r="Y106" s="462"/>
      <c r="Z106" s="463"/>
      <c r="AA106" s="278"/>
      <c r="AB106" s="279"/>
      <c r="AC106" s="279"/>
    </row>
    <row r="107" spans="1:29" s="127" customFormat="1" ht="15" hidden="1" customHeight="1" outlineLevel="1">
      <c r="A107" s="450"/>
      <c r="B107" s="453"/>
      <c r="C107" s="433"/>
      <c r="D107" s="433"/>
      <c r="E107" s="433"/>
      <c r="F107" s="434"/>
      <c r="G107" s="432"/>
      <c r="H107" s="433"/>
      <c r="I107" s="433"/>
      <c r="J107" s="433"/>
      <c r="K107" s="434"/>
      <c r="L107" s="182"/>
      <c r="M107" s="183" t="s">
        <v>313</v>
      </c>
      <c r="N107" s="443"/>
      <c r="O107" s="457"/>
      <c r="P107" s="457"/>
      <c r="Q107" s="292" t="str">
        <f>IFERROR(VLOOKUP(U107,リスト!$AW$1:$AY$44,2,0),"")</f>
        <v/>
      </c>
      <c r="R107" s="293"/>
      <c r="S107" s="469" t="str">
        <f>IFERROR(VLOOKUP(U107,リスト!$AW$1:$AY$44,3,0),"")</f>
        <v/>
      </c>
      <c r="T107" s="470"/>
      <c r="U107" s="35"/>
      <c r="V107" s="464"/>
      <c r="W107" s="465"/>
      <c r="X107" s="465"/>
      <c r="Y107" s="465"/>
      <c r="Z107" s="466"/>
      <c r="AA107" s="278"/>
      <c r="AB107" s="279"/>
      <c r="AC107" s="279"/>
    </row>
    <row r="108" spans="1:29" s="127" customFormat="1" ht="15" hidden="1" customHeight="1" outlineLevel="1">
      <c r="A108" s="449">
        <v>14</v>
      </c>
      <c r="B108" s="452"/>
      <c r="C108" s="430"/>
      <c r="D108" s="430"/>
      <c r="E108" s="430"/>
      <c r="F108" s="431"/>
      <c r="G108" s="429"/>
      <c r="H108" s="430"/>
      <c r="I108" s="430"/>
      <c r="J108" s="430"/>
      <c r="K108" s="431"/>
      <c r="L108" s="438"/>
      <c r="M108" s="439"/>
      <c r="N108" s="442"/>
      <c r="O108" s="455"/>
      <c r="P108" s="455"/>
      <c r="Q108" s="484" t="str">
        <f>IFERROR(VLOOKUP(U108,リスト!$AW$1:$AY$44,2,0),"")</f>
        <v/>
      </c>
      <c r="R108" s="485"/>
      <c r="S108" s="288" t="str">
        <f>IFERROR(VLOOKUP(U108,リスト!$AW$1:$AY$44,3,0),"")</f>
        <v/>
      </c>
      <c r="T108" s="289"/>
      <c r="U108" s="33"/>
      <c r="V108" s="458"/>
      <c r="W108" s="459"/>
      <c r="X108" s="459"/>
      <c r="Y108" s="459"/>
      <c r="Z108" s="460"/>
      <c r="AA108" s="276"/>
      <c r="AB108" s="277"/>
      <c r="AC108" s="277"/>
    </row>
    <row r="109" spans="1:29" s="127" customFormat="1" ht="15" hidden="1" customHeight="1" outlineLevel="1">
      <c r="A109" s="450"/>
      <c r="B109" s="453"/>
      <c r="C109" s="433"/>
      <c r="D109" s="433"/>
      <c r="E109" s="433"/>
      <c r="F109" s="434"/>
      <c r="G109" s="432"/>
      <c r="H109" s="433"/>
      <c r="I109" s="433"/>
      <c r="J109" s="433"/>
      <c r="K109" s="434"/>
      <c r="L109" s="440"/>
      <c r="M109" s="441"/>
      <c r="N109" s="443"/>
      <c r="O109" s="456"/>
      <c r="P109" s="456"/>
      <c r="Q109" s="292" t="str">
        <f>IFERROR(VLOOKUP(U109,リスト!$AW$1:$AY$44,2,0),"")</f>
        <v/>
      </c>
      <c r="R109" s="293"/>
      <c r="S109" s="467" t="str">
        <f>IFERROR(VLOOKUP(U109,リスト!$AW$1:$AY$44,3,0),"")</f>
        <v/>
      </c>
      <c r="T109" s="468"/>
      <c r="U109" s="34"/>
      <c r="V109" s="461"/>
      <c r="W109" s="462"/>
      <c r="X109" s="462"/>
      <c r="Y109" s="462"/>
      <c r="Z109" s="463"/>
      <c r="AA109" s="278"/>
      <c r="AB109" s="279"/>
      <c r="AC109" s="279"/>
    </row>
    <row r="110" spans="1:29" s="127" customFormat="1" ht="15" hidden="1" customHeight="1" outlineLevel="1">
      <c r="A110" s="450"/>
      <c r="B110" s="453"/>
      <c r="C110" s="433"/>
      <c r="D110" s="433"/>
      <c r="E110" s="433"/>
      <c r="F110" s="434"/>
      <c r="G110" s="432"/>
      <c r="H110" s="433"/>
      <c r="I110" s="433"/>
      <c r="J110" s="433"/>
      <c r="K110" s="434"/>
      <c r="L110" s="440"/>
      <c r="M110" s="441"/>
      <c r="N110" s="443"/>
      <c r="O110" s="456"/>
      <c r="P110" s="456"/>
      <c r="Q110" s="292" t="str">
        <f>IFERROR(VLOOKUP(U110,リスト!$AW$1:$AY$44,2,0),"")</f>
        <v/>
      </c>
      <c r="R110" s="293"/>
      <c r="S110" s="467" t="str">
        <f>IFERROR(VLOOKUP(U110,リスト!$AW$1:$AY$44,3,0),"")</f>
        <v/>
      </c>
      <c r="T110" s="468"/>
      <c r="U110" s="34"/>
      <c r="V110" s="461"/>
      <c r="W110" s="462"/>
      <c r="X110" s="462"/>
      <c r="Y110" s="462"/>
      <c r="Z110" s="463"/>
      <c r="AA110" s="278"/>
      <c r="AB110" s="279"/>
      <c r="AC110" s="279"/>
    </row>
    <row r="111" spans="1:29" s="127" customFormat="1" ht="15" hidden="1" customHeight="1" outlineLevel="1">
      <c r="A111" s="450"/>
      <c r="B111" s="453"/>
      <c r="C111" s="433"/>
      <c r="D111" s="433"/>
      <c r="E111" s="433"/>
      <c r="F111" s="434"/>
      <c r="G111" s="432"/>
      <c r="H111" s="433"/>
      <c r="I111" s="433"/>
      <c r="J111" s="433"/>
      <c r="K111" s="434"/>
      <c r="L111" s="440"/>
      <c r="M111" s="441"/>
      <c r="N111" s="443"/>
      <c r="O111" s="456"/>
      <c r="P111" s="456"/>
      <c r="Q111" s="292" t="str">
        <f>IFERROR(VLOOKUP(U111,リスト!$AW$1:$AY$44,2,0),"")</f>
        <v/>
      </c>
      <c r="R111" s="293"/>
      <c r="S111" s="467" t="str">
        <f>IFERROR(VLOOKUP(U111,リスト!$AW$1:$AY$44,3,0),"")</f>
        <v/>
      </c>
      <c r="T111" s="468"/>
      <c r="U111" s="34"/>
      <c r="V111" s="461"/>
      <c r="W111" s="462"/>
      <c r="X111" s="462"/>
      <c r="Y111" s="462"/>
      <c r="Z111" s="463"/>
      <c r="AA111" s="278"/>
      <c r="AB111" s="279"/>
      <c r="AC111" s="279"/>
    </row>
    <row r="112" spans="1:29" s="127" customFormat="1" ht="15" hidden="1" customHeight="1" outlineLevel="1">
      <c r="A112" s="450"/>
      <c r="B112" s="453"/>
      <c r="C112" s="433"/>
      <c r="D112" s="433"/>
      <c r="E112" s="433"/>
      <c r="F112" s="434"/>
      <c r="G112" s="432"/>
      <c r="H112" s="433"/>
      <c r="I112" s="433"/>
      <c r="J112" s="433"/>
      <c r="K112" s="434"/>
      <c r="L112" s="440"/>
      <c r="M112" s="441"/>
      <c r="N112" s="443"/>
      <c r="O112" s="456"/>
      <c r="P112" s="456"/>
      <c r="Q112" s="292" t="str">
        <f>IFERROR(VLOOKUP(U112,リスト!$AW$1:$AY$44,2,0),"")</f>
        <v/>
      </c>
      <c r="R112" s="293"/>
      <c r="S112" s="467" t="str">
        <f>IFERROR(VLOOKUP(U112,リスト!$AW$1:$AY$44,3,0),"")</f>
        <v/>
      </c>
      <c r="T112" s="468"/>
      <c r="U112" s="34"/>
      <c r="V112" s="461"/>
      <c r="W112" s="462"/>
      <c r="X112" s="462"/>
      <c r="Y112" s="462"/>
      <c r="Z112" s="463"/>
      <c r="AA112" s="278"/>
      <c r="AB112" s="279"/>
      <c r="AC112" s="279"/>
    </row>
    <row r="113" spans="1:29" s="127" customFormat="1" ht="15" hidden="1" customHeight="1" outlineLevel="1">
      <c r="A113" s="450"/>
      <c r="B113" s="453"/>
      <c r="C113" s="433"/>
      <c r="D113" s="433"/>
      <c r="E113" s="433"/>
      <c r="F113" s="434"/>
      <c r="G113" s="432"/>
      <c r="H113" s="433"/>
      <c r="I113" s="433"/>
      <c r="J113" s="433"/>
      <c r="K113" s="434"/>
      <c r="L113" s="182"/>
      <c r="M113" s="183" t="s">
        <v>313</v>
      </c>
      <c r="N113" s="443"/>
      <c r="O113" s="457"/>
      <c r="P113" s="457"/>
      <c r="Q113" s="294" t="str">
        <f>IFERROR(VLOOKUP(U113,リスト!$AW$1:$AY$44,2,0),"")</f>
        <v/>
      </c>
      <c r="R113" s="486"/>
      <c r="S113" s="469" t="str">
        <f>IFERROR(VLOOKUP(U113,リスト!$AW$1:$AY$44,3,0),"")</f>
        <v/>
      </c>
      <c r="T113" s="470"/>
      <c r="U113" s="35"/>
      <c r="V113" s="464"/>
      <c r="W113" s="465"/>
      <c r="X113" s="465"/>
      <c r="Y113" s="465"/>
      <c r="Z113" s="466"/>
      <c r="AA113" s="278"/>
      <c r="AB113" s="279"/>
      <c r="AC113" s="279"/>
    </row>
    <row r="114" spans="1:29" s="127" customFormat="1" ht="15" hidden="1" customHeight="1" outlineLevel="1">
      <c r="A114" s="449">
        <v>15</v>
      </c>
      <c r="B114" s="452"/>
      <c r="C114" s="430"/>
      <c r="D114" s="430"/>
      <c r="E114" s="430"/>
      <c r="F114" s="431"/>
      <c r="G114" s="429"/>
      <c r="H114" s="430"/>
      <c r="I114" s="430"/>
      <c r="J114" s="430"/>
      <c r="K114" s="431"/>
      <c r="L114" s="438"/>
      <c r="M114" s="439"/>
      <c r="N114" s="442"/>
      <c r="O114" s="455"/>
      <c r="P114" s="455"/>
      <c r="Q114" s="484" t="str">
        <f>IFERROR(VLOOKUP(U114,リスト!$AW$1:$AY$44,2,0),"")</f>
        <v/>
      </c>
      <c r="R114" s="485"/>
      <c r="S114" s="288" t="str">
        <f>IFERROR(VLOOKUP(U114,リスト!$AW$1:$AY$44,3,0),"")</f>
        <v/>
      </c>
      <c r="T114" s="289"/>
      <c r="U114" s="33"/>
      <c r="V114" s="458"/>
      <c r="W114" s="459"/>
      <c r="X114" s="459"/>
      <c r="Y114" s="459"/>
      <c r="Z114" s="460"/>
      <c r="AA114" s="276"/>
      <c r="AB114" s="277"/>
      <c r="AC114" s="277"/>
    </row>
    <row r="115" spans="1:29" s="127" customFormat="1" ht="15" hidden="1" customHeight="1" outlineLevel="1">
      <c r="A115" s="450"/>
      <c r="B115" s="453"/>
      <c r="C115" s="433"/>
      <c r="D115" s="433"/>
      <c r="E115" s="433"/>
      <c r="F115" s="434"/>
      <c r="G115" s="432"/>
      <c r="H115" s="433"/>
      <c r="I115" s="433"/>
      <c r="J115" s="433"/>
      <c r="K115" s="434"/>
      <c r="L115" s="440"/>
      <c r="M115" s="441"/>
      <c r="N115" s="443"/>
      <c r="O115" s="456"/>
      <c r="P115" s="456"/>
      <c r="Q115" s="292" t="str">
        <f>IFERROR(VLOOKUP(U115,リスト!$AW$1:$AY$44,2,0),"")</f>
        <v/>
      </c>
      <c r="R115" s="293"/>
      <c r="S115" s="467" t="str">
        <f>IFERROR(VLOOKUP(U115,リスト!$AW$1:$AY$44,3,0),"")</f>
        <v/>
      </c>
      <c r="T115" s="468"/>
      <c r="U115" s="34"/>
      <c r="V115" s="461"/>
      <c r="W115" s="462"/>
      <c r="X115" s="462"/>
      <c r="Y115" s="462"/>
      <c r="Z115" s="463"/>
      <c r="AA115" s="278"/>
      <c r="AB115" s="279"/>
      <c r="AC115" s="279"/>
    </row>
    <row r="116" spans="1:29" s="127" customFormat="1" ht="14.25" hidden="1" customHeight="1" outlineLevel="1">
      <c r="A116" s="450"/>
      <c r="B116" s="453"/>
      <c r="C116" s="433"/>
      <c r="D116" s="433"/>
      <c r="E116" s="433"/>
      <c r="F116" s="434"/>
      <c r="G116" s="432"/>
      <c r="H116" s="433"/>
      <c r="I116" s="433"/>
      <c r="J116" s="433"/>
      <c r="K116" s="434"/>
      <c r="L116" s="440"/>
      <c r="M116" s="441"/>
      <c r="N116" s="443"/>
      <c r="O116" s="456"/>
      <c r="P116" s="456"/>
      <c r="Q116" s="292" t="str">
        <f>IFERROR(VLOOKUP(U116,リスト!$AW$1:$AY$44,2,0),"")</f>
        <v/>
      </c>
      <c r="R116" s="293"/>
      <c r="S116" s="467" t="str">
        <f>IFERROR(VLOOKUP(U116,リスト!$AW$1:$AY$44,3,0),"")</f>
        <v/>
      </c>
      <c r="T116" s="468"/>
      <c r="U116" s="34"/>
      <c r="V116" s="461"/>
      <c r="W116" s="462"/>
      <c r="X116" s="462"/>
      <c r="Y116" s="462"/>
      <c r="Z116" s="463"/>
      <c r="AA116" s="278"/>
      <c r="AB116" s="279"/>
      <c r="AC116" s="279"/>
    </row>
    <row r="117" spans="1:29" s="127" customFormat="1" ht="15" hidden="1" customHeight="1" outlineLevel="1">
      <c r="A117" s="450"/>
      <c r="B117" s="453"/>
      <c r="C117" s="433"/>
      <c r="D117" s="433"/>
      <c r="E117" s="433"/>
      <c r="F117" s="434"/>
      <c r="G117" s="432"/>
      <c r="H117" s="433"/>
      <c r="I117" s="433"/>
      <c r="J117" s="433"/>
      <c r="K117" s="434"/>
      <c r="L117" s="440"/>
      <c r="M117" s="441"/>
      <c r="N117" s="443"/>
      <c r="O117" s="456"/>
      <c r="P117" s="456"/>
      <c r="Q117" s="292" t="str">
        <f>IFERROR(VLOOKUP(U117,リスト!$AW$1:$AY$44,2,0),"")</f>
        <v/>
      </c>
      <c r="R117" s="293"/>
      <c r="S117" s="467" t="str">
        <f>IFERROR(VLOOKUP(U117,リスト!$AW$1:$AY$44,3,0),"")</f>
        <v/>
      </c>
      <c r="T117" s="468"/>
      <c r="U117" s="34"/>
      <c r="V117" s="461"/>
      <c r="W117" s="462"/>
      <c r="X117" s="462"/>
      <c r="Y117" s="462"/>
      <c r="Z117" s="463"/>
      <c r="AA117" s="278"/>
      <c r="AB117" s="279"/>
      <c r="AC117" s="279"/>
    </row>
    <row r="118" spans="1:29" s="127" customFormat="1" ht="15" hidden="1" customHeight="1" outlineLevel="1">
      <c r="A118" s="450"/>
      <c r="B118" s="453"/>
      <c r="C118" s="433"/>
      <c r="D118" s="433"/>
      <c r="E118" s="433"/>
      <c r="F118" s="434"/>
      <c r="G118" s="432"/>
      <c r="H118" s="433"/>
      <c r="I118" s="433"/>
      <c r="J118" s="433"/>
      <c r="K118" s="434"/>
      <c r="L118" s="440"/>
      <c r="M118" s="441"/>
      <c r="N118" s="443"/>
      <c r="O118" s="456"/>
      <c r="P118" s="456"/>
      <c r="Q118" s="292" t="str">
        <f>IFERROR(VLOOKUP(U118,リスト!$AW$1:$AY$44,2,0),"")</f>
        <v/>
      </c>
      <c r="R118" s="293"/>
      <c r="S118" s="467" t="str">
        <f>IFERROR(VLOOKUP(U118,リスト!$AW$1:$AY$44,3,0),"")</f>
        <v/>
      </c>
      <c r="T118" s="468"/>
      <c r="U118" s="34"/>
      <c r="V118" s="461"/>
      <c r="W118" s="462"/>
      <c r="X118" s="462"/>
      <c r="Y118" s="462"/>
      <c r="Z118" s="463"/>
      <c r="AA118" s="278"/>
      <c r="AB118" s="279"/>
      <c r="AC118" s="279"/>
    </row>
    <row r="119" spans="1:29" s="127" customFormat="1" ht="15" hidden="1" customHeight="1" outlineLevel="1">
      <c r="A119" s="450"/>
      <c r="B119" s="453"/>
      <c r="C119" s="433"/>
      <c r="D119" s="433"/>
      <c r="E119" s="433"/>
      <c r="F119" s="434"/>
      <c r="G119" s="432"/>
      <c r="H119" s="433"/>
      <c r="I119" s="433"/>
      <c r="J119" s="433"/>
      <c r="K119" s="434"/>
      <c r="L119" s="182"/>
      <c r="M119" s="183" t="s">
        <v>313</v>
      </c>
      <c r="N119" s="443"/>
      <c r="O119" s="456"/>
      <c r="P119" s="456"/>
      <c r="Q119" s="292" t="str">
        <f>IFERROR(VLOOKUP(U119,リスト!$AW$1:$AY$44,2,0),"")</f>
        <v/>
      </c>
      <c r="R119" s="293"/>
      <c r="S119" s="467" t="str">
        <f>IFERROR(VLOOKUP(U119,リスト!$AW$1:$AY$44,3,0),"")</f>
        <v/>
      </c>
      <c r="T119" s="468"/>
      <c r="U119" s="34"/>
      <c r="V119" s="461"/>
      <c r="W119" s="462"/>
      <c r="X119" s="462"/>
      <c r="Y119" s="462"/>
      <c r="Z119" s="463"/>
      <c r="AA119" s="278"/>
      <c r="AB119" s="279"/>
      <c r="AC119" s="279"/>
    </row>
    <row r="120" spans="1:29" ht="19.5" customHeight="1" collapsed="1">
      <c r="A120" s="476" t="s">
        <v>345</v>
      </c>
      <c r="B120" s="476"/>
      <c r="C120" s="476"/>
      <c r="D120" s="476"/>
      <c r="E120" s="476"/>
      <c r="F120" s="476"/>
      <c r="G120" s="476"/>
      <c r="H120" s="476"/>
      <c r="I120" s="476"/>
      <c r="J120" s="476"/>
      <c r="K120" s="477"/>
      <c r="L120" s="480">
        <f>SUM(L30:M119)</f>
        <v>0</v>
      </c>
      <c r="M120" s="481"/>
      <c r="N120" s="280" t="str">
        <f>IF(ロール対応表ｰ1006!$T$57=0,"","「ロール対応表」シートと一致していないスキル項目があります")</f>
        <v/>
      </c>
      <c r="O120" s="281"/>
      <c r="P120" s="281"/>
      <c r="Q120" s="281"/>
      <c r="R120" s="281"/>
      <c r="S120" s="281"/>
      <c r="T120" s="281"/>
      <c r="U120" s="281"/>
      <c r="V120" s="281"/>
      <c r="W120" s="281"/>
      <c r="X120" s="281"/>
      <c r="Y120" s="281"/>
      <c r="Z120" s="281"/>
      <c r="AA120" s="281"/>
      <c r="AB120" s="281"/>
      <c r="AC120" s="282"/>
    </row>
    <row r="121" spans="1:29" ht="10.5" customHeight="1">
      <c r="A121" s="478"/>
      <c r="B121" s="478"/>
      <c r="C121" s="478"/>
      <c r="D121" s="478"/>
      <c r="E121" s="478"/>
      <c r="F121" s="478"/>
      <c r="G121" s="478"/>
      <c r="H121" s="478"/>
      <c r="I121" s="478"/>
      <c r="J121" s="478"/>
      <c r="K121" s="479"/>
      <c r="L121" s="482" t="s">
        <v>313</v>
      </c>
      <c r="M121" s="483"/>
      <c r="N121" s="283"/>
      <c r="O121" s="284"/>
      <c r="P121" s="284"/>
      <c r="Q121" s="284"/>
      <c r="R121" s="284"/>
      <c r="S121" s="284"/>
      <c r="T121" s="284"/>
      <c r="U121" s="284"/>
      <c r="V121" s="284"/>
      <c r="W121" s="284"/>
      <c r="X121" s="284"/>
      <c r="Y121" s="284"/>
      <c r="Z121" s="284"/>
      <c r="AA121" s="284"/>
      <c r="AB121" s="284"/>
      <c r="AC121" s="285"/>
    </row>
    <row r="122" spans="1:29" ht="15" customHeight="1">
      <c r="A122" s="428" t="s">
        <v>596</v>
      </c>
      <c r="B122" s="428"/>
      <c r="C122" s="428"/>
      <c r="D122" s="428"/>
      <c r="E122" s="428"/>
      <c r="F122" s="428"/>
      <c r="G122" s="428"/>
      <c r="H122" s="428"/>
      <c r="I122" s="428"/>
      <c r="J122" s="428"/>
      <c r="K122" s="428"/>
      <c r="L122" s="428"/>
      <c r="M122" s="428"/>
      <c r="N122" s="331"/>
      <c r="O122" s="331"/>
      <c r="P122" s="331"/>
      <c r="Q122" s="331"/>
      <c r="R122" s="331"/>
      <c r="S122" s="331"/>
      <c r="T122" s="331"/>
      <c r="U122" s="331"/>
      <c r="V122" s="331"/>
      <c r="W122" s="331"/>
      <c r="X122" s="331"/>
      <c r="Y122" s="331"/>
      <c r="Z122" s="331"/>
    </row>
    <row r="123" spans="1:29" ht="15" customHeight="1">
      <c r="A123" s="331"/>
      <c r="B123" s="331"/>
      <c r="C123" s="331"/>
      <c r="D123" s="331"/>
      <c r="E123" s="331"/>
      <c r="F123" s="331"/>
      <c r="G123" s="331"/>
      <c r="H123" s="331"/>
      <c r="I123" s="331"/>
      <c r="J123" s="331"/>
      <c r="K123" s="331"/>
      <c r="L123" s="331"/>
      <c r="M123" s="331"/>
      <c r="N123" s="331"/>
      <c r="O123" s="331"/>
      <c r="P123" s="331"/>
      <c r="Q123" s="331"/>
      <c r="R123" s="331"/>
      <c r="S123" s="331"/>
      <c r="T123" s="331"/>
      <c r="U123" s="331"/>
      <c r="V123" s="331"/>
      <c r="W123" s="331"/>
      <c r="X123" s="331"/>
      <c r="Y123" s="331"/>
      <c r="Z123" s="331"/>
    </row>
    <row r="124" spans="1:29" ht="15" customHeight="1">
      <c r="A124" s="331"/>
      <c r="B124" s="331"/>
      <c r="C124" s="331"/>
      <c r="D124" s="331"/>
      <c r="E124" s="331"/>
      <c r="F124" s="331"/>
      <c r="G124" s="331"/>
      <c r="H124" s="331"/>
      <c r="I124" s="331"/>
      <c r="J124" s="331"/>
      <c r="K124" s="331"/>
      <c r="L124" s="331"/>
      <c r="M124" s="331"/>
      <c r="N124" s="331"/>
      <c r="O124" s="331"/>
      <c r="P124" s="331"/>
      <c r="Q124" s="331"/>
      <c r="R124" s="331"/>
      <c r="S124" s="331"/>
      <c r="T124" s="331"/>
      <c r="U124" s="331"/>
      <c r="V124" s="331"/>
      <c r="W124" s="331"/>
      <c r="X124" s="331"/>
      <c r="Y124" s="331"/>
      <c r="Z124" s="331"/>
    </row>
    <row r="125" spans="1:29" ht="15" customHeight="1">
      <c r="A125" s="331"/>
      <c r="B125" s="331"/>
      <c r="C125" s="331"/>
      <c r="D125" s="331"/>
      <c r="E125" s="331"/>
      <c r="F125" s="331"/>
      <c r="G125" s="331"/>
      <c r="H125" s="331"/>
      <c r="I125" s="331"/>
      <c r="J125" s="331"/>
      <c r="K125" s="331"/>
      <c r="L125" s="331"/>
      <c r="M125" s="331"/>
      <c r="N125" s="331"/>
      <c r="O125" s="331"/>
      <c r="P125" s="331"/>
      <c r="Q125" s="331"/>
      <c r="R125" s="331"/>
      <c r="S125" s="331"/>
      <c r="T125" s="331"/>
      <c r="U125" s="331"/>
      <c r="V125" s="331"/>
      <c r="W125" s="331"/>
      <c r="X125" s="331"/>
      <c r="Y125" s="331"/>
      <c r="Z125" s="331"/>
    </row>
    <row r="126" spans="1:29" ht="15" customHeight="1">
      <c r="A126" s="257" t="s">
        <v>635</v>
      </c>
      <c r="B126" s="226"/>
      <c r="C126" s="226"/>
      <c r="D126" s="226"/>
      <c r="E126" s="226"/>
      <c r="F126" s="226"/>
      <c r="G126" s="226"/>
      <c r="H126" s="226"/>
      <c r="I126" s="226"/>
      <c r="J126" s="226"/>
      <c r="K126" s="226"/>
      <c r="L126" s="226"/>
      <c r="M126" s="226"/>
      <c r="N126" s="226"/>
      <c r="O126" s="226"/>
      <c r="P126" s="226"/>
      <c r="Q126" s="226"/>
      <c r="R126" s="226"/>
      <c r="S126" s="226"/>
      <c r="T126" s="226"/>
      <c r="U126" s="226"/>
      <c r="V126" s="226"/>
      <c r="W126" s="226"/>
      <c r="X126" s="226"/>
      <c r="Y126" s="226"/>
      <c r="Z126" s="226"/>
    </row>
    <row r="127" spans="1:29" ht="15" customHeight="1">
      <c r="A127" s="573" t="s">
        <v>633</v>
      </c>
      <c r="B127" s="573"/>
      <c r="C127" s="573"/>
      <c r="D127" s="573"/>
      <c r="E127" s="574"/>
      <c r="F127" s="575" t="s">
        <v>346</v>
      </c>
      <c r="G127" s="575"/>
      <c r="H127" s="575"/>
      <c r="I127" s="575"/>
      <c r="J127" s="575"/>
      <c r="K127" s="575"/>
      <c r="L127" s="575"/>
      <c r="M127" s="575"/>
      <c r="N127" s="575"/>
      <c r="O127" s="575"/>
      <c r="P127" s="575"/>
      <c r="Q127" s="575"/>
      <c r="R127" s="575"/>
    </row>
    <row r="128" spans="1:29" ht="50.1" customHeight="1">
      <c r="A128" s="421"/>
      <c r="B128" s="421"/>
      <c r="C128" s="421"/>
      <c r="D128" s="421"/>
      <c r="E128" s="574"/>
      <c r="F128" s="576"/>
      <c r="G128" s="576"/>
      <c r="H128" s="576"/>
      <c r="I128" s="576"/>
      <c r="J128" s="576"/>
      <c r="K128" s="576"/>
      <c r="L128" s="576"/>
      <c r="M128" s="576"/>
      <c r="N128" s="576"/>
      <c r="O128" s="576"/>
      <c r="P128" s="576"/>
      <c r="Q128" s="576"/>
      <c r="R128" s="576"/>
    </row>
    <row r="129" spans="1:26" ht="9" customHeight="1">
      <c r="A129" s="239"/>
      <c r="B129" s="239"/>
      <c r="C129" s="239"/>
      <c r="D129" s="239"/>
      <c r="E129" s="45"/>
      <c r="F129" s="45"/>
      <c r="G129" s="45"/>
      <c r="H129" s="45"/>
      <c r="I129" s="45"/>
      <c r="J129" s="45"/>
      <c r="K129" s="45"/>
      <c r="L129" s="45"/>
      <c r="M129" s="45"/>
      <c r="N129" s="45"/>
      <c r="O129" s="45"/>
      <c r="P129" s="45"/>
      <c r="Q129" s="45"/>
      <c r="R129" s="45"/>
    </row>
    <row r="130" spans="1:26" ht="16.5" customHeight="1">
      <c r="A130" s="227" t="s">
        <v>600</v>
      </c>
      <c r="B130" s="239"/>
      <c r="C130" s="239"/>
      <c r="D130" s="239"/>
      <c r="E130" s="239"/>
      <c r="F130" s="239"/>
      <c r="G130" s="239"/>
      <c r="H130" s="239"/>
      <c r="I130" s="239"/>
      <c r="J130" s="239"/>
      <c r="K130" s="239"/>
      <c r="L130" s="239"/>
      <c r="M130" s="239"/>
      <c r="N130" s="239"/>
      <c r="O130" s="239"/>
      <c r="P130" s="239"/>
      <c r="Q130" s="239"/>
      <c r="R130" s="239"/>
    </row>
    <row r="131" spans="1:26" ht="3.75" customHeight="1">
      <c r="A131" s="43"/>
    </row>
    <row r="132" spans="1:26" ht="74.25" customHeight="1">
      <c r="A132" s="422" t="s">
        <v>347</v>
      </c>
      <c r="B132" s="422"/>
      <c r="C132" s="422"/>
      <c r="D132" s="423"/>
      <c r="E132" s="424"/>
      <c r="F132" s="425"/>
      <c r="G132" s="425"/>
      <c r="H132" s="425"/>
      <c r="I132" s="425"/>
      <c r="J132" s="425"/>
      <c r="K132" s="425"/>
      <c r="L132" s="425"/>
      <c r="M132" s="425"/>
      <c r="N132" s="425"/>
      <c r="O132" s="425"/>
      <c r="P132" s="425"/>
      <c r="Q132" s="425"/>
      <c r="R132" s="426"/>
      <c r="S132" s="45"/>
      <c r="T132" s="45"/>
      <c r="U132" s="45"/>
      <c r="V132" s="45"/>
      <c r="W132" s="46"/>
      <c r="X132" s="45"/>
    </row>
    <row r="133" spans="1:26" ht="74.25" customHeight="1">
      <c r="A133" s="422" t="s">
        <v>348</v>
      </c>
      <c r="B133" s="422"/>
      <c r="C133" s="422"/>
      <c r="D133" s="423"/>
      <c r="E133" s="427"/>
      <c r="F133" s="427"/>
      <c r="G133" s="427"/>
      <c r="H133" s="427"/>
      <c r="I133" s="427"/>
      <c r="J133" s="427"/>
      <c r="K133" s="427"/>
      <c r="L133" s="427"/>
      <c r="M133" s="427"/>
      <c r="N133" s="427"/>
      <c r="O133" s="427"/>
      <c r="P133" s="427"/>
      <c r="Q133" s="427"/>
      <c r="R133" s="427"/>
      <c r="S133" s="45"/>
      <c r="T133" s="45"/>
      <c r="U133" s="45"/>
      <c r="V133" s="45"/>
      <c r="W133" s="46"/>
      <c r="X133" s="45"/>
      <c r="Y133" s="45"/>
    </row>
    <row r="134" spans="1:26" ht="12" customHeight="1">
      <c r="A134" s="47"/>
      <c r="B134" s="47"/>
      <c r="C134" s="239"/>
      <c r="D134" s="239"/>
      <c r="E134" s="45"/>
      <c r="F134" s="45"/>
      <c r="G134" s="45"/>
      <c r="H134" s="45"/>
      <c r="I134" s="45"/>
      <c r="J134" s="45"/>
      <c r="K134" s="46"/>
      <c r="L134" s="45"/>
      <c r="M134" s="45"/>
      <c r="N134" s="45"/>
      <c r="O134" s="45"/>
      <c r="P134" s="45"/>
      <c r="Q134" s="45"/>
      <c r="R134" s="46"/>
      <c r="S134" s="45"/>
      <c r="X134" s="1"/>
      <c r="Y134" s="45"/>
      <c r="Z134" s="45"/>
    </row>
    <row r="135" spans="1:26" ht="36" customHeight="1">
      <c r="A135" s="577" t="s">
        <v>589</v>
      </c>
      <c r="B135" s="577"/>
      <c r="C135" s="577"/>
      <c r="D135" s="577"/>
      <c r="E135" s="578"/>
      <c r="F135" s="578"/>
      <c r="G135" s="578"/>
      <c r="H135" s="578"/>
      <c r="I135" s="578"/>
      <c r="J135" s="578"/>
      <c r="K135" s="578"/>
      <c r="L135" s="578"/>
      <c r="M135" s="578"/>
      <c r="N135" s="578"/>
      <c r="O135" s="578"/>
      <c r="P135" s="578"/>
      <c r="Q135" s="578"/>
      <c r="R135" s="578"/>
      <c r="S135" s="1"/>
      <c r="X135" s="1"/>
    </row>
    <row r="136" spans="1:26" ht="35.1" customHeight="1">
      <c r="A136" s="579" t="s">
        <v>602</v>
      </c>
      <c r="B136" s="580"/>
      <c r="C136" s="580"/>
      <c r="D136" s="581"/>
      <c r="E136" s="586" t="s">
        <v>349</v>
      </c>
      <c r="F136" s="587"/>
      <c r="G136" s="588"/>
      <c r="H136" s="589"/>
      <c r="I136" s="586" t="s">
        <v>350</v>
      </c>
      <c r="J136" s="590"/>
      <c r="K136" s="588"/>
      <c r="L136" s="591"/>
      <c r="M136" s="591"/>
      <c r="N136" s="589"/>
      <c r="O136" s="586" t="s">
        <v>351</v>
      </c>
      <c r="P136" s="590"/>
      <c r="Q136" s="588"/>
      <c r="R136" s="589"/>
      <c r="S136" s="45"/>
      <c r="T136" s="45"/>
      <c r="U136" s="45"/>
      <c r="V136" s="45"/>
      <c r="W136" s="46"/>
      <c r="X136" s="45"/>
    </row>
    <row r="137" spans="1:26" ht="15" customHeight="1">
      <c r="A137" s="582"/>
      <c r="B137" s="342"/>
      <c r="C137" s="342"/>
      <c r="D137" s="343"/>
      <c r="E137" s="592" t="s">
        <v>352</v>
      </c>
      <c r="F137" s="593"/>
      <c r="G137" s="593"/>
      <c r="H137" s="593"/>
      <c r="I137" s="593"/>
      <c r="J137" s="593"/>
      <c r="K137" s="593"/>
      <c r="L137" s="593"/>
      <c r="M137" s="593"/>
      <c r="N137" s="593"/>
      <c r="O137" s="593"/>
      <c r="P137" s="593"/>
      <c r="Q137" s="593"/>
      <c r="R137" s="594"/>
      <c r="S137" s="45"/>
      <c r="T137" s="45"/>
      <c r="U137" s="45"/>
      <c r="V137" s="45"/>
      <c r="W137" s="46"/>
      <c r="X137" s="45"/>
    </row>
    <row r="138" spans="1:26" ht="50.1" customHeight="1">
      <c r="A138" s="583"/>
      <c r="B138" s="584"/>
      <c r="C138" s="584"/>
      <c r="D138" s="585"/>
      <c r="E138" s="595"/>
      <c r="F138" s="596"/>
      <c r="G138" s="596"/>
      <c r="H138" s="596"/>
      <c r="I138" s="596"/>
      <c r="J138" s="596"/>
      <c r="K138" s="596"/>
      <c r="L138" s="596"/>
      <c r="M138" s="596"/>
      <c r="N138" s="596"/>
      <c r="O138" s="596"/>
      <c r="P138" s="596"/>
      <c r="Q138" s="596"/>
      <c r="R138" s="597"/>
      <c r="S138" s="45"/>
      <c r="T138" s="45"/>
      <c r="U138" s="45"/>
      <c r="V138" s="45"/>
      <c r="W138" s="46"/>
      <c r="X138" s="45"/>
    </row>
    <row r="139" spans="1:26" ht="35.1" customHeight="1">
      <c r="A139" s="579" t="s">
        <v>603</v>
      </c>
      <c r="B139" s="580"/>
      <c r="C139" s="580"/>
      <c r="D139" s="581"/>
      <c r="E139" s="598" t="s">
        <v>349</v>
      </c>
      <c r="F139" s="599"/>
      <c r="G139" s="600"/>
      <c r="H139" s="601"/>
      <c r="I139" s="598" t="s">
        <v>350</v>
      </c>
      <c r="J139" s="602"/>
      <c r="K139" s="600"/>
      <c r="L139" s="603"/>
      <c r="M139" s="603"/>
      <c r="N139" s="601"/>
      <c r="O139" s="598" t="s">
        <v>351</v>
      </c>
      <c r="P139" s="602"/>
      <c r="Q139" s="600"/>
      <c r="R139" s="601"/>
      <c r="S139" s="45"/>
      <c r="T139" s="45"/>
      <c r="U139" s="45"/>
      <c r="V139" s="45"/>
      <c r="W139" s="46"/>
      <c r="X139" s="45"/>
      <c r="Y139" s="45"/>
      <c r="Z139" s="45"/>
    </row>
    <row r="140" spans="1:26" ht="15" customHeight="1">
      <c r="A140" s="582"/>
      <c r="B140" s="342"/>
      <c r="C140" s="342"/>
      <c r="D140" s="343"/>
      <c r="E140" s="592" t="s">
        <v>352</v>
      </c>
      <c r="F140" s="593"/>
      <c r="G140" s="593"/>
      <c r="H140" s="593"/>
      <c r="I140" s="593"/>
      <c r="J140" s="593"/>
      <c r="K140" s="593"/>
      <c r="L140" s="593"/>
      <c r="M140" s="593"/>
      <c r="N140" s="593"/>
      <c r="O140" s="593"/>
      <c r="P140" s="593"/>
      <c r="Q140" s="593"/>
      <c r="R140" s="594"/>
      <c r="S140" s="45"/>
      <c r="T140" s="45"/>
      <c r="U140" s="45"/>
      <c r="V140" s="45"/>
      <c r="W140" s="46"/>
      <c r="X140" s="45"/>
      <c r="Y140" s="45"/>
      <c r="Z140" s="45"/>
    </row>
    <row r="141" spans="1:26" ht="50.1" customHeight="1">
      <c r="A141" s="583"/>
      <c r="B141" s="584"/>
      <c r="C141" s="584"/>
      <c r="D141" s="585"/>
      <c r="E141" s="595"/>
      <c r="F141" s="596"/>
      <c r="G141" s="596"/>
      <c r="H141" s="596"/>
      <c r="I141" s="596"/>
      <c r="J141" s="596"/>
      <c r="K141" s="596"/>
      <c r="L141" s="596"/>
      <c r="M141" s="596"/>
      <c r="N141" s="596"/>
      <c r="O141" s="596"/>
      <c r="P141" s="596"/>
      <c r="Q141" s="596"/>
      <c r="R141" s="597"/>
      <c r="S141" s="45"/>
      <c r="T141" s="45"/>
      <c r="U141" s="45"/>
      <c r="V141" s="45"/>
      <c r="W141" s="46"/>
      <c r="X141" s="45"/>
      <c r="Y141" s="45"/>
      <c r="Z141" s="45"/>
    </row>
    <row r="142" spans="1:26" ht="64.5" customHeight="1">
      <c r="A142" s="606" t="s">
        <v>604</v>
      </c>
      <c r="B142" s="606"/>
      <c r="C142" s="422"/>
      <c r="D142" s="423"/>
      <c r="E142" s="607"/>
      <c r="F142" s="607"/>
      <c r="G142" s="607"/>
      <c r="H142" s="607"/>
      <c r="I142" s="607"/>
      <c r="J142" s="607"/>
      <c r="K142" s="607"/>
      <c r="L142" s="607"/>
      <c r="M142" s="607"/>
      <c r="N142" s="607"/>
      <c r="O142" s="607"/>
      <c r="P142" s="607"/>
      <c r="Q142" s="607"/>
      <c r="R142" s="607"/>
      <c r="S142" s="1"/>
      <c r="T142" s="45"/>
      <c r="U142" s="45"/>
      <c r="V142" s="45"/>
      <c r="W142" s="46"/>
      <c r="X142" s="45"/>
    </row>
    <row r="143" spans="1:26" ht="64.5" customHeight="1">
      <c r="A143" s="606" t="s">
        <v>605</v>
      </c>
      <c r="B143" s="606"/>
      <c r="C143" s="422"/>
      <c r="D143" s="423"/>
      <c r="E143" s="607"/>
      <c r="F143" s="607"/>
      <c r="G143" s="607"/>
      <c r="H143" s="607"/>
      <c r="I143" s="607"/>
      <c r="J143" s="607"/>
      <c r="K143" s="607"/>
      <c r="L143" s="607"/>
      <c r="M143" s="607"/>
      <c r="N143" s="607"/>
      <c r="O143" s="607"/>
      <c r="P143" s="607"/>
      <c r="Q143" s="607"/>
      <c r="R143" s="607"/>
      <c r="S143" s="1"/>
      <c r="T143" s="45"/>
      <c r="U143" s="45"/>
      <c r="V143" s="45"/>
      <c r="W143" s="46"/>
      <c r="X143" s="45"/>
    </row>
    <row r="144" spans="1:26" ht="22.5" customHeight="1">
      <c r="A144" s="608" t="s">
        <v>606</v>
      </c>
      <c r="B144" s="609"/>
      <c r="C144" s="612" t="s">
        <v>353</v>
      </c>
      <c r="D144" s="613"/>
      <c r="E144" s="607"/>
      <c r="F144" s="607"/>
      <c r="G144" s="607"/>
      <c r="H144" s="607"/>
      <c r="I144" s="607"/>
      <c r="J144" s="607"/>
      <c r="K144" s="607"/>
      <c r="L144" s="607"/>
      <c r="M144" s="607"/>
      <c r="N144" s="607"/>
      <c r="O144" s="607"/>
      <c r="P144" s="607"/>
      <c r="Q144" s="607"/>
      <c r="R144" s="607"/>
      <c r="S144" s="1"/>
      <c r="T144" s="45"/>
      <c r="U144" s="45"/>
      <c r="V144" s="45"/>
      <c r="W144" s="46"/>
      <c r="X144" s="45"/>
    </row>
    <row r="145" spans="1:24" ht="64.5" customHeight="1">
      <c r="A145" s="610"/>
      <c r="B145" s="611"/>
      <c r="C145" s="614" t="s">
        <v>354</v>
      </c>
      <c r="D145" s="615"/>
      <c r="E145" s="607"/>
      <c r="F145" s="607"/>
      <c r="G145" s="607"/>
      <c r="H145" s="607"/>
      <c r="I145" s="607"/>
      <c r="J145" s="607"/>
      <c r="K145" s="607"/>
      <c r="L145" s="607"/>
      <c r="M145" s="607"/>
      <c r="N145" s="607"/>
      <c r="O145" s="607"/>
      <c r="P145" s="607"/>
      <c r="Q145" s="607"/>
      <c r="R145" s="607"/>
      <c r="S145" s="1"/>
      <c r="T145" s="45"/>
      <c r="U145" s="45"/>
      <c r="V145" s="45"/>
      <c r="W145" s="46"/>
      <c r="X145" s="45"/>
    </row>
    <row r="146" spans="1:24" ht="15" customHeight="1">
      <c r="A146" s="48"/>
      <c r="B146" s="291"/>
      <c r="C146" s="291"/>
      <c r="D146" s="291"/>
      <c r="E146" s="291"/>
      <c r="F146" s="291"/>
      <c r="G146" s="291"/>
      <c r="H146" s="291"/>
      <c r="I146" s="291"/>
      <c r="J146" s="291"/>
      <c r="K146" s="291"/>
      <c r="L146" s="291"/>
      <c r="M146" s="291"/>
      <c r="N146" s="291"/>
      <c r="O146" s="291"/>
      <c r="P146" s="291"/>
      <c r="Q146" s="291"/>
      <c r="R146" s="291"/>
    </row>
    <row r="147" spans="1:24" ht="21" customHeight="1">
      <c r="A147" s="227" t="s">
        <v>607</v>
      </c>
      <c r="B147" s="239"/>
      <c r="C147" s="239"/>
      <c r="D147" s="239"/>
      <c r="E147" s="37"/>
      <c r="F147" s="37"/>
      <c r="G147" s="44"/>
      <c r="H147" s="44"/>
      <c r="I147" s="44"/>
      <c r="J147" s="44"/>
      <c r="K147" s="44"/>
      <c r="L147" s="44"/>
      <c r="M147" s="44"/>
      <c r="N147" s="44"/>
      <c r="O147" s="44"/>
      <c r="P147" s="44"/>
      <c r="Q147" s="44"/>
      <c r="R147" s="44"/>
    </row>
    <row r="148" spans="1:24" ht="3.75" customHeight="1">
      <c r="A148" s="43"/>
    </row>
    <row r="149" spans="1:24" ht="18.75" customHeight="1">
      <c r="A149" s="397" t="s">
        <v>355</v>
      </c>
      <c r="B149" s="616" t="s">
        <v>356</v>
      </c>
      <c r="C149" s="617"/>
      <c r="D149" s="273"/>
      <c r="E149" s="272" t="s">
        <v>357</v>
      </c>
      <c r="F149" s="617"/>
      <c r="G149" s="617"/>
      <c r="H149" s="617"/>
      <c r="I149" s="617"/>
      <c r="J149" s="273"/>
      <c r="K149" s="272" t="s">
        <v>358</v>
      </c>
      <c r="L149" s="617"/>
      <c r="M149" s="617"/>
      <c r="N149" s="617"/>
      <c r="O149" s="617"/>
      <c r="P149" s="617"/>
      <c r="Q149" s="617"/>
      <c r="R149" s="617"/>
      <c r="S149" s="272" t="s">
        <v>591</v>
      </c>
      <c r="T149" s="618"/>
    </row>
    <row r="150" spans="1:24" ht="18.75" customHeight="1">
      <c r="A150" s="398"/>
      <c r="B150" s="402"/>
      <c r="C150" s="403"/>
      <c r="D150" s="275"/>
      <c r="E150" s="274"/>
      <c r="F150" s="403"/>
      <c r="G150" s="403"/>
      <c r="H150" s="403"/>
      <c r="I150" s="403"/>
      <c r="J150" s="275"/>
      <c r="K150" s="274"/>
      <c r="L150" s="403"/>
      <c r="M150" s="403"/>
      <c r="N150" s="403"/>
      <c r="O150" s="403"/>
      <c r="P150" s="403"/>
      <c r="Q150" s="403"/>
      <c r="R150" s="403"/>
      <c r="S150" s="274"/>
      <c r="T150" s="619"/>
    </row>
    <row r="151" spans="1:24" s="127" customFormat="1" ht="37.5" customHeight="1">
      <c r="A151" s="184">
        <v>1</v>
      </c>
      <c r="B151" s="296"/>
      <c r="C151" s="297"/>
      <c r="D151" s="298"/>
      <c r="E151" s="297"/>
      <c r="F151" s="297"/>
      <c r="G151" s="297"/>
      <c r="H151" s="297"/>
      <c r="I151" s="297"/>
      <c r="J151" s="298"/>
      <c r="K151" s="299"/>
      <c r="L151" s="297"/>
      <c r="M151" s="297"/>
      <c r="N151" s="297"/>
      <c r="O151" s="297"/>
      <c r="P151" s="297"/>
      <c r="Q151" s="297"/>
      <c r="R151" s="297"/>
      <c r="S151" s="620"/>
      <c r="T151" s="621"/>
    </row>
    <row r="152" spans="1:24" s="127" customFormat="1" ht="37.5" customHeight="1">
      <c r="A152" s="185">
        <v>2</v>
      </c>
      <c r="B152" s="393"/>
      <c r="C152" s="394"/>
      <c r="D152" s="395"/>
      <c r="E152" s="394"/>
      <c r="F152" s="394"/>
      <c r="G152" s="394"/>
      <c r="H152" s="394"/>
      <c r="I152" s="394"/>
      <c r="J152" s="395"/>
      <c r="K152" s="396"/>
      <c r="L152" s="394"/>
      <c r="M152" s="394"/>
      <c r="N152" s="394"/>
      <c r="O152" s="394"/>
      <c r="P152" s="394"/>
      <c r="Q152" s="394"/>
      <c r="R152" s="394"/>
      <c r="S152" s="268"/>
      <c r="T152" s="622"/>
    </row>
    <row r="153" spans="1:24" ht="18.75" customHeight="1">
      <c r="A153" s="397" t="s">
        <v>359</v>
      </c>
      <c r="B153" s="616" t="s">
        <v>356</v>
      </c>
      <c r="C153" s="617"/>
      <c r="D153" s="273"/>
      <c r="E153" s="272" t="s">
        <v>357</v>
      </c>
      <c r="F153" s="617"/>
      <c r="G153" s="617"/>
      <c r="H153" s="617"/>
      <c r="I153" s="617"/>
      <c r="J153" s="273"/>
      <c r="K153" s="272" t="s">
        <v>360</v>
      </c>
      <c r="L153" s="617"/>
      <c r="M153" s="617"/>
      <c r="N153" s="617"/>
      <c r="O153" s="617"/>
      <c r="P153" s="617"/>
      <c r="Q153" s="617"/>
      <c r="R153" s="617"/>
      <c r="S153" s="272" t="s">
        <v>591</v>
      </c>
      <c r="T153" s="273"/>
      <c r="U153" s="604" t="s">
        <v>613</v>
      </c>
    </row>
    <row r="154" spans="1:24" ht="18.75" customHeight="1">
      <c r="A154" s="398"/>
      <c r="B154" s="402"/>
      <c r="C154" s="403"/>
      <c r="D154" s="275"/>
      <c r="E154" s="274"/>
      <c r="F154" s="403"/>
      <c r="G154" s="403"/>
      <c r="H154" s="403"/>
      <c r="I154" s="403"/>
      <c r="J154" s="275"/>
      <c r="K154" s="274"/>
      <c r="L154" s="403"/>
      <c r="M154" s="403"/>
      <c r="N154" s="403"/>
      <c r="O154" s="403"/>
      <c r="P154" s="403"/>
      <c r="Q154" s="403"/>
      <c r="R154" s="403"/>
      <c r="S154" s="274"/>
      <c r="T154" s="275"/>
      <c r="U154" s="605"/>
    </row>
    <row r="155" spans="1:24" s="127" customFormat="1" ht="37.5" customHeight="1">
      <c r="A155" s="184">
        <v>11</v>
      </c>
      <c r="B155" s="296"/>
      <c r="C155" s="297"/>
      <c r="D155" s="298"/>
      <c r="E155" s="297"/>
      <c r="F155" s="297"/>
      <c r="G155" s="297"/>
      <c r="H155" s="297"/>
      <c r="I155" s="297"/>
      <c r="J155" s="298"/>
      <c r="K155" s="299"/>
      <c r="L155" s="297"/>
      <c r="M155" s="297"/>
      <c r="N155" s="297"/>
      <c r="O155" s="297"/>
      <c r="P155" s="297"/>
      <c r="Q155" s="297"/>
      <c r="R155" s="297"/>
      <c r="S155" s="270"/>
      <c r="T155" s="271"/>
      <c r="U155" s="242"/>
    </row>
    <row r="156" spans="1:24" s="127" customFormat="1" ht="37.5" customHeight="1">
      <c r="A156" s="184">
        <v>12</v>
      </c>
      <c r="B156" s="408"/>
      <c r="C156" s="409"/>
      <c r="D156" s="410"/>
      <c r="E156" s="409"/>
      <c r="F156" s="409"/>
      <c r="G156" s="409"/>
      <c r="H156" s="409"/>
      <c r="I156" s="409"/>
      <c r="J156" s="410"/>
      <c r="K156" s="411"/>
      <c r="L156" s="409"/>
      <c r="M156" s="409"/>
      <c r="N156" s="409"/>
      <c r="O156" s="409"/>
      <c r="P156" s="409"/>
      <c r="Q156" s="409"/>
      <c r="R156" s="409"/>
      <c r="S156" s="266"/>
      <c r="T156" s="267"/>
      <c r="U156" s="243"/>
    </row>
    <row r="157" spans="1:24" s="127" customFormat="1" ht="37.5" customHeight="1">
      <c r="A157" s="184">
        <v>13</v>
      </c>
      <c r="B157" s="408"/>
      <c r="C157" s="409"/>
      <c r="D157" s="410"/>
      <c r="E157" s="409"/>
      <c r="F157" s="409"/>
      <c r="G157" s="409"/>
      <c r="H157" s="409"/>
      <c r="I157" s="409"/>
      <c r="J157" s="410"/>
      <c r="K157" s="411"/>
      <c r="L157" s="409"/>
      <c r="M157" s="409"/>
      <c r="N157" s="409"/>
      <c r="O157" s="409"/>
      <c r="P157" s="409"/>
      <c r="Q157" s="409"/>
      <c r="R157" s="409"/>
      <c r="S157" s="266"/>
      <c r="T157" s="267"/>
      <c r="U157" s="243"/>
    </row>
    <row r="158" spans="1:24" s="127" customFormat="1" ht="37.5" customHeight="1">
      <c r="A158" s="184">
        <v>14</v>
      </c>
      <c r="B158" s="408"/>
      <c r="C158" s="409"/>
      <c r="D158" s="410"/>
      <c r="E158" s="409"/>
      <c r="F158" s="409"/>
      <c r="G158" s="409"/>
      <c r="H158" s="409"/>
      <c r="I158" s="409"/>
      <c r="J158" s="410"/>
      <c r="K158" s="411"/>
      <c r="L158" s="409"/>
      <c r="M158" s="409"/>
      <c r="N158" s="409"/>
      <c r="O158" s="409"/>
      <c r="P158" s="409"/>
      <c r="Q158" s="409"/>
      <c r="R158" s="409"/>
      <c r="S158" s="266"/>
      <c r="T158" s="267"/>
      <c r="U158" s="243"/>
    </row>
    <row r="159" spans="1:24" s="127" customFormat="1" ht="37.5" customHeight="1">
      <c r="A159" s="184">
        <v>15</v>
      </c>
      <c r="B159" s="408"/>
      <c r="C159" s="409"/>
      <c r="D159" s="410"/>
      <c r="E159" s="409"/>
      <c r="F159" s="409"/>
      <c r="G159" s="409"/>
      <c r="H159" s="409"/>
      <c r="I159" s="409"/>
      <c r="J159" s="410"/>
      <c r="K159" s="411"/>
      <c r="L159" s="409"/>
      <c r="M159" s="409"/>
      <c r="N159" s="409"/>
      <c r="O159" s="409"/>
      <c r="P159" s="409"/>
      <c r="Q159" s="409"/>
      <c r="R159" s="409"/>
      <c r="S159" s="266"/>
      <c r="T159" s="267"/>
      <c r="U159" s="243"/>
    </row>
    <row r="160" spans="1:24" s="127" customFormat="1" ht="37.5" customHeight="1">
      <c r="A160" s="184">
        <v>16</v>
      </c>
      <c r="B160" s="408"/>
      <c r="C160" s="409"/>
      <c r="D160" s="410"/>
      <c r="E160" s="409"/>
      <c r="F160" s="409"/>
      <c r="G160" s="409"/>
      <c r="H160" s="409"/>
      <c r="I160" s="409"/>
      <c r="J160" s="410"/>
      <c r="K160" s="411"/>
      <c r="L160" s="409"/>
      <c r="M160" s="409"/>
      <c r="N160" s="409"/>
      <c r="O160" s="409"/>
      <c r="P160" s="409"/>
      <c r="Q160" s="409"/>
      <c r="R160" s="409"/>
      <c r="S160" s="266"/>
      <c r="T160" s="267"/>
      <c r="U160" s="243"/>
    </row>
    <row r="161" spans="1:102" s="127" customFormat="1" ht="37.5" customHeight="1">
      <c r="A161" s="184">
        <v>17</v>
      </c>
      <c r="B161" s="408"/>
      <c r="C161" s="409"/>
      <c r="D161" s="410"/>
      <c r="E161" s="409"/>
      <c r="F161" s="409"/>
      <c r="G161" s="409"/>
      <c r="H161" s="409"/>
      <c r="I161" s="409"/>
      <c r="J161" s="410"/>
      <c r="K161" s="411"/>
      <c r="L161" s="409"/>
      <c r="M161" s="409"/>
      <c r="N161" s="409"/>
      <c r="O161" s="409"/>
      <c r="P161" s="409"/>
      <c r="Q161" s="409"/>
      <c r="R161" s="409"/>
      <c r="S161" s="266"/>
      <c r="T161" s="267"/>
      <c r="U161" s="243"/>
    </row>
    <row r="162" spans="1:102" s="127" customFormat="1" ht="37.5" customHeight="1">
      <c r="A162" s="184">
        <v>18</v>
      </c>
      <c r="B162" s="408"/>
      <c r="C162" s="409"/>
      <c r="D162" s="410"/>
      <c r="E162" s="409"/>
      <c r="F162" s="409"/>
      <c r="G162" s="409"/>
      <c r="H162" s="409"/>
      <c r="I162" s="409"/>
      <c r="J162" s="410"/>
      <c r="K162" s="411"/>
      <c r="L162" s="409"/>
      <c r="M162" s="409"/>
      <c r="N162" s="409"/>
      <c r="O162" s="409"/>
      <c r="P162" s="409"/>
      <c r="Q162" s="409"/>
      <c r="R162" s="409"/>
      <c r="S162" s="266"/>
      <c r="T162" s="267"/>
      <c r="U162" s="243"/>
    </row>
    <row r="163" spans="1:102" s="127" customFormat="1" ht="37.5" customHeight="1">
      <c r="A163" s="184">
        <v>19</v>
      </c>
      <c r="B163" s="408"/>
      <c r="C163" s="409"/>
      <c r="D163" s="410"/>
      <c r="E163" s="409"/>
      <c r="F163" s="409"/>
      <c r="G163" s="409"/>
      <c r="H163" s="409"/>
      <c r="I163" s="409"/>
      <c r="J163" s="410"/>
      <c r="K163" s="411"/>
      <c r="L163" s="409"/>
      <c r="M163" s="409"/>
      <c r="N163" s="409"/>
      <c r="O163" s="409"/>
      <c r="P163" s="409"/>
      <c r="Q163" s="409"/>
      <c r="R163" s="409"/>
      <c r="S163" s="266"/>
      <c r="T163" s="267"/>
      <c r="U163" s="243"/>
    </row>
    <row r="164" spans="1:102" s="127" customFormat="1" ht="37.5" customHeight="1">
      <c r="A164" s="185">
        <v>20</v>
      </c>
      <c r="B164" s="393"/>
      <c r="C164" s="394"/>
      <c r="D164" s="395"/>
      <c r="E164" s="396"/>
      <c r="F164" s="394"/>
      <c r="G164" s="394"/>
      <c r="H164" s="394"/>
      <c r="I164" s="394"/>
      <c r="J164" s="395"/>
      <c r="K164" s="396"/>
      <c r="L164" s="394"/>
      <c r="M164" s="394"/>
      <c r="N164" s="394"/>
      <c r="O164" s="394"/>
      <c r="P164" s="394"/>
      <c r="Q164" s="394"/>
      <c r="R164" s="394"/>
      <c r="S164" s="268"/>
      <c r="T164" s="269"/>
      <c r="U164" s="244"/>
    </row>
    <row r="165" spans="1:102" ht="18.75" customHeight="1">
      <c r="A165" s="397" t="s">
        <v>361</v>
      </c>
      <c r="B165" s="399" t="s">
        <v>362</v>
      </c>
      <c r="C165" s="400"/>
      <c r="D165" s="401"/>
      <c r="E165" s="404" t="s">
        <v>363</v>
      </c>
      <c r="F165" s="405"/>
      <c r="G165" s="405"/>
      <c r="H165" s="405"/>
      <c r="I165" s="405"/>
      <c r="J165" s="405"/>
      <c r="K165" s="405"/>
      <c r="L165" s="405"/>
      <c r="M165" s="405"/>
      <c r="N165" s="405"/>
      <c r="O165" s="405"/>
      <c r="P165" s="405"/>
      <c r="Q165" s="405"/>
      <c r="R165" s="405"/>
    </row>
    <row r="166" spans="1:102" ht="18.75" customHeight="1">
      <c r="A166" s="398"/>
      <c r="B166" s="402"/>
      <c r="C166" s="403"/>
      <c r="D166" s="275"/>
      <c r="E166" s="406"/>
      <c r="F166" s="407"/>
      <c r="G166" s="407"/>
      <c r="H166" s="407"/>
      <c r="I166" s="407"/>
      <c r="J166" s="407"/>
      <c r="K166" s="407"/>
      <c r="L166" s="407"/>
      <c r="M166" s="407"/>
      <c r="N166" s="407"/>
      <c r="O166" s="407"/>
      <c r="P166" s="407"/>
      <c r="Q166" s="407"/>
      <c r="R166" s="407"/>
    </row>
    <row r="167" spans="1:102" ht="37.5" customHeight="1">
      <c r="A167" s="221"/>
      <c r="B167" s="388"/>
      <c r="C167" s="389"/>
      <c r="D167" s="49" t="s">
        <v>312</v>
      </c>
      <c r="E167" s="390"/>
      <c r="F167" s="391"/>
      <c r="G167" s="391"/>
      <c r="H167" s="391"/>
      <c r="I167" s="391"/>
      <c r="J167" s="391"/>
      <c r="K167" s="391"/>
      <c r="L167" s="391"/>
      <c r="M167" s="391"/>
      <c r="N167" s="391"/>
      <c r="O167" s="391"/>
      <c r="P167" s="391"/>
      <c r="Q167" s="391"/>
      <c r="R167" s="389"/>
    </row>
    <row r="168" spans="1:102" ht="4.5" customHeight="1">
      <c r="A168" s="239"/>
      <c r="B168" s="239"/>
      <c r="C168" s="239"/>
      <c r="D168" s="239"/>
      <c r="E168" s="124"/>
      <c r="F168" s="124"/>
      <c r="G168" s="124"/>
      <c r="H168" s="124"/>
      <c r="I168" s="124"/>
      <c r="J168" s="124"/>
      <c r="K168" s="124"/>
      <c r="L168" s="124"/>
      <c r="M168" s="124"/>
      <c r="N168" s="124"/>
      <c r="O168" s="124"/>
      <c r="P168" s="124"/>
      <c r="Q168" s="124"/>
      <c r="R168" s="124"/>
    </row>
    <row r="169" spans="1:102" ht="33.75" customHeight="1">
      <c r="A169" s="50" t="s">
        <v>364</v>
      </c>
      <c r="B169" s="51"/>
      <c r="C169" s="51"/>
      <c r="D169" s="51"/>
      <c r="E169" s="51"/>
      <c r="F169" s="51"/>
      <c r="G169" s="51"/>
      <c r="H169" s="51"/>
      <c r="I169" s="51"/>
      <c r="J169" s="51"/>
      <c r="K169" s="51"/>
      <c r="L169" s="52"/>
      <c r="M169" s="52"/>
      <c r="N169" s="52"/>
      <c r="O169" s="52"/>
    </row>
    <row r="170" spans="1:102" ht="33.75" customHeight="1">
      <c r="A170" s="392" t="s">
        <v>608</v>
      </c>
      <c r="B170" s="392"/>
      <c r="C170" s="392"/>
      <c r="D170" s="392"/>
      <c r="E170" s="392"/>
      <c r="F170" s="392"/>
      <c r="G170" s="392"/>
      <c r="H170" s="392"/>
      <c r="I170" s="392"/>
      <c r="J170" s="392"/>
      <c r="K170" s="392"/>
      <c r="L170" s="392"/>
      <c r="M170" s="392"/>
      <c r="N170" s="392"/>
    </row>
    <row r="171" spans="1:102" ht="60" customHeight="1">
      <c r="A171" s="382" t="s">
        <v>365</v>
      </c>
      <c r="B171" s="383"/>
      <c r="C171" s="383"/>
      <c r="D171" s="383"/>
      <c r="E171" s="383"/>
      <c r="F171" s="383"/>
      <c r="G171" s="383"/>
      <c r="H171" s="383"/>
      <c r="I171" s="383"/>
      <c r="J171" s="383"/>
      <c r="K171" s="384"/>
      <c r="L171" s="385"/>
      <c r="M171" s="386"/>
      <c r="N171" s="387"/>
    </row>
    <row r="172" spans="1:102" ht="50.1" customHeight="1">
      <c r="A172" s="382" t="s">
        <v>366</v>
      </c>
      <c r="B172" s="383"/>
      <c r="C172" s="383"/>
      <c r="D172" s="383"/>
      <c r="E172" s="383"/>
      <c r="F172" s="383"/>
      <c r="G172" s="383"/>
      <c r="H172" s="383"/>
      <c r="I172" s="383"/>
      <c r="J172" s="383"/>
      <c r="K172" s="384"/>
      <c r="L172" s="385"/>
      <c r="M172" s="386"/>
      <c r="N172" s="387"/>
      <c r="S172" s="127"/>
      <c r="CP172" s="36" t="s">
        <v>367</v>
      </c>
      <c r="CX172" s="36" t="s">
        <v>368</v>
      </c>
    </row>
    <row r="173" spans="1:102" ht="50.1" customHeight="1">
      <c r="A173" s="382" t="s">
        <v>369</v>
      </c>
      <c r="B173" s="383"/>
      <c r="C173" s="383"/>
      <c r="D173" s="383"/>
      <c r="E173" s="383"/>
      <c r="F173" s="383"/>
      <c r="G173" s="383"/>
      <c r="H173" s="383"/>
      <c r="I173" s="383"/>
      <c r="J173" s="383"/>
      <c r="K173" s="384"/>
      <c r="L173" s="385"/>
      <c r="M173" s="386"/>
      <c r="N173" s="387"/>
      <c r="CP173" s="36" t="s">
        <v>367</v>
      </c>
      <c r="CX173" s="36" t="s">
        <v>368</v>
      </c>
    </row>
    <row r="174" spans="1:102" ht="50.1" customHeight="1">
      <c r="A174" s="382" t="s">
        <v>370</v>
      </c>
      <c r="B174" s="383"/>
      <c r="C174" s="383"/>
      <c r="D174" s="383"/>
      <c r="E174" s="383"/>
      <c r="F174" s="383"/>
      <c r="G174" s="383"/>
      <c r="H174" s="383"/>
      <c r="I174" s="383"/>
      <c r="J174" s="383"/>
      <c r="K174" s="384"/>
      <c r="L174" s="385"/>
      <c r="M174" s="386"/>
      <c r="N174" s="387"/>
      <c r="CP174" s="36" t="s">
        <v>367</v>
      </c>
      <c r="CX174" s="36" t="s">
        <v>368</v>
      </c>
    </row>
    <row r="175" spans="1:102" ht="50.1" customHeight="1">
      <c r="A175" s="382" t="s">
        <v>371</v>
      </c>
      <c r="B175" s="383"/>
      <c r="C175" s="383"/>
      <c r="D175" s="383"/>
      <c r="E175" s="383"/>
      <c r="F175" s="383"/>
      <c r="G175" s="383"/>
      <c r="H175" s="383"/>
      <c r="I175" s="383"/>
      <c r="J175" s="383"/>
      <c r="K175" s="384"/>
      <c r="L175" s="385"/>
      <c r="M175" s="386"/>
      <c r="N175" s="387"/>
      <c r="CP175" s="36" t="s">
        <v>367</v>
      </c>
      <c r="CX175" s="36" t="s">
        <v>368</v>
      </c>
    </row>
    <row r="176" spans="1:102">
      <c r="A176" s="349" t="s">
        <v>609</v>
      </c>
      <c r="B176" s="349"/>
      <c r="C176" s="349"/>
      <c r="D176" s="349"/>
      <c r="E176" s="349"/>
    </row>
    <row r="177" spans="1:128">
      <c r="A177" s="349"/>
      <c r="B177" s="349"/>
      <c r="C177" s="349"/>
      <c r="D177" s="349"/>
      <c r="E177" s="349"/>
    </row>
    <row r="178" spans="1:128">
      <c r="A178" s="36" t="s">
        <v>372</v>
      </c>
    </row>
    <row r="179" spans="1:128">
      <c r="A179" s="36" t="s">
        <v>373</v>
      </c>
    </row>
    <row r="181" spans="1:128">
      <c r="A181" s="36" t="s">
        <v>374</v>
      </c>
    </row>
    <row r="182" spans="1:128" ht="11.25" customHeight="1">
      <c r="A182" s="378" t="s">
        <v>375</v>
      </c>
      <c r="B182" s="378"/>
      <c r="C182" s="378"/>
      <c r="D182" s="3"/>
      <c r="E182" s="3"/>
      <c r="F182" s="3"/>
      <c r="G182" s="3"/>
      <c r="H182" s="3"/>
      <c r="I182" s="3"/>
      <c r="J182" s="3"/>
      <c r="K182" s="3"/>
      <c r="L182" s="26"/>
      <c r="M182" s="26"/>
      <c r="N182" s="26"/>
      <c r="O182" s="26"/>
      <c r="P182" s="26"/>
    </row>
    <row r="183" spans="1:128">
      <c r="A183" s="379"/>
      <c r="B183" s="379"/>
      <c r="C183" s="379"/>
      <c r="D183" s="3"/>
      <c r="E183" s="3"/>
      <c r="F183" s="3"/>
      <c r="G183" s="3"/>
      <c r="H183" s="3"/>
      <c r="I183" s="3"/>
      <c r="J183" s="3"/>
      <c r="K183" s="3"/>
      <c r="L183" s="26"/>
      <c r="M183" s="26"/>
      <c r="N183" s="26"/>
      <c r="O183" s="26"/>
      <c r="P183" s="26"/>
    </row>
    <row r="184" spans="1:128">
      <c r="A184" s="379"/>
      <c r="B184" s="380"/>
      <c r="C184" s="380"/>
      <c r="D184" s="3"/>
      <c r="E184" s="3"/>
      <c r="F184" s="3"/>
      <c r="G184" s="3"/>
      <c r="H184" s="3"/>
      <c r="I184" s="3"/>
      <c r="J184" s="3"/>
      <c r="K184" s="3"/>
      <c r="L184" s="26"/>
      <c r="M184" s="26"/>
      <c r="N184" s="26"/>
      <c r="O184" s="26"/>
      <c r="P184" s="26"/>
    </row>
    <row r="185" spans="1:128" ht="12" customHeight="1">
      <c r="A185" s="378"/>
      <c r="B185" s="381" t="s">
        <v>376</v>
      </c>
      <c r="C185" s="376"/>
      <c r="D185" s="376"/>
      <c r="E185" s="376" t="s">
        <v>377</v>
      </c>
      <c r="F185" s="376"/>
      <c r="G185" s="376"/>
      <c r="H185" s="376" t="s">
        <v>378</v>
      </c>
      <c r="I185" s="377"/>
      <c r="J185" s="377"/>
      <c r="K185" s="377" t="s">
        <v>379</v>
      </c>
      <c r="L185" s="377"/>
      <c r="M185" s="377"/>
      <c r="N185" s="376" t="s">
        <v>380</v>
      </c>
      <c r="O185" s="377"/>
      <c r="P185" s="377"/>
    </row>
    <row r="186" spans="1:128">
      <c r="A186" s="378"/>
      <c r="B186" s="381"/>
      <c r="C186" s="376"/>
      <c r="D186" s="376"/>
      <c r="E186" s="376"/>
      <c r="F186" s="376"/>
      <c r="G186" s="376"/>
      <c r="H186" s="377"/>
      <c r="I186" s="377"/>
      <c r="J186" s="377"/>
      <c r="K186" s="377"/>
      <c r="L186" s="377"/>
      <c r="M186" s="377"/>
      <c r="N186" s="377"/>
      <c r="O186" s="377"/>
      <c r="P186" s="377"/>
    </row>
    <row r="187" spans="1:128" ht="12" customHeight="1">
      <c r="A187" s="356">
        <v>1</v>
      </c>
      <c r="B187" s="370"/>
      <c r="C187" s="370"/>
      <c r="D187" s="370"/>
      <c r="E187" s="370"/>
      <c r="F187" s="370"/>
      <c r="G187" s="370"/>
      <c r="H187" s="370"/>
      <c r="I187" s="370"/>
      <c r="J187" s="370"/>
      <c r="K187" s="370"/>
      <c r="L187" s="370"/>
      <c r="M187" s="370"/>
      <c r="N187" s="372" t="str">
        <f>IF(E187="","",(H187+K187)/E187)</f>
        <v/>
      </c>
      <c r="O187" s="372"/>
      <c r="P187" s="372"/>
      <c r="Q187" s="374"/>
      <c r="R187" s="375"/>
      <c r="S187" s="375"/>
      <c r="T187" s="375"/>
      <c r="U187" s="375"/>
      <c r="V187" s="375"/>
      <c r="W187" s="375"/>
      <c r="X187" s="375"/>
      <c r="Y187" s="375"/>
      <c r="Z187" s="375"/>
      <c r="AA187" s="125"/>
      <c r="AB187" s="125"/>
      <c r="AC187" s="125"/>
      <c r="AD187" s="125"/>
      <c r="AE187" s="125"/>
      <c r="AF187" s="125"/>
      <c r="AG187" s="125"/>
      <c r="AH187" s="125"/>
      <c r="AI187" s="125"/>
      <c r="AJ187" s="125"/>
      <c r="AK187" s="125"/>
      <c r="AL187" s="125"/>
      <c r="AM187" s="125"/>
      <c r="AN187" s="125"/>
      <c r="AO187" s="125"/>
      <c r="AP187" s="125"/>
      <c r="AQ187" s="125"/>
      <c r="AR187" s="125"/>
      <c r="AS187" s="125"/>
      <c r="AT187" s="125"/>
      <c r="AU187" s="125"/>
      <c r="AV187" s="125"/>
      <c r="AW187" s="125"/>
      <c r="AX187" s="125"/>
      <c r="AY187" s="125"/>
      <c r="AZ187" s="125"/>
      <c r="BA187" s="125"/>
      <c r="BB187" s="125"/>
      <c r="BC187" s="125"/>
      <c r="BD187" s="125"/>
      <c r="BE187" s="125"/>
      <c r="BF187" s="125"/>
      <c r="BG187" s="125"/>
      <c r="BH187" s="125"/>
      <c r="BI187" s="125"/>
      <c r="BJ187" s="125"/>
      <c r="BK187" s="125"/>
      <c r="BL187" s="125"/>
      <c r="BM187" s="125"/>
      <c r="BN187" s="125"/>
      <c r="BO187" s="125"/>
      <c r="BP187" s="125"/>
      <c r="BQ187" s="125"/>
      <c r="BR187" s="125"/>
      <c r="BS187" s="125"/>
      <c r="BT187" s="125"/>
      <c r="BU187" s="125"/>
      <c r="BV187" s="125"/>
      <c r="BW187" s="125"/>
      <c r="BX187" s="125"/>
      <c r="BY187" s="125"/>
      <c r="BZ187" s="125"/>
      <c r="CA187" s="125"/>
      <c r="CB187" s="125"/>
      <c r="CC187" s="125"/>
      <c r="CD187" s="125"/>
      <c r="CE187" s="125"/>
      <c r="CF187" s="125"/>
      <c r="CG187" s="125"/>
      <c r="CH187" s="125"/>
      <c r="CI187" s="125"/>
      <c r="CJ187" s="125"/>
      <c r="CK187" s="125"/>
      <c r="CL187" s="125"/>
      <c r="CM187" s="125"/>
      <c r="CN187" s="125"/>
      <c r="CO187" s="125"/>
      <c r="CP187" s="125"/>
      <c r="CQ187" s="125"/>
      <c r="CR187" s="125"/>
      <c r="CS187" s="125"/>
      <c r="CT187" s="125"/>
      <c r="CU187" s="125"/>
      <c r="CV187" s="125"/>
      <c r="CW187" s="125"/>
      <c r="CX187" s="125"/>
      <c r="CY187" s="125"/>
      <c r="CZ187" s="125"/>
      <c r="DA187" s="125"/>
      <c r="DB187" s="125"/>
      <c r="DC187" s="125"/>
      <c r="DD187" s="125"/>
      <c r="DE187" s="125"/>
      <c r="DF187" s="125"/>
      <c r="DG187" s="125"/>
      <c r="DH187" s="125"/>
      <c r="DI187" s="125"/>
      <c r="DJ187" s="125"/>
      <c r="DK187" s="125"/>
      <c r="DL187" s="125"/>
      <c r="DM187" s="125"/>
      <c r="DN187" s="125"/>
      <c r="DO187" s="125"/>
      <c r="DP187" s="125"/>
      <c r="DQ187" s="125"/>
      <c r="DR187" s="125"/>
      <c r="DS187" s="125"/>
      <c r="DT187" s="125"/>
      <c r="DU187" s="125"/>
      <c r="DV187" s="125"/>
      <c r="DW187" s="125"/>
      <c r="DX187" s="125"/>
    </row>
    <row r="188" spans="1:128">
      <c r="A188" s="356"/>
      <c r="B188" s="370"/>
      <c r="C188" s="370"/>
      <c r="D188" s="370"/>
      <c r="E188" s="370"/>
      <c r="F188" s="370"/>
      <c r="G188" s="370"/>
      <c r="H188" s="370"/>
      <c r="I188" s="370"/>
      <c r="J188" s="370"/>
      <c r="K188" s="370"/>
      <c r="L188" s="370"/>
      <c r="M188" s="370"/>
      <c r="N188" s="372"/>
      <c r="O188" s="372"/>
      <c r="P188" s="372"/>
      <c r="Q188" s="374"/>
      <c r="R188" s="375"/>
      <c r="S188" s="375"/>
      <c r="T188" s="375"/>
      <c r="U188" s="375"/>
      <c r="V188" s="375"/>
      <c r="W188" s="375"/>
      <c r="X188" s="375"/>
      <c r="Y188" s="375"/>
      <c r="Z188" s="375"/>
      <c r="AA188" s="125"/>
      <c r="AB188" s="125"/>
      <c r="AC188" s="125"/>
      <c r="AD188" s="125"/>
      <c r="AE188" s="125"/>
      <c r="AF188" s="125"/>
      <c r="AG188" s="125"/>
      <c r="AH188" s="125"/>
      <c r="AI188" s="125"/>
      <c r="AJ188" s="125"/>
      <c r="AK188" s="125"/>
      <c r="AL188" s="125"/>
      <c r="AM188" s="125"/>
      <c r="AN188" s="125"/>
      <c r="AO188" s="125"/>
      <c r="AP188" s="125"/>
      <c r="AQ188" s="125"/>
      <c r="AR188" s="125"/>
      <c r="AS188" s="125"/>
      <c r="AT188" s="125"/>
      <c r="AU188" s="125"/>
      <c r="AV188" s="125"/>
      <c r="AW188" s="125"/>
      <c r="AX188" s="125"/>
      <c r="AY188" s="125"/>
      <c r="AZ188" s="125"/>
      <c r="BA188" s="125"/>
      <c r="BB188" s="125"/>
      <c r="BC188" s="125"/>
      <c r="BD188" s="125"/>
      <c r="BE188" s="125"/>
      <c r="BF188" s="125"/>
      <c r="BG188" s="125"/>
      <c r="BH188" s="125"/>
      <c r="BI188" s="125"/>
      <c r="BJ188" s="125"/>
      <c r="BK188" s="125"/>
      <c r="BL188" s="125"/>
      <c r="BM188" s="125"/>
      <c r="BN188" s="125"/>
      <c r="BO188" s="125"/>
      <c r="BP188" s="125"/>
      <c r="BQ188" s="125"/>
      <c r="BR188" s="125"/>
      <c r="BS188" s="125"/>
      <c r="BT188" s="125"/>
      <c r="BU188" s="125"/>
      <c r="BV188" s="125"/>
      <c r="BW188" s="125"/>
      <c r="BX188" s="125"/>
      <c r="BY188" s="125"/>
      <c r="BZ188" s="125"/>
      <c r="CA188" s="125"/>
      <c r="CB188" s="125"/>
      <c r="CC188" s="125"/>
      <c r="CD188" s="125"/>
      <c r="CE188" s="125"/>
      <c r="CF188" s="125"/>
      <c r="CG188" s="125"/>
      <c r="CH188" s="125"/>
      <c r="CI188" s="125"/>
      <c r="CJ188" s="125"/>
      <c r="CK188" s="125"/>
      <c r="CL188" s="125"/>
      <c r="CM188" s="125"/>
      <c r="CN188" s="125"/>
      <c r="CO188" s="125"/>
      <c r="CP188" s="125"/>
      <c r="CQ188" s="125"/>
      <c r="CR188" s="125"/>
      <c r="CS188" s="125"/>
      <c r="CT188" s="125"/>
      <c r="CU188" s="125"/>
      <c r="CV188" s="125"/>
      <c r="CW188" s="125"/>
      <c r="CX188" s="125"/>
      <c r="CY188" s="125"/>
      <c r="CZ188" s="125"/>
      <c r="DA188" s="125"/>
      <c r="DB188" s="125"/>
      <c r="DC188" s="125"/>
      <c r="DD188" s="125"/>
      <c r="DE188" s="125"/>
      <c r="DF188" s="125"/>
      <c r="DG188" s="125"/>
      <c r="DH188" s="125"/>
      <c r="DI188" s="125"/>
      <c r="DJ188" s="125"/>
      <c r="DK188" s="125"/>
      <c r="DL188" s="125"/>
      <c r="DM188" s="125"/>
      <c r="DN188" s="125"/>
      <c r="DO188" s="125"/>
      <c r="DP188" s="125"/>
      <c r="DQ188" s="125"/>
      <c r="DR188" s="125"/>
      <c r="DS188" s="125"/>
      <c r="DT188" s="125"/>
      <c r="DU188" s="125"/>
      <c r="DV188" s="125"/>
      <c r="DW188" s="125"/>
      <c r="DX188" s="125"/>
    </row>
    <row r="189" spans="1:128" ht="12" customHeight="1">
      <c r="A189" s="356">
        <v>2</v>
      </c>
      <c r="B189" s="370"/>
      <c r="C189" s="370"/>
      <c r="D189" s="370"/>
      <c r="E189" s="370"/>
      <c r="F189" s="370"/>
      <c r="G189" s="370"/>
      <c r="H189" s="370"/>
      <c r="I189" s="370"/>
      <c r="J189" s="370"/>
      <c r="K189" s="370"/>
      <c r="L189" s="370"/>
      <c r="M189" s="370"/>
      <c r="N189" s="372" t="str">
        <f>IF(E189="","",(H189+K189)/E189)</f>
        <v/>
      </c>
      <c r="O189" s="372"/>
      <c r="P189" s="372"/>
      <c r="Q189" s="374"/>
      <c r="R189" s="375"/>
      <c r="S189" s="375"/>
      <c r="T189" s="375"/>
      <c r="U189" s="375"/>
      <c r="V189" s="375"/>
      <c r="W189" s="375"/>
      <c r="X189" s="375"/>
      <c r="Y189" s="375"/>
      <c r="Z189" s="375"/>
      <c r="AA189" s="126"/>
      <c r="AB189" s="126"/>
      <c r="AC189" s="126"/>
      <c r="AD189" s="126"/>
      <c r="AE189" s="126"/>
      <c r="AF189" s="126"/>
      <c r="AG189" s="126"/>
      <c r="AH189" s="126"/>
      <c r="AI189" s="126"/>
      <c r="AJ189" s="126"/>
      <c r="AK189" s="126"/>
      <c r="AL189" s="126"/>
      <c r="AM189" s="126"/>
      <c r="AN189" s="126"/>
      <c r="AO189" s="126"/>
      <c r="AP189" s="126"/>
      <c r="AQ189" s="126"/>
      <c r="AR189" s="126"/>
      <c r="AS189" s="126"/>
      <c r="AT189" s="126"/>
      <c r="AU189" s="126"/>
      <c r="AV189" s="126"/>
      <c r="AW189" s="126"/>
      <c r="AX189" s="126"/>
      <c r="AY189" s="126"/>
      <c r="AZ189" s="126"/>
      <c r="BA189" s="126"/>
      <c r="BB189" s="126"/>
      <c r="BC189" s="126"/>
      <c r="BD189" s="126"/>
      <c r="BE189" s="126"/>
      <c r="BF189" s="126"/>
      <c r="BG189" s="126"/>
      <c r="BH189" s="126"/>
      <c r="BI189" s="126"/>
      <c r="BJ189" s="126"/>
      <c r="BK189" s="126"/>
      <c r="BL189" s="126"/>
      <c r="BM189" s="126"/>
      <c r="BN189" s="126"/>
      <c r="BO189" s="126"/>
      <c r="BP189" s="126"/>
      <c r="BQ189" s="126"/>
      <c r="BR189" s="126"/>
      <c r="BS189" s="126"/>
      <c r="BT189" s="126"/>
      <c r="BU189" s="126"/>
      <c r="BV189" s="126"/>
      <c r="BW189" s="126"/>
      <c r="BX189" s="126"/>
      <c r="BY189" s="126"/>
      <c r="BZ189" s="126"/>
      <c r="CA189" s="126"/>
      <c r="CB189" s="126"/>
      <c r="CC189" s="126"/>
      <c r="CD189" s="126"/>
      <c r="CE189" s="126"/>
      <c r="CF189" s="126"/>
      <c r="CG189" s="126"/>
      <c r="CH189" s="126"/>
      <c r="CI189" s="126"/>
      <c r="CJ189" s="126"/>
      <c r="CK189" s="126"/>
      <c r="CL189" s="126"/>
      <c r="CM189" s="126"/>
      <c r="CN189" s="126"/>
      <c r="CO189" s="126"/>
      <c r="CP189" s="126"/>
      <c r="CQ189" s="126"/>
      <c r="CR189" s="126"/>
      <c r="CS189" s="126"/>
      <c r="CT189" s="126"/>
      <c r="CU189" s="126"/>
      <c r="CV189" s="126"/>
      <c r="CW189" s="126"/>
      <c r="CX189" s="126"/>
      <c r="CY189" s="126"/>
      <c r="CZ189" s="126"/>
      <c r="DA189" s="126"/>
      <c r="DB189" s="126"/>
      <c r="DC189" s="126"/>
      <c r="DD189" s="126"/>
      <c r="DE189" s="126"/>
      <c r="DF189" s="126"/>
      <c r="DG189" s="126"/>
      <c r="DH189" s="126"/>
      <c r="DI189" s="126"/>
      <c r="DJ189" s="126"/>
      <c r="DK189" s="126"/>
      <c r="DL189" s="126"/>
      <c r="DM189" s="126"/>
      <c r="DN189" s="126"/>
      <c r="DO189" s="126"/>
      <c r="DP189" s="126"/>
      <c r="DQ189" s="126"/>
      <c r="DR189" s="126"/>
      <c r="DS189" s="126"/>
      <c r="DT189" s="126"/>
      <c r="DU189" s="126"/>
      <c r="DV189" s="126"/>
      <c r="DW189" s="126"/>
      <c r="DX189" s="126"/>
    </row>
    <row r="190" spans="1:128">
      <c r="A190" s="356"/>
      <c r="B190" s="370"/>
      <c r="C190" s="370"/>
      <c r="D190" s="370"/>
      <c r="E190" s="370"/>
      <c r="F190" s="370"/>
      <c r="G190" s="370"/>
      <c r="H190" s="370"/>
      <c r="I190" s="370"/>
      <c r="J190" s="370"/>
      <c r="K190" s="370"/>
      <c r="L190" s="370"/>
      <c r="M190" s="370"/>
      <c r="N190" s="372"/>
      <c r="O190" s="372"/>
      <c r="P190" s="372"/>
      <c r="Q190" s="374"/>
      <c r="R190" s="375"/>
      <c r="S190" s="375"/>
      <c r="T190" s="375"/>
      <c r="U190" s="375"/>
      <c r="V190" s="375"/>
      <c r="W190" s="375"/>
      <c r="X190" s="375"/>
      <c r="Y190" s="375"/>
      <c r="Z190" s="375"/>
      <c r="AA190" s="126"/>
      <c r="AB190" s="126"/>
      <c r="AC190" s="126"/>
      <c r="AD190" s="126"/>
      <c r="AE190" s="126"/>
      <c r="AF190" s="126"/>
      <c r="AG190" s="126"/>
      <c r="AH190" s="126"/>
      <c r="AI190" s="126"/>
      <c r="AJ190" s="126"/>
      <c r="AK190" s="126"/>
      <c r="AL190" s="126"/>
      <c r="AM190" s="126"/>
      <c r="AN190" s="126"/>
      <c r="AO190" s="126"/>
      <c r="AP190" s="126"/>
      <c r="AQ190" s="126"/>
      <c r="AR190" s="126"/>
      <c r="AS190" s="126"/>
      <c r="AT190" s="126"/>
      <c r="AU190" s="126"/>
      <c r="AV190" s="126"/>
      <c r="AW190" s="126"/>
      <c r="AX190" s="126"/>
      <c r="AY190" s="126"/>
      <c r="AZ190" s="126"/>
      <c r="BA190" s="126"/>
      <c r="BB190" s="126"/>
      <c r="BC190" s="126"/>
      <c r="BD190" s="126"/>
      <c r="BE190" s="126"/>
      <c r="BF190" s="126"/>
      <c r="BG190" s="126"/>
      <c r="BH190" s="126"/>
      <c r="BI190" s="126"/>
      <c r="BJ190" s="126"/>
      <c r="BK190" s="126"/>
      <c r="BL190" s="126"/>
      <c r="BM190" s="126"/>
      <c r="BN190" s="126"/>
      <c r="BO190" s="126"/>
      <c r="BP190" s="126"/>
      <c r="BQ190" s="126"/>
      <c r="BR190" s="126"/>
      <c r="BS190" s="126"/>
      <c r="BT190" s="126"/>
      <c r="BU190" s="126"/>
      <c r="BV190" s="126"/>
      <c r="BW190" s="126"/>
      <c r="BX190" s="126"/>
      <c r="BY190" s="126"/>
      <c r="BZ190" s="126"/>
      <c r="CA190" s="126"/>
      <c r="CB190" s="126"/>
      <c r="CC190" s="126"/>
      <c r="CD190" s="126"/>
      <c r="CE190" s="126"/>
      <c r="CF190" s="126"/>
      <c r="CG190" s="126"/>
      <c r="CH190" s="126"/>
      <c r="CI190" s="126"/>
      <c r="CJ190" s="126"/>
      <c r="CK190" s="126"/>
      <c r="CL190" s="126"/>
      <c r="CM190" s="126"/>
      <c r="CN190" s="126"/>
      <c r="CO190" s="126"/>
      <c r="CP190" s="126"/>
      <c r="CQ190" s="126"/>
      <c r="CR190" s="126"/>
      <c r="CS190" s="126"/>
      <c r="CT190" s="126"/>
      <c r="CU190" s="126"/>
      <c r="CV190" s="126"/>
      <c r="CW190" s="126"/>
      <c r="CX190" s="126"/>
      <c r="CY190" s="126"/>
      <c r="CZ190" s="126"/>
      <c r="DA190" s="126"/>
      <c r="DB190" s="126"/>
      <c r="DC190" s="126"/>
      <c r="DD190" s="126"/>
      <c r="DE190" s="126"/>
      <c r="DF190" s="126"/>
      <c r="DG190" s="126"/>
      <c r="DH190" s="126"/>
      <c r="DI190" s="126"/>
      <c r="DJ190" s="126"/>
      <c r="DK190" s="126"/>
      <c r="DL190" s="126"/>
      <c r="DM190" s="126"/>
      <c r="DN190" s="126"/>
      <c r="DO190" s="126"/>
      <c r="DP190" s="126"/>
      <c r="DQ190" s="126"/>
      <c r="DR190" s="126"/>
      <c r="DS190" s="126"/>
      <c r="DT190" s="126"/>
      <c r="DU190" s="126"/>
      <c r="DV190" s="126"/>
      <c r="DW190" s="126"/>
      <c r="DX190" s="126"/>
    </row>
    <row r="191" spans="1:128" ht="12" customHeight="1">
      <c r="A191" s="356">
        <v>3</v>
      </c>
      <c r="B191" s="370"/>
      <c r="C191" s="370"/>
      <c r="D191" s="370"/>
      <c r="E191" s="370"/>
      <c r="F191" s="370"/>
      <c r="G191" s="370"/>
      <c r="H191" s="370"/>
      <c r="I191" s="370"/>
      <c r="J191" s="370"/>
      <c r="K191" s="370"/>
      <c r="L191" s="370"/>
      <c r="M191" s="370"/>
      <c r="N191" s="372" t="str">
        <f>IF(E191="","",(H191+K191)/E191)</f>
        <v/>
      </c>
      <c r="O191" s="372"/>
      <c r="P191" s="372"/>
      <c r="Q191" s="374"/>
      <c r="R191" s="375"/>
      <c r="S191" s="375"/>
      <c r="T191" s="375"/>
      <c r="U191" s="375"/>
      <c r="V191" s="375"/>
      <c r="W191" s="375"/>
      <c r="X191" s="375"/>
      <c r="Y191" s="375"/>
      <c r="Z191" s="375"/>
      <c r="AA191" s="125"/>
      <c r="AB191" s="125"/>
      <c r="AC191" s="125"/>
      <c r="AD191" s="125"/>
      <c r="AE191" s="125"/>
      <c r="AF191" s="125"/>
      <c r="AG191" s="125"/>
      <c r="AH191" s="125"/>
      <c r="AI191" s="125"/>
      <c r="AJ191" s="125"/>
      <c r="AK191" s="125"/>
      <c r="AL191" s="125"/>
      <c r="AM191" s="125"/>
      <c r="AN191" s="125"/>
      <c r="AO191" s="125"/>
      <c r="AP191" s="125"/>
      <c r="AQ191" s="125"/>
      <c r="AR191" s="125"/>
      <c r="AS191" s="125"/>
      <c r="AT191" s="125"/>
      <c r="AU191" s="125"/>
      <c r="AV191" s="125"/>
      <c r="AW191" s="125"/>
      <c r="AX191" s="125"/>
      <c r="AY191" s="125"/>
      <c r="AZ191" s="125"/>
      <c r="BA191" s="125"/>
      <c r="BB191" s="125"/>
      <c r="BC191" s="125"/>
      <c r="BD191" s="125"/>
      <c r="BE191" s="125"/>
      <c r="BF191" s="125"/>
      <c r="BG191" s="125"/>
      <c r="BH191" s="125"/>
      <c r="BI191" s="125"/>
      <c r="BJ191" s="125"/>
      <c r="BK191" s="125"/>
      <c r="BL191" s="125"/>
      <c r="BM191" s="125"/>
      <c r="BN191" s="125"/>
      <c r="BO191" s="125"/>
      <c r="BP191" s="125"/>
      <c r="BQ191" s="125"/>
      <c r="BR191" s="125"/>
      <c r="BS191" s="125"/>
      <c r="BT191" s="125"/>
      <c r="BU191" s="125"/>
      <c r="BV191" s="125"/>
      <c r="BW191" s="125"/>
      <c r="BX191" s="125"/>
      <c r="BY191" s="125"/>
      <c r="BZ191" s="125"/>
      <c r="CA191" s="125"/>
      <c r="CB191" s="125"/>
      <c r="CC191" s="125"/>
      <c r="CD191" s="125"/>
      <c r="CE191" s="125"/>
      <c r="CF191" s="125"/>
      <c r="CG191" s="125"/>
      <c r="CH191" s="125"/>
      <c r="CI191" s="125"/>
      <c r="CJ191" s="125"/>
      <c r="CK191" s="125"/>
      <c r="CL191" s="125"/>
      <c r="CM191" s="125"/>
      <c r="CN191" s="125"/>
      <c r="CO191" s="125"/>
      <c r="CP191" s="125"/>
      <c r="CQ191" s="125"/>
      <c r="CR191" s="125"/>
      <c r="CS191" s="125"/>
      <c r="CT191" s="125"/>
      <c r="CU191" s="125"/>
      <c r="CV191" s="125"/>
      <c r="CW191" s="125"/>
      <c r="CX191" s="125"/>
      <c r="CY191" s="125"/>
      <c r="CZ191" s="125"/>
      <c r="DA191" s="125"/>
      <c r="DB191" s="125"/>
      <c r="DC191" s="125"/>
      <c r="DD191" s="125"/>
      <c r="DE191" s="125"/>
      <c r="DF191" s="125"/>
      <c r="DG191" s="125"/>
      <c r="DH191" s="125"/>
      <c r="DI191" s="125"/>
      <c r="DJ191" s="125"/>
      <c r="DK191" s="125"/>
      <c r="DL191" s="125"/>
      <c r="DM191" s="125"/>
      <c r="DN191" s="125"/>
      <c r="DO191" s="125"/>
      <c r="DP191" s="125"/>
      <c r="DQ191" s="125"/>
      <c r="DR191" s="125"/>
      <c r="DS191" s="125"/>
      <c r="DT191" s="125"/>
      <c r="DU191" s="125"/>
      <c r="DV191" s="125"/>
      <c r="DW191" s="125"/>
      <c r="DX191" s="125"/>
    </row>
    <row r="192" spans="1:128">
      <c r="A192" s="356"/>
      <c r="B192" s="370"/>
      <c r="C192" s="370"/>
      <c r="D192" s="370"/>
      <c r="E192" s="370"/>
      <c r="F192" s="370"/>
      <c r="G192" s="370"/>
      <c r="H192" s="370"/>
      <c r="I192" s="370"/>
      <c r="J192" s="370"/>
      <c r="K192" s="370"/>
      <c r="L192" s="370"/>
      <c r="M192" s="370"/>
      <c r="N192" s="372"/>
      <c r="O192" s="372"/>
      <c r="P192" s="372"/>
      <c r="Q192" s="374"/>
      <c r="R192" s="375"/>
      <c r="S192" s="375"/>
      <c r="T192" s="375"/>
      <c r="U192" s="375"/>
      <c r="V192" s="375"/>
      <c r="W192" s="375"/>
      <c r="X192" s="375"/>
      <c r="Y192" s="375"/>
      <c r="Z192" s="375"/>
      <c r="AA192" s="125"/>
      <c r="AB192" s="125"/>
      <c r="AC192" s="125"/>
      <c r="AD192" s="125"/>
      <c r="AE192" s="125"/>
      <c r="AF192" s="125"/>
      <c r="AG192" s="125"/>
      <c r="AH192" s="125"/>
      <c r="AI192" s="125"/>
      <c r="AJ192" s="125"/>
      <c r="AK192" s="125"/>
      <c r="AL192" s="125"/>
      <c r="AM192" s="125"/>
      <c r="AN192" s="125"/>
      <c r="AO192" s="125"/>
      <c r="AP192" s="125"/>
      <c r="AQ192" s="125"/>
      <c r="AR192" s="125"/>
      <c r="AS192" s="125"/>
      <c r="AT192" s="125"/>
      <c r="AU192" s="125"/>
      <c r="AV192" s="125"/>
      <c r="AW192" s="125"/>
      <c r="AX192" s="125"/>
      <c r="AY192" s="125"/>
      <c r="AZ192" s="125"/>
      <c r="BA192" s="125"/>
      <c r="BB192" s="125"/>
      <c r="BC192" s="125"/>
      <c r="BD192" s="125"/>
      <c r="BE192" s="125"/>
      <c r="BF192" s="125"/>
      <c r="BG192" s="125"/>
      <c r="BH192" s="125"/>
      <c r="BI192" s="125"/>
      <c r="BJ192" s="125"/>
      <c r="BK192" s="125"/>
      <c r="BL192" s="125"/>
      <c r="BM192" s="125"/>
      <c r="BN192" s="125"/>
      <c r="BO192" s="125"/>
      <c r="BP192" s="125"/>
      <c r="BQ192" s="125"/>
      <c r="BR192" s="125"/>
      <c r="BS192" s="125"/>
      <c r="BT192" s="125"/>
      <c r="BU192" s="125"/>
      <c r="BV192" s="125"/>
      <c r="BW192" s="125"/>
      <c r="BX192" s="125"/>
      <c r="BY192" s="125"/>
      <c r="BZ192" s="125"/>
      <c r="CA192" s="125"/>
      <c r="CB192" s="125"/>
      <c r="CC192" s="125"/>
      <c r="CD192" s="125"/>
      <c r="CE192" s="125"/>
      <c r="CF192" s="125"/>
      <c r="CG192" s="125"/>
      <c r="CH192" s="125"/>
      <c r="CI192" s="125"/>
      <c r="CJ192" s="125"/>
      <c r="CK192" s="125"/>
      <c r="CL192" s="125"/>
      <c r="CM192" s="125"/>
      <c r="CN192" s="125"/>
      <c r="CO192" s="125"/>
      <c r="CP192" s="125"/>
      <c r="CQ192" s="125"/>
      <c r="CR192" s="125"/>
      <c r="CS192" s="125"/>
      <c r="CT192" s="125"/>
      <c r="CU192" s="125"/>
      <c r="CV192" s="125"/>
      <c r="CW192" s="125"/>
      <c r="CX192" s="125"/>
      <c r="CY192" s="125"/>
      <c r="CZ192" s="125"/>
      <c r="DA192" s="125"/>
      <c r="DB192" s="125"/>
      <c r="DC192" s="125"/>
      <c r="DD192" s="125"/>
      <c r="DE192" s="125"/>
      <c r="DF192" s="125"/>
      <c r="DG192" s="125"/>
      <c r="DH192" s="125"/>
      <c r="DI192" s="125"/>
      <c r="DJ192" s="125"/>
      <c r="DK192" s="125"/>
      <c r="DL192" s="125"/>
      <c r="DM192" s="125"/>
      <c r="DN192" s="125"/>
      <c r="DO192" s="125"/>
      <c r="DP192" s="125"/>
      <c r="DQ192" s="125"/>
      <c r="DR192" s="125"/>
      <c r="DS192" s="125"/>
      <c r="DT192" s="125"/>
      <c r="DU192" s="125"/>
      <c r="DV192" s="125"/>
      <c r="DW192" s="125"/>
      <c r="DX192" s="125"/>
    </row>
    <row r="193" spans="1:128">
      <c r="A193" s="356">
        <v>4</v>
      </c>
      <c r="B193" s="370"/>
      <c r="C193" s="370"/>
      <c r="D193" s="370"/>
      <c r="E193" s="370"/>
      <c r="F193" s="370"/>
      <c r="G193" s="370"/>
      <c r="H193" s="370"/>
      <c r="I193" s="370"/>
      <c r="J193" s="370"/>
      <c r="K193" s="370"/>
      <c r="L193" s="370"/>
      <c r="M193" s="370"/>
      <c r="N193" s="372" t="str">
        <f>IF(E193="","",(H193+K193)/E193)</f>
        <v/>
      </c>
      <c r="O193" s="372"/>
      <c r="P193" s="372"/>
      <c r="Q193" s="374"/>
      <c r="R193" s="375"/>
      <c r="S193" s="375"/>
      <c r="T193" s="375"/>
      <c r="U193" s="375"/>
      <c r="V193" s="375"/>
      <c r="W193" s="375"/>
      <c r="X193" s="375"/>
      <c r="Y193" s="375"/>
      <c r="Z193" s="375"/>
      <c r="AA193" s="126"/>
      <c r="AB193" s="126"/>
      <c r="AC193" s="126"/>
      <c r="AD193" s="126"/>
      <c r="AE193" s="126"/>
      <c r="AF193" s="126"/>
      <c r="AG193" s="126"/>
      <c r="AH193" s="126"/>
      <c r="AI193" s="126"/>
      <c r="AJ193" s="126"/>
      <c r="AK193" s="126"/>
      <c r="AL193" s="126"/>
      <c r="AM193" s="126"/>
      <c r="AN193" s="126"/>
      <c r="AO193" s="126"/>
      <c r="AP193" s="126"/>
      <c r="AQ193" s="126"/>
      <c r="AR193" s="126"/>
      <c r="AS193" s="126"/>
      <c r="AT193" s="126"/>
      <c r="AU193" s="126"/>
      <c r="AV193" s="126"/>
      <c r="AW193" s="126"/>
      <c r="AX193" s="126"/>
      <c r="AY193" s="126"/>
      <c r="AZ193" s="126"/>
      <c r="BA193" s="126"/>
      <c r="BB193" s="126"/>
      <c r="BC193" s="126"/>
      <c r="BD193" s="126"/>
      <c r="BE193" s="126"/>
      <c r="BF193" s="126"/>
      <c r="BG193" s="126"/>
      <c r="BH193" s="126"/>
      <c r="BI193" s="126"/>
      <c r="BJ193" s="126"/>
      <c r="BK193" s="126"/>
      <c r="BL193" s="126"/>
      <c r="BM193" s="126"/>
      <c r="BN193" s="126"/>
      <c r="BO193" s="126"/>
      <c r="BP193" s="126"/>
      <c r="BQ193" s="126"/>
      <c r="BR193" s="126"/>
      <c r="BS193" s="126"/>
      <c r="BT193" s="126"/>
      <c r="BU193" s="126"/>
      <c r="BV193" s="126"/>
      <c r="BW193" s="126"/>
      <c r="BX193" s="126"/>
      <c r="BY193" s="126"/>
      <c r="BZ193" s="126"/>
      <c r="CA193" s="126"/>
      <c r="CB193" s="126"/>
      <c r="CC193" s="126"/>
      <c r="CD193" s="126"/>
      <c r="CE193" s="126"/>
      <c r="CF193" s="126"/>
      <c r="CG193" s="126"/>
      <c r="CH193" s="126"/>
      <c r="CI193" s="126"/>
      <c r="CJ193" s="126"/>
      <c r="CK193" s="126"/>
      <c r="CL193" s="126"/>
      <c r="CM193" s="126"/>
      <c r="CN193" s="126"/>
      <c r="CO193" s="126"/>
      <c r="CP193" s="126"/>
      <c r="CQ193" s="126"/>
      <c r="CR193" s="126"/>
      <c r="CS193" s="126"/>
      <c r="CT193" s="126"/>
      <c r="CU193" s="126"/>
      <c r="CV193" s="126"/>
      <c r="CW193" s="126"/>
      <c r="CX193" s="126"/>
      <c r="CY193" s="126"/>
      <c r="CZ193" s="126"/>
      <c r="DA193" s="126"/>
      <c r="DB193" s="126"/>
      <c r="DC193" s="126"/>
      <c r="DD193" s="126"/>
      <c r="DE193" s="126"/>
      <c r="DF193" s="126"/>
      <c r="DG193" s="126"/>
      <c r="DH193" s="126"/>
      <c r="DI193" s="126"/>
      <c r="DJ193" s="126"/>
      <c r="DK193" s="126"/>
      <c r="DL193" s="126"/>
      <c r="DM193" s="126"/>
      <c r="DN193" s="126"/>
      <c r="DO193" s="126"/>
      <c r="DP193" s="126"/>
      <c r="DQ193" s="126"/>
      <c r="DR193" s="126"/>
      <c r="DS193" s="126"/>
      <c r="DT193" s="126"/>
      <c r="DU193" s="126"/>
      <c r="DV193" s="126"/>
      <c r="DW193" s="126"/>
      <c r="DX193" s="126"/>
    </row>
    <row r="194" spans="1:128">
      <c r="A194" s="356"/>
      <c r="B194" s="370"/>
      <c r="C194" s="370"/>
      <c r="D194" s="370"/>
      <c r="E194" s="370"/>
      <c r="F194" s="370"/>
      <c r="G194" s="370"/>
      <c r="H194" s="370"/>
      <c r="I194" s="370"/>
      <c r="J194" s="370"/>
      <c r="K194" s="370"/>
      <c r="L194" s="370"/>
      <c r="M194" s="370"/>
      <c r="N194" s="372"/>
      <c r="O194" s="372"/>
      <c r="P194" s="372"/>
      <c r="Q194" s="374"/>
      <c r="R194" s="375"/>
      <c r="S194" s="375"/>
      <c r="T194" s="375"/>
      <c r="U194" s="375"/>
      <c r="V194" s="375"/>
      <c r="W194" s="375"/>
      <c r="X194" s="375"/>
      <c r="Y194" s="375"/>
      <c r="Z194" s="375"/>
    </row>
    <row r="195" spans="1:128">
      <c r="A195" s="356">
        <v>5</v>
      </c>
      <c r="B195" s="370"/>
      <c r="C195" s="370"/>
      <c r="D195" s="370"/>
      <c r="E195" s="370"/>
      <c r="F195" s="370"/>
      <c r="G195" s="370"/>
      <c r="H195" s="370"/>
      <c r="I195" s="370"/>
      <c r="J195" s="370"/>
      <c r="K195" s="370"/>
      <c r="L195" s="370"/>
      <c r="M195" s="370"/>
      <c r="N195" s="372" t="str">
        <f>IF(E195="","",(H195+K195)/E195)</f>
        <v/>
      </c>
      <c r="O195" s="372"/>
      <c r="P195" s="372"/>
    </row>
    <row r="196" spans="1:128">
      <c r="A196" s="356"/>
      <c r="B196" s="370"/>
      <c r="C196" s="370"/>
      <c r="D196" s="370"/>
      <c r="E196" s="370"/>
      <c r="F196" s="370"/>
      <c r="G196" s="370"/>
      <c r="H196" s="370"/>
      <c r="I196" s="370"/>
      <c r="J196" s="370"/>
      <c r="K196" s="370"/>
      <c r="L196" s="370"/>
      <c r="M196" s="370"/>
      <c r="N196" s="372"/>
      <c r="O196" s="372"/>
      <c r="P196" s="372"/>
    </row>
    <row r="197" spans="1:128">
      <c r="A197" s="356">
        <v>6</v>
      </c>
      <c r="B197" s="370"/>
      <c r="C197" s="370"/>
      <c r="D197" s="370"/>
      <c r="E197" s="370"/>
      <c r="F197" s="370"/>
      <c r="G197" s="370"/>
      <c r="H197" s="370"/>
      <c r="I197" s="370"/>
      <c r="J197" s="370"/>
      <c r="K197" s="370"/>
      <c r="L197" s="370"/>
      <c r="M197" s="370"/>
      <c r="N197" s="372" t="str">
        <f>IF(E197="","",(H197+K197)/E197)</f>
        <v/>
      </c>
      <c r="O197" s="372"/>
      <c r="P197" s="372"/>
    </row>
    <row r="198" spans="1:128" ht="12.75" thickBot="1">
      <c r="A198" s="369"/>
      <c r="B198" s="370"/>
      <c r="C198" s="370"/>
      <c r="D198" s="370"/>
      <c r="E198" s="370"/>
      <c r="F198" s="370"/>
      <c r="G198" s="370"/>
      <c r="H198" s="370"/>
      <c r="I198" s="370"/>
      <c r="J198" s="370"/>
      <c r="K198" s="370"/>
      <c r="L198" s="370"/>
      <c r="M198" s="370"/>
      <c r="N198" s="373"/>
      <c r="O198" s="373"/>
      <c r="P198" s="373"/>
    </row>
    <row r="199" spans="1:128">
      <c r="A199" s="358" t="s">
        <v>381</v>
      </c>
      <c r="B199" s="360" t="str">
        <f>IF(B187="","",SUM(B187:D198))</f>
        <v/>
      </c>
      <c r="C199" s="360"/>
      <c r="D199" s="360"/>
      <c r="E199" s="360" t="str">
        <f>IF(E187="","",SUM(E187:G198))</f>
        <v/>
      </c>
      <c r="F199" s="360"/>
      <c r="G199" s="360"/>
      <c r="H199" s="360" t="str">
        <f>IF(H187="","",SUM(H187:J198))</f>
        <v/>
      </c>
      <c r="I199" s="360"/>
      <c r="J199" s="360"/>
      <c r="K199" s="360" t="str">
        <f>IF(K187="","",SUM(K187:M198))</f>
        <v/>
      </c>
      <c r="L199" s="360"/>
      <c r="M199" s="360"/>
      <c r="N199" s="362" t="str">
        <f>IF(E199="","",(H199+K199)/E199)</f>
        <v/>
      </c>
      <c r="O199" s="362"/>
      <c r="P199" s="363"/>
    </row>
    <row r="200" spans="1:128" ht="12.75" thickBot="1">
      <c r="A200" s="359"/>
      <c r="B200" s="361"/>
      <c r="C200" s="361"/>
      <c r="D200" s="361"/>
      <c r="E200" s="361"/>
      <c r="F200" s="361"/>
      <c r="G200" s="361"/>
      <c r="H200" s="361"/>
      <c r="I200" s="361"/>
      <c r="J200" s="361"/>
      <c r="K200" s="361"/>
      <c r="L200" s="361"/>
      <c r="M200" s="361"/>
      <c r="N200" s="364"/>
      <c r="O200" s="364"/>
      <c r="P200" s="365"/>
    </row>
    <row r="201" spans="1:128" ht="34.5" customHeight="1">
      <c r="A201" s="366" t="s">
        <v>382</v>
      </c>
      <c r="B201" s="367"/>
      <c r="C201" s="367"/>
      <c r="D201" s="367"/>
      <c r="E201" s="367"/>
      <c r="F201" s="367"/>
      <c r="G201" s="367"/>
      <c r="H201" s="367"/>
      <c r="I201" s="367"/>
      <c r="J201" s="367"/>
      <c r="K201" s="367"/>
      <c r="L201" s="367"/>
      <c r="M201" s="367"/>
      <c r="N201" s="367"/>
      <c r="O201" s="367"/>
      <c r="P201" s="367"/>
    </row>
    <row r="202" spans="1:128" ht="34.5" customHeight="1">
      <c r="A202" s="368"/>
      <c r="B202" s="368"/>
      <c r="C202" s="368"/>
      <c r="D202" s="368"/>
      <c r="E202" s="368"/>
      <c r="F202" s="368"/>
      <c r="G202" s="368"/>
      <c r="H202" s="368"/>
      <c r="I202" s="368"/>
      <c r="J202" s="368"/>
      <c r="K202" s="368"/>
      <c r="L202" s="368"/>
      <c r="M202" s="368"/>
      <c r="N202" s="368"/>
      <c r="O202" s="368"/>
      <c r="P202" s="368"/>
    </row>
    <row r="203" spans="1:128" ht="34.5" customHeight="1">
      <c r="A203" s="368"/>
      <c r="B203" s="368"/>
      <c r="C203" s="368"/>
      <c r="D203" s="368"/>
      <c r="E203" s="368"/>
      <c r="F203" s="368"/>
      <c r="G203" s="368"/>
      <c r="H203" s="368"/>
      <c r="I203" s="368"/>
      <c r="J203" s="368"/>
      <c r="K203" s="368"/>
      <c r="L203" s="368"/>
      <c r="M203" s="368"/>
      <c r="N203" s="368"/>
      <c r="O203" s="368"/>
      <c r="P203" s="368"/>
    </row>
    <row r="204" spans="1:128" ht="34.5" customHeight="1">
      <c r="A204" s="368"/>
      <c r="B204" s="368"/>
      <c r="C204" s="368"/>
      <c r="D204" s="368"/>
      <c r="E204" s="368"/>
      <c r="F204" s="368"/>
      <c r="G204" s="368"/>
      <c r="H204" s="368"/>
      <c r="I204" s="368"/>
      <c r="J204" s="368"/>
      <c r="K204" s="368"/>
      <c r="L204" s="368"/>
      <c r="M204" s="368"/>
      <c r="N204" s="368"/>
      <c r="O204" s="368"/>
      <c r="P204" s="368"/>
    </row>
    <row r="205" spans="1:128">
      <c r="A205" s="53"/>
    </row>
    <row r="206" spans="1:128">
      <c r="A206" s="357" t="s">
        <v>383</v>
      </c>
      <c r="B206" s="357"/>
      <c r="C206" s="357"/>
      <c r="D206" s="357"/>
      <c r="E206" s="357"/>
      <c r="F206" s="357"/>
      <c r="G206" s="357"/>
      <c r="H206" s="357"/>
      <c r="I206" s="357"/>
      <c r="J206" s="357"/>
      <c r="K206" s="357"/>
      <c r="L206" s="357"/>
    </row>
    <row r="207" spans="1:128">
      <c r="A207" s="356" t="s">
        <v>384</v>
      </c>
      <c r="B207" s="356"/>
      <c r="C207" s="321"/>
      <c r="D207" s="322"/>
      <c r="E207" s="322"/>
      <c r="F207" s="322"/>
      <c r="G207" s="322"/>
      <c r="H207" s="322"/>
      <c r="I207" s="322"/>
      <c r="J207" s="322"/>
      <c r="K207" s="322"/>
      <c r="L207" s="322"/>
      <c r="M207" s="322"/>
      <c r="N207" s="322"/>
      <c r="O207" s="322"/>
      <c r="P207" s="323"/>
    </row>
    <row r="208" spans="1:128">
      <c r="A208" s="356"/>
      <c r="B208" s="356"/>
      <c r="C208" s="324"/>
      <c r="D208" s="325"/>
      <c r="E208" s="325"/>
      <c r="F208" s="325"/>
      <c r="G208" s="325"/>
      <c r="H208" s="325"/>
      <c r="I208" s="325"/>
      <c r="J208" s="325"/>
      <c r="K208" s="325"/>
      <c r="L208" s="325"/>
      <c r="M208" s="325"/>
      <c r="N208" s="325"/>
      <c r="O208" s="325"/>
      <c r="P208" s="326"/>
    </row>
    <row r="209" spans="1:19">
      <c r="A209" s="356" t="s">
        <v>385</v>
      </c>
      <c r="B209" s="356"/>
      <c r="C209" s="321"/>
      <c r="D209" s="322"/>
      <c r="E209" s="322"/>
      <c r="F209" s="322"/>
      <c r="G209" s="322"/>
      <c r="H209" s="322"/>
      <c r="I209" s="322"/>
      <c r="J209" s="322"/>
      <c r="K209" s="322"/>
      <c r="L209" s="322"/>
      <c r="M209" s="322"/>
      <c r="N209" s="322"/>
      <c r="O209" s="322"/>
      <c r="P209" s="323"/>
    </row>
    <row r="210" spans="1:19">
      <c r="A210" s="356"/>
      <c r="B210" s="356"/>
      <c r="C210" s="324"/>
      <c r="D210" s="325"/>
      <c r="E210" s="325"/>
      <c r="F210" s="325"/>
      <c r="G210" s="325"/>
      <c r="H210" s="325"/>
      <c r="I210" s="325"/>
      <c r="J210" s="325"/>
      <c r="K210" s="325"/>
      <c r="L210" s="325"/>
      <c r="M210" s="325"/>
      <c r="N210" s="325"/>
      <c r="O210" s="325"/>
      <c r="P210" s="326"/>
    </row>
    <row r="211" spans="1:19">
      <c r="A211" s="356" t="s">
        <v>386</v>
      </c>
      <c r="B211" s="356"/>
      <c r="C211" s="321"/>
      <c r="D211" s="322"/>
      <c r="E211" s="322"/>
      <c r="F211" s="322"/>
      <c r="G211" s="322"/>
      <c r="H211" s="322"/>
      <c r="I211" s="322"/>
      <c r="J211" s="322"/>
      <c r="K211" s="322"/>
      <c r="L211" s="322"/>
      <c r="M211" s="322"/>
      <c r="N211" s="322"/>
      <c r="O211" s="322"/>
      <c r="P211" s="323"/>
    </row>
    <row r="212" spans="1:19">
      <c r="A212" s="356"/>
      <c r="B212" s="356"/>
      <c r="C212" s="324"/>
      <c r="D212" s="325"/>
      <c r="E212" s="325"/>
      <c r="F212" s="325"/>
      <c r="G212" s="325"/>
      <c r="H212" s="325"/>
      <c r="I212" s="325"/>
      <c r="J212" s="325"/>
      <c r="K212" s="325"/>
      <c r="L212" s="325"/>
      <c r="M212" s="325"/>
      <c r="N212" s="325"/>
      <c r="O212" s="325"/>
      <c r="P212" s="326"/>
    </row>
    <row r="213" spans="1:19">
      <c r="A213" s="356" t="s">
        <v>387</v>
      </c>
      <c r="B213" s="356"/>
      <c r="C213" s="321"/>
      <c r="D213" s="322"/>
      <c r="E213" s="322"/>
      <c r="F213" s="322"/>
      <c r="G213" s="322"/>
      <c r="H213" s="322"/>
      <c r="I213" s="322"/>
      <c r="J213" s="322"/>
      <c r="K213" s="322"/>
      <c r="L213" s="322"/>
      <c r="M213" s="322"/>
      <c r="N213" s="322"/>
      <c r="O213" s="322"/>
      <c r="P213" s="323"/>
    </row>
    <row r="214" spans="1:19">
      <c r="A214" s="356"/>
      <c r="B214" s="356"/>
      <c r="C214" s="324"/>
      <c r="D214" s="325"/>
      <c r="E214" s="325"/>
      <c r="F214" s="325"/>
      <c r="G214" s="325"/>
      <c r="H214" s="325"/>
      <c r="I214" s="325"/>
      <c r="J214" s="325"/>
      <c r="K214" s="325"/>
      <c r="L214" s="325"/>
      <c r="M214" s="325"/>
      <c r="N214" s="325"/>
      <c r="O214" s="325"/>
      <c r="P214" s="326"/>
    </row>
    <row r="215" spans="1:19">
      <c r="A215" s="356" t="s">
        <v>388</v>
      </c>
      <c r="B215" s="356"/>
      <c r="C215" s="321"/>
      <c r="D215" s="322"/>
      <c r="E215" s="322"/>
      <c r="F215" s="322"/>
      <c r="G215" s="322"/>
      <c r="H215" s="322"/>
      <c r="I215" s="322"/>
      <c r="J215" s="322"/>
      <c r="K215" s="322"/>
      <c r="L215" s="322"/>
      <c r="M215" s="322"/>
      <c r="N215" s="322"/>
      <c r="O215" s="322"/>
      <c r="P215" s="323"/>
    </row>
    <row r="216" spans="1:19">
      <c r="A216" s="356"/>
      <c r="B216" s="356"/>
      <c r="C216" s="324"/>
      <c r="D216" s="325"/>
      <c r="E216" s="325"/>
      <c r="F216" s="325"/>
      <c r="G216" s="325"/>
      <c r="H216" s="325"/>
      <c r="I216" s="325"/>
      <c r="J216" s="325"/>
      <c r="K216" s="325"/>
      <c r="L216" s="325"/>
      <c r="M216" s="325"/>
      <c r="N216" s="325"/>
      <c r="O216" s="325"/>
      <c r="P216" s="326"/>
    </row>
    <row r="217" spans="1:19">
      <c r="A217" s="356" t="s">
        <v>389</v>
      </c>
      <c r="B217" s="356"/>
      <c r="C217" s="321"/>
      <c r="D217" s="322"/>
      <c r="E217" s="322"/>
      <c r="F217" s="322"/>
      <c r="G217" s="322"/>
      <c r="H217" s="322"/>
      <c r="I217" s="322"/>
      <c r="J217" s="322"/>
      <c r="K217" s="322"/>
      <c r="L217" s="322"/>
      <c r="M217" s="322"/>
      <c r="N217" s="322"/>
      <c r="O217" s="322"/>
      <c r="P217" s="323"/>
    </row>
    <row r="218" spans="1:19">
      <c r="A218" s="356"/>
      <c r="B218" s="356"/>
      <c r="C218" s="324"/>
      <c r="D218" s="325"/>
      <c r="E218" s="325"/>
      <c r="F218" s="325"/>
      <c r="G218" s="325"/>
      <c r="H218" s="325"/>
      <c r="I218" s="325"/>
      <c r="J218" s="325"/>
      <c r="K218" s="325"/>
      <c r="L218" s="325"/>
      <c r="M218" s="325"/>
      <c r="N218" s="325"/>
      <c r="O218" s="325"/>
      <c r="P218" s="326"/>
    </row>
    <row r="219" spans="1:19">
      <c r="A219" s="53"/>
    </row>
    <row r="220" spans="1:19">
      <c r="A220" s="349" t="s">
        <v>610</v>
      </c>
      <c r="B220" s="349"/>
      <c r="C220" s="349"/>
      <c r="D220" s="349"/>
      <c r="E220" s="349"/>
      <c r="F220" s="349"/>
      <c r="G220" s="349"/>
    </row>
    <row r="221" spans="1:19">
      <c r="A221" s="349"/>
      <c r="B221" s="349"/>
      <c r="C221" s="349"/>
      <c r="D221" s="349"/>
      <c r="E221" s="349"/>
      <c r="F221" s="349"/>
      <c r="G221" s="349"/>
    </row>
    <row r="222" spans="1:19" ht="12" customHeight="1">
      <c r="A222" s="352" t="s">
        <v>390</v>
      </c>
      <c r="B222" s="352"/>
      <c r="C222" s="352"/>
      <c r="D222" s="352"/>
    </row>
    <row r="223" spans="1:19" ht="12" customHeight="1">
      <c r="A223" s="352"/>
      <c r="B223" s="352"/>
      <c r="C223" s="352"/>
      <c r="D223" s="352"/>
    </row>
    <row r="224" spans="1:19" ht="20.100000000000001" customHeight="1">
      <c r="A224" s="354" t="s">
        <v>391</v>
      </c>
      <c r="B224" s="354"/>
      <c r="C224" s="354"/>
      <c r="D224" s="354"/>
      <c r="E224" s="321"/>
      <c r="F224" s="322"/>
      <c r="G224" s="322"/>
      <c r="H224" s="322"/>
      <c r="I224" s="322"/>
      <c r="J224" s="322"/>
      <c r="K224" s="322"/>
      <c r="L224" s="322"/>
      <c r="M224" s="322"/>
      <c r="N224" s="322"/>
      <c r="O224" s="322"/>
      <c r="P224" s="322"/>
      <c r="Q224" s="322"/>
      <c r="R224" s="322"/>
      <c r="S224" s="323"/>
    </row>
    <row r="225" spans="1:19" ht="20.100000000000001" customHeight="1">
      <c r="A225" s="354"/>
      <c r="B225" s="354"/>
      <c r="C225" s="354"/>
      <c r="D225" s="354"/>
      <c r="E225" s="324"/>
      <c r="F225" s="325"/>
      <c r="G225" s="325"/>
      <c r="H225" s="325"/>
      <c r="I225" s="325"/>
      <c r="J225" s="325"/>
      <c r="K225" s="325"/>
      <c r="L225" s="325"/>
      <c r="M225" s="325"/>
      <c r="N225" s="325"/>
      <c r="O225" s="325"/>
      <c r="P225" s="325"/>
      <c r="Q225" s="325"/>
      <c r="R225" s="325"/>
      <c r="S225" s="326"/>
    </row>
    <row r="226" spans="1:19" ht="15" customHeight="1">
      <c r="A226" s="354" t="s">
        <v>392</v>
      </c>
      <c r="B226" s="354"/>
      <c r="C226" s="354"/>
      <c r="D226" s="355"/>
      <c r="E226" s="321"/>
      <c r="F226" s="322"/>
      <c r="G226" s="322"/>
      <c r="H226" s="322"/>
      <c r="I226" s="322"/>
      <c r="J226" s="322"/>
      <c r="K226" s="322"/>
      <c r="L226" s="322"/>
      <c r="M226" s="322"/>
      <c r="N226" s="322"/>
      <c r="O226" s="322"/>
      <c r="P226" s="322"/>
      <c r="Q226" s="322"/>
      <c r="R226" s="322"/>
      <c r="S226" s="323"/>
    </row>
    <row r="227" spans="1:19" ht="15" customHeight="1">
      <c r="A227" s="354"/>
      <c r="B227" s="354"/>
      <c r="C227" s="354"/>
      <c r="D227" s="355"/>
      <c r="E227" s="324"/>
      <c r="F227" s="325"/>
      <c r="G227" s="325"/>
      <c r="H227" s="325"/>
      <c r="I227" s="325"/>
      <c r="J227" s="325"/>
      <c r="K227" s="325"/>
      <c r="L227" s="325"/>
      <c r="M227" s="325"/>
      <c r="N227" s="325"/>
      <c r="O227" s="325"/>
      <c r="P227" s="325"/>
      <c r="Q227" s="325"/>
      <c r="R227" s="325"/>
      <c r="S227" s="326"/>
    </row>
    <row r="228" spans="1:19" ht="15" customHeight="1">
      <c r="A228" s="319" t="s">
        <v>393</v>
      </c>
      <c r="B228" s="319"/>
      <c r="C228" s="319"/>
      <c r="D228" s="320"/>
      <c r="E228" s="321"/>
      <c r="F228" s="322"/>
      <c r="G228" s="322"/>
      <c r="H228" s="322"/>
      <c r="I228" s="322"/>
      <c r="J228" s="322"/>
      <c r="K228" s="322"/>
      <c r="L228" s="322"/>
      <c r="M228" s="322"/>
      <c r="N228" s="322"/>
      <c r="O228" s="322"/>
      <c r="P228" s="322"/>
      <c r="Q228" s="322"/>
      <c r="R228" s="322"/>
      <c r="S228" s="323"/>
    </row>
    <row r="229" spans="1:19" ht="15" customHeight="1">
      <c r="A229" s="319"/>
      <c r="B229" s="319"/>
      <c r="C229" s="319"/>
      <c r="D229" s="320"/>
      <c r="E229" s="324"/>
      <c r="F229" s="325"/>
      <c r="G229" s="325"/>
      <c r="H229" s="325"/>
      <c r="I229" s="325"/>
      <c r="J229" s="325"/>
      <c r="K229" s="325"/>
      <c r="L229" s="325"/>
      <c r="M229" s="325"/>
      <c r="N229" s="325"/>
      <c r="O229" s="325"/>
      <c r="P229" s="325"/>
      <c r="Q229" s="325"/>
      <c r="R229" s="325"/>
      <c r="S229" s="326"/>
    </row>
    <row r="230" spans="1:19" ht="15" customHeight="1">
      <c r="A230" s="319" t="s">
        <v>394</v>
      </c>
      <c r="B230" s="319"/>
      <c r="C230" s="319"/>
      <c r="D230" s="320"/>
      <c r="E230" s="321"/>
      <c r="F230" s="322"/>
      <c r="G230" s="322"/>
      <c r="H230" s="322"/>
      <c r="I230" s="322"/>
      <c r="J230" s="322"/>
      <c r="K230" s="322"/>
      <c r="L230" s="322"/>
      <c r="M230" s="322"/>
      <c r="N230" s="322"/>
      <c r="O230" s="322"/>
      <c r="P230" s="322"/>
      <c r="Q230" s="322"/>
      <c r="R230" s="322"/>
      <c r="S230" s="323"/>
    </row>
    <row r="231" spans="1:19" ht="15" customHeight="1">
      <c r="A231" s="319"/>
      <c r="B231" s="319"/>
      <c r="C231" s="319"/>
      <c r="D231" s="320"/>
      <c r="E231" s="324"/>
      <c r="F231" s="325"/>
      <c r="G231" s="325"/>
      <c r="H231" s="325"/>
      <c r="I231" s="325"/>
      <c r="J231" s="325"/>
      <c r="K231" s="325"/>
      <c r="L231" s="325"/>
      <c r="M231" s="325"/>
      <c r="N231" s="325"/>
      <c r="O231" s="325"/>
      <c r="P231" s="325"/>
      <c r="Q231" s="325"/>
      <c r="R231" s="325"/>
      <c r="S231" s="326"/>
    </row>
    <row r="232" spans="1:19" ht="15" customHeight="1">
      <c r="A232" s="319" t="s">
        <v>395</v>
      </c>
      <c r="B232" s="319"/>
      <c r="C232" s="319"/>
      <c r="D232" s="320"/>
      <c r="E232" s="321"/>
      <c r="F232" s="322"/>
      <c r="G232" s="322"/>
      <c r="H232" s="322"/>
      <c r="I232" s="322"/>
      <c r="J232" s="322"/>
      <c r="K232" s="322"/>
      <c r="L232" s="322"/>
      <c r="M232" s="322"/>
      <c r="N232" s="322"/>
      <c r="O232" s="322"/>
      <c r="P232" s="322"/>
      <c r="Q232" s="322"/>
      <c r="R232" s="322"/>
      <c r="S232" s="323"/>
    </row>
    <row r="233" spans="1:19" ht="15" customHeight="1">
      <c r="A233" s="319"/>
      <c r="B233" s="319"/>
      <c r="C233" s="319"/>
      <c r="D233" s="320"/>
      <c r="E233" s="324"/>
      <c r="F233" s="325"/>
      <c r="G233" s="325"/>
      <c r="H233" s="325"/>
      <c r="I233" s="325"/>
      <c r="J233" s="325"/>
      <c r="K233" s="325"/>
      <c r="L233" s="325"/>
      <c r="M233" s="325"/>
      <c r="N233" s="325"/>
      <c r="O233" s="325"/>
      <c r="P233" s="325"/>
      <c r="Q233" s="325"/>
      <c r="R233" s="325"/>
      <c r="S233" s="326"/>
    </row>
    <row r="234" spans="1:19" ht="15" customHeight="1">
      <c r="A234" s="319" t="s">
        <v>396</v>
      </c>
      <c r="B234" s="319"/>
      <c r="C234" s="319"/>
      <c r="D234" s="320"/>
      <c r="E234" s="321"/>
      <c r="F234" s="322"/>
      <c r="G234" s="322"/>
      <c r="H234" s="322"/>
      <c r="I234" s="322"/>
      <c r="J234" s="322"/>
      <c r="K234" s="322"/>
      <c r="L234" s="322"/>
      <c r="M234" s="322"/>
      <c r="N234" s="322"/>
      <c r="O234" s="322"/>
      <c r="P234" s="322"/>
      <c r="Q234" s="322"/>
      <c r="R234" s="322"/>
      <c r="S234" s="323"/>
    </row>
    <row r="235" spans="1:19" ht="15" customHeight="1">
      <c r="A235" s="319"/>
      <c r="B235" s="319"/>
      <c r="C235" s="319"/>
      <c r="D235" s="320"/>
      <c r="E235" s="324"/>
      <c r="F235" s="325"/>
      <c r="G235" s="325"/>
      <c r="H235" s="325"/>
      <c r="I235" s="325"/>
      <c r="J235" s="325"/>
      <c r="K235" s="325"/>
      <c r="L235" s="325"/>
      <c r="M235" s="325"/>
      <c r="N235" s="325"/>
      <c r="O235" s="325"/>
      <c r="P235" s="325"/>
      <c r="Q235" s="325"/>
      <c r="R235" s="325"/>
      <c r="S235" s="326"/>
    </row>
    <row r="236" spans="1:19" ht="15" customHeight="1">
      <c r="A236" s="319" t="s">
        <v>397</v>
      </c>
      <c r="B236" s="319"/>
      <c r="C236" s="319"/>
      <c r="D236" s="320"/>
      <c r="E236" s="321"/>
      <c r="F236" s="322"/>
      <c r="G236" s="322"/>
      <c r="H236" s="322"/>
      <c r="I236" s="322"/>
      <c r="J236" s="322"/>
      <c r="K236" s="322"/>
      <c r="L236" s="322"/>
      <c r="M236" s="322"/>
      <c r="N236" s="322"/>
      <c r="O236" s="322"/>
      <c r="P236" s="322"/>
      <c r="Q236" s="322"/>
      <c r="R236" s="322"/>
      <c r="S236" s="323"/>
    </row>
    <row r="237" spans="1:19" ht="15" customHeight="1">
      <c r="A237" s="319"/>
      <c r="B237" s="319"/>
      <c r="C237" s="319"/>
      <c r="D237" s="320"/>
      <c r="E237" s="324"/>
      <c r="F237" s="325"/>
      <c r="G237" s="325"/>
      <c r="H237" s="325"/>
      <c r="I237" s="325"/>
      <c r="J237" s="325"/>
      <c r="K237" s="325"/>
      <c r="L237" s="325"/>
      <c r="M237" s="325"/>
      <c r="N237" s="325"/>
      <c r="O237" s="325"/>
      <c r="P237" s="325"/>
      <c r="Q237" s="325"/>
      <c r="R237" s="325"/>
      <c r="S237" s="326"/>
    </row>
    <row r="238" spans="1:19" ht="15" customHeight="1">
      <c r="A238" s="319" t="s">
        <v>398</v>
      </c>
      <c r="B238" s="319"/>
      <c r="C238" s="319"/>
      <c r="D238" s="320"/>
      <c r="E238" s="321"/>
      <c r="F238" s="322"/>
      <c r="G238" s="322"/>
      <c r="H238" s="322"/>
      <c r="I238" s="322"/>
      <c r="J238" s="322"/>
      <c r="K238" s="322"/>
      <c r="L238" s="322"/>
      <c r="M238" s="322"/>
      <c r="N238" s="322"/>
      <c r="O238" s="322"/>
      <c r="P238" s="322"/>
      <c r="Q238" s="322"/>
      <c r="R238" s="322"/>
      <c r="S238" s="323"/>
    </row>
    <row r="239" spans="1:19" ht="15" customHeight="1">
      <c r="A239" s="319"/>
      <c r="B239" s="319"/>
      <c r="C239" s="319"/>
      <c r="D239" s="320"/>
      <c r="E239" s="324"/>
      <c r="F239" s="325"/>
      <c r="G239" s="325"/>
      <c r="H239" s="325"/>
      <c r="I239" s="325"/>
      <c r="J239" s="325"/>
      <c r="K239" s="325"/>
      <c r="L239" s="325"/>
      <c r="M239" s="325"/>
      <c r="N239" s="325"/>
      <c r="O239" s="325"/>
      <c r="P239" s="325"/>
      <c r="Q239" s="325"/>
      <c r="R239" s="325"/>
      <c r="S239" s="326"/>
    </row>
    <row r="240" spans="1:19" ht="15" customHeight="1">
      <c r="A240" s="319" t="s">
        <v>399</v>
      </c>
      <c r="B240" s="319"/>
      <c r="C240" s="319"/>
      <c r="D240" s="320"/>
      <c r="E240" s="321"/>
      <c r="F240" s="322"/>
      <c r="G240" s="322"/>
      <c r="H240" s="322"/>
      <c r="I240" s="322"/>
      <c r="J240" s="322"/>
      <c r="K240" s="322"/>
      <c r="L240" s="322"/>
      <c r="M240" s="322"/>
      <c r="N240" s="322"/>
      <c r="O240" s="322"/>
      <c r="P240" s="322"/>
      <c r="Q240" s="322"/>
      <c r="R240" s="322"/>
      <c r="S240" s="323"/>
    </row>
    <row r="241" spans="1:128" ht="15" customHeight="1">
      <c r="A241" s="319"/>
      <c r="B241" s="319"/>
      <c r="C241" s="319"/>
      <c r="D241" s="320"/>
      <c r="E241" s="324"/>
      <c r="F241" s="325"/>
      <c r="G241" s="325"/>
      <c r="H241" s="325"/>
      <c r="I241" s="325"/>
      <c r="J241" s="325"/>
      <c r="K241" s="325"/>
      <c r="L241" s="325"/>
      <c r="M241" s="325"/>
      <c r="N241" s="325"/>
      <c r="O241" s="325"/>
      <c r="P241" s="325"/>
      <c r="Q241" s="325"/>
      <c r="R241" s="325"/>
      <c r="S241" s="326"/>
    </row>
    <row r="242" spans="1:128" s="327" customFormat="1" ht="15" customHeight="1">
      <c r="A242" s="327" t="s">
        <v>400</v>
      </c>
      <c r="B242" s="328"/>
      <c r="C242" s="328"/>
      <c r="D242" s="328"/>
      <c r="E242" s="328"/>
      <c r="F242" s="328"/>
      <c r="G242" s="328"/>
      <c r="H242" s="328"/>
      <c r="I242" s="328"/>
      <c r="J242" s="328"/>
      <c r="K242" s="328"/>
      <c r="L242" s="328"/>
      <c r="M242" s="328"/>
      <c r="N242" s="328"/>
      <c r="O242" s="328"/>
      <c r="P242" s="328"/>
      <c r="Q242" s="328"/>
      <c r="R242" s="328"/>
      <c r="S242" s="328"/>
      <c r="T242" s="328"/>
      <c r="U242" s="328"/>
      <c r="V242" s="328"/>
      <c r="W242" s="328"/>
      <c r="X242" s="328"/>
      <c r="Y242" s="328"/>
      <c r="Z242" s="328"/>
      <c r="AA242" s="328"/>
      <c r="AB242" s="328"/>
      <c r="AC242" s="328"/>
      <c r="AD242" s="328"/>
      <c r="AE242" s="328"/>
      <c r="AF242" s="328"/>
      <c r="AG242" s="328"/>
      <c r="AH242" s="328"/>
      <c r="AI242" s="328"/>
      <c r="AJ242" s="328"/>
      <c r="AK242" s="328"/>
      <c r="AL242" s="328"/>
      <c r="AM242" s="328"/>
      <c r="AN242" s="328"/>
      <c r="AO242" s="328"/>
      <c r="AP242" s="328"/>
      <c r="AQ242" s="328"/>
      <c r="AR242" s="328"/>
      <c r="AS242" s="328"/>
      <c r="AT242" s="328"/>
      <c r="AU242" s="328"/>
      <c r="AV242" s="328"/>
      <c r="AW242" s="328"/>
      <c r="AX242" s="328"/>
      <c r="AY242" s="328"/>
      <c r="AZ242" s="328"/>
      <c r="BA242" s="328"/>
      <c r="BB242" s="328"/>
      <c r="BC242" s="328"/>
      <c r="BD242" s="328"/>
      <c r="BE242" s="328"/>
      <c r="BF242" s="328"/>
      <c r="BG242" s="328"/>
      <c r="BH242" s="328"/>
      <c r="BI242" s="328"/>
      <c r="BJ242" s="328"/>
      <c r="BK242" s="328"/>
      <c r="BL242" s="328"/>
      <c r="BM242" s="328"/>
      <c r="BN242" s="328"/>
      <c r="BO242" s="328"/>
      <c r="BP242" s="328"/>
      <c r="BQ242" s="328"/>
      <c r="BR242" s="328"/>
      <c r="BS242" s="328"/>
      <c r="BT242" s="328"/>
      <c r="BU242" s="328"/>
      <c r="BV242" s="328"/>
      <c r="BW242" s="328"/>
      <c r="BX242" s="328"/>
      <c r="BY242" s="328"/>
      <c r="BZ242" s="328"/>
      <c r="CA242" s="328"/>
      <c r="CB242" s="328"/>
      <c r="CC242" s="328"/>
      <c r="CD242" s="328"/>
      <c r="CE242" s="328"/>
      <c r="CF242" s="328"/>
      <c r="CG242" s="328"/>
      <c r="CH242" s="328"/>
      <c r="CI242" s="328"/>
      <c r="CJ242" s="328"/>
      <c r="CK242" s="328"/>
      <c r="CL242" s="328"/>
      <c r="CM242" s="328"/>
      <c r="CN242" s="328"/>
      <c r="CO242" s="328"/>
      <c r="CP242" s="328"/>
      <c r="CQ242" s="328"/>
      <c r="CR242" s="328"/>
      <c r="CS242" s="328"/>
      <c r="CT242" s="328"/>
      <c r="CU242" s="328"/>
      <c r="CV242" s="328"/>
      <c r="CW242" s="328"/>
      <c r="CX242" s="328"/>
      <c r="CY242" s="328"/>
      <c r="CZ242" s="328"/>
      <c r="DA242" s="328"/>
      <c r="DB242" s="328"/>
      <c r="DC242" s="328"/>
      <c r="DD242" s="328"/>
      <c r="DE242" s="328"/>
      <c r="DF242" s="328"/>
      <c r="DG242" s="328"/>
      <c r="DH242" s="328"/>
      <c r="DI242" s="328"/>
      <c r="DJ242" s="328"/>
      <c r="DK242" s="328"/>
      <c r="DL242" s="328"/>
      <c r="DM242" s="328"/>
      <c r="DN242" s="328"/>
      <c r="DO242" s="328"/>
      <c r="DP242" s="328"/>
      <c r="DQ242" s="328"/>
      <c r="DR242" s="328"/>
      <c r="DS242" s="328"/>
      <c r="DT242" s="328"/>
      <c r="DU242" s="328"/>
      <c r="DV242" s="328"/>
      <c r="DW242" s="328"/>
      <c r="DX242" s="328"/>
    </row>
    <row r="243" spans="1:128" ht="15" customHeight="1">
      <c r="A243" s="329" t="s">
        <v>401</v>
      </c>
      <c r="B243" s="330"/>
      <c r="C243" s="330"/>
      <c r="D243" s="330"/>
      <c r="E243" s="330"/>
      <c r="F243" s="330"/>
      <c r="G243" s="330"/>
      <c r="H243" s="330"/>
      <c r="I243" s="330"/>
      <c r="J243" s="330"/>
      <c r="K243" s="330"/>
      <c r="L243" s="330"/>
      <c r="M243" s="330"/>
      <c r="N243" s="330"/>
      <c r="O243" s="330"/>
      <c r="P243" s="330"/>
      <c r="Q243" s="330"/>
      <c r="R243" s="330"/>
      <c r="S243" s="330"/>
    </row>
    <row r="244" spans="1:128" ht="15" customHeight="1">
      <c r="A244" s="329" t="s">
        <v>402</v>
      </c>
      <c r="B244" s="330"/>
      <c r="C244" s="330"/>
      <c r="D244" s="330"/>
      <c r="E244" s="330"/>
      <c r="F244" s="330"/>
      <c r="G244" s="330"/>
      <c r="H244" s="330"/>
      <c r="I244" s="330"/>
      <c r="J244" s="330"/>
      <c r="K244" s="330"/>
      <c r="L244" s="330"/>
      <c r="M244" s="330"/>
      <c r="N244" s="330"/>
      <c r="O244" s="330"/>
      <c r="P244" s="330"/>
      <c r="Q244" s="330"/>
      <c r="R244" s="330"/>
      <c r="S244" s="330"/>
    </row>
    <row r="245" spans="1:128" s="225" customFormat="1" ht="15" customHeight="1">
      <c r="A245" s="331" t="s">
        <v>611</v>
      </c>
      <c r="B245" s="331"/>
      <c r="C245" s="331"/>
      <c r="D245" s="331"/>
      <c r="E245" s="331"/>
      <c r="F245" s="331"/>
    </row>
    <row r="246" spans="1:128" s="225" customFormat="1" ht="15" customHeight="1">
      <c r="A246" s="331"/>
      <c r="B246" s="331"/>
      <c r="C246" s="331"/>
      <c r="D246" s="331"/>
      <c r="E246" s="331"/>
      <c r="F246" s="331"/>
    </row>
    <row r="247" spans="1:128" s="225" customFormat="1" ht="15" customHeight="1">
      <c r="A247" s="319" t="s">
        <v>403</v>
      </c>
      <c r="B247" s="319"/>
      <c r="C247" s="319"/>
      <c r="D247" s="319"/>
      <c r="E247" s="332" t="s">
        <v>404</v>
      </c>
      <c r="F247" s="332"/>
      <c r="G247" s="333"/>
      <c r="H247" s="333"/>
      <c r="I247" s="333"/>
      <c r="J247" s="333"/>
      <c r="K247" s="333"/>
      <c r="L247" s="333"/>
      <c r="M247" s="333"/>
      <c r="N247" s="313" t="s">
        <v>405</v>
      </c>
      <c r="O247" s="314"/>
      <c r="P247" s="314"/>
      <c r="Q247" s="314"/>
      <c r="R247" s="314"/>
      <c r="S247" s="315"/>
    </row>
    <row r="248" spans="1:128" s="225" customFormat="1" ht="15" customHeight="1">
      <c r="A248" s="319"/>
      <c r="B248" s="319"/>
      <c r="C248" s="319"/>
      <c r="D248" s="319"/>
      <c r="E248" s="334" t="s">
        <v>406</v>
      </c>
      <c r="F248" s="334"/>
      <c r="G248" s="335"/>
      <c r="H248" s="335"/>
      <c r="I248" s="335"/>
      <c r="J248" s="335"/>
      <c r="K248" s="335"/>
      <c r="L248" s="335"/>
      <c r="M248" s="335"/>
      <c r="N248" s="316"/>
      <c r="O248" s="317"/>
      <c r="P248" s="317"/>
      <c r="Q248" s="317"/>
      <c r="R248" s="317"/>
      <c r="S248" s="318"/>
    </row>
    <row r="249" spans="1:128" s="225" customFormat="1" ht="15" customHeight="1">
      <c r="A249" s="319"/>
      <c r="B249" s="319"/>
      <c r="C249" s="319"/>
      <c r="D249" s="319"/>
      <c r="E249" s="334"/>
      <c r="F249" s="334"/>
      <c r="G249" s="335"/>
      <c r="H249" s="335"/>
      <c r="I249" s="335"/>
      <c r="J249" s="335"/>
      <c r="K249" s="335"/>
      <c r="L249" s="335"/>
      <c r="M249" s="335"/>
      <c r="N249" s="313" t="s">
        <v>407</v>
      </c>
      <c r="O249" s="314"/>
      <c r="P249" s="314"/>
      <c r="Q249" s="314"/>
      <c r="R249" s="314"/>
      <c r="S249" s="315"/>
    </row>
    <row r="250" spans="1:128" s="225" customFormat="1" ht="15" customHeight="1">
      <c r="A250" s="319"/>
      <c r="B250" s="319"/>
      <c r="C250" s="319"/>
      <c r="D250" s="319"/>
      <c r="E250" s="336" t="s">
        <v>408</v>
      </c>
      <c r="F250" s="336"/>
      <c r="G250" s="337"/>
      <c r="H250" s="337"/>
      <c r="I250" s="337"/>
      <c r="J250" s="337"/>
      <c r="K250" s="337"/>
      <c r="L250" s="337"/>
      <c r="M250" s="337"/>
      <c r="N250" s="316"/>
      <c r="O250" s="317"/>
      <c r="P250" s="317"/>
      <c r="Q250" s="317"/>
      <c r="R250" s="317"/>
      <c r="S250" s="318"/>
    </row>
    <row r="251" spans="1:128" s="225" customFormat="1" ht="15" customHeight="1">
      <c r="A251" s="319" t="s">
        <v>409</v>
      </c>
      <c r="B251" s="319"/>
      <c r="C251" s="319"/>
      <c r="D251" s="319"/>
      <c r="E251" s="306" t="s">
        <v>410</v>
      </c>
      <c r="F251" s="306"/>
      <c r="G251" s="307"/>
      <c r="H251" s="308"/>
      <c r="I251" s="308"/>
      <c r="J251" s="308"/>
      <c r="K251" s="308"/>
      <c r="L251" s="308"/>
      <c r="M251" s="308"/>
      <c r="N251" s="308"/>
      <c r="O251" s="308"/>
      <c r="P251" s="308"/>
      <c r="Q251" s="308"/>
      <c r="R251" s="308"/>
      <c r="S251" s="309"/>
    </row>
    <row r="252" spans="1:128" s="225" customFormat="1" ht="15" customHeight="1">
      <c r="A252" s="319"/>
      <c r="B252" s="319"/>
      <c r="C252" s="319"/>
      <c r="D252" s="319"/>
      <c r="E252" s="306"/>
      <c r="F252" s="306"/>
      <c r="G252" s="310"/>
      <c r="H252" s="311"/>
      <c r="I252" s="311"/>
      <c r="J252" s="311"/>
      <c r="K252" s="311"/>
      <c r="L252" s="311"/>
      <c r="M252" s="311"/>
      <c r="N252" s="311"/>
      <c r="O252" s="311"/>
      <c r="P252" s="311"/>
      <c r="Q252" s="311"/>
      <c r="R252" s="311"/>
      <c r="S252" s="312"/>
    </row>
    <row r="253" spans="1:128" s="225" customFormat="1" ht="15" customHeight="1">
      <c r="A253" s="319"/>
      <c r="B253" s="319"/>
      <c r="C253" s="319"/>
      <c r="D253" s="319"/>
      <c r="E253" s="306" t="s">
        <v>411</v>
      </c>
      <c r="F253" s="306"/>
      <c r="G253" s="307"/>
      <c r="H253" s="308"/>
      <c r="I253" s="308"/>
      <c r="J253" s="308"/>
      <c r="K253" s="308"/>
      <c r="L253" s="308"/>
      <c r="M253" s="309"/>
      <c r="N253" s="313" t="s">
        <v>405</v>
      </c>
      <c r="O253" s="314"/>
      <c r="P253" s="314"/>
      <c r="Q253" s="314"/>
      <c r="R253" s="314"/>
      <c r="S253" s="315"/>
    </row>
    <row r="254" spans="1:128">
      <c r="A254" s="319"/>
      <c r="B254" s="319"/>
      <c r="C254" s="319"/>
      <c r="D254" s="319"/>
      <c r="E254" s="306"/>
      <c r="F254" s="306"/>
      <c r="G254" s="310"/>
      <c r="H254" s="311"/>
      <c r="I254" s="311"/>
      <c r="J254" s="311"/>
      <c r="K254" s="311"/>
      <c r="L254" s="311"/>
      <c r="M254" s="312"/>
      <c r="N254" s="316"/>
      <c r="O254" s="317"/>
      <c r="P254" s="317"/>
      <c r="Q254" s="317"/>
      <c r="R254" s="317"/>
      <c r="S254" s="318"/>
    </row>
    <row r="256" spans="1:128">
      <c r="A256" s="349" t="s">
        <v>612</v>
      </c>
      <c r="B256" s="349"/>
      <c r="C256" s="349"/>
      <c r="D256" s="349"/>
      <c r="E256" s="349"/>
      <c r="F256" s="349"/>
      <c r="G256" s="349"/>
    </row>
    <row r="257" spans="1:26">
      <c r="A257" s="349"/>
      <c r="B257" s="349"/>
      <c r="C257" s="349"/>
      <c r="D257" s="349"/>
      <c r="E257" s="350"/>
      <c r="F257" s="350"/>
      <c r="G257" s="350"/>
    </row>
    <row r="258" spans="1:26" ht="12" customHeight="1">
      <c r="A258" s="338" t="s">
        <v>412</v>
      </c>
      <c r="B258" s="339"/>
      <c r="C258" s="339"/>
      <c r="D258" s="340"/>
      <c r="E258" s="322"/>
      <c r="F258" s="322"/>
      <c r="G258" s="322"/>
      <c r="H258" s="322"/>
      <c r="I258" s="322"/>
      <c r="J258" s="322"/>
      <c r="K258" s="322"/>
      <c r="L258" s="322"/>
      <c r="M258" s="322"/>
      <c r="N258" s="322"/>
      <c r="O258" s="322"/>
      <c r="P258" s="322"/>
      <c r="Q258" s="322"/>
      <c r="R258" s="322"/>
      <c r="S258" s="323"/>
      <c r="T258" s="351"/>
      <c r="U258" s="352"/>
      <c r="V258" s="352"/>
      <c r="W258" s="352"/>
      <c r="X258" s="352"/>
      <c r="Y258" s="352"/>
      <c r="Z258" s="352"/>
    </row>
    <row r="259" spans="1:26">
      <c r="A259" s="341"/>
      <c r="B259" s="342"/>
      <c r="C259" s="342"/>
      <c r="D259" s="343"/>
      <c r="E259" s="344"/>
      <c r="F259" s="344"/>
      <c r="G259" s="344"/>
      <c r="H259" s="344"/>
      <c r="I259" s="344"/>
      <c r="J259" s="344"/>
      <c r="K259" s="344"/>
      <c r="L259" s="344"/>
      <c r="M259" s="344"/>
      <c r="N259" s="344"/>
      <c r="O259" s="344"/>
      <c r="P259" s="344"/>
      <c r="Q259" s="344"/>
      <c r="R259" s="344"/>
      <c r="S259" s="345"/>
      <c r="T259" s="353"/>
      <c r="U259" s="352"/>
      <c r="V259" s="352"/>
      <c r="W259" s="352"/>
      <c r="X259" s="352"/>
      <c r="Y259" s="352"/>
      <c r="Z259" s="352"/>
    </row>
    <row r="260" spans="1:26" ht="20.25" customHeight="1">
      <c r="A260" s="341"/>
      <c r="B260" s="342"/>
      <c r="C260" s="342"/>
      <c r="D260" s="343"/>
      <c r="E260" s="325"/>
      <c r="F260" s="325"/>
      <c r="G260" s="325"/>
      <c r="H260" s="325"/>
      <c r="I260" s="325"/>
      <c r="J260" s="325"/>
      <c r="K260" s="325"/>
      <c r="L260" s="325"/>
      <c r="M260" s="325"/>
      <c r="N260" s="325"/>
      <c r="O260" s="325"/>
      <c r="P260" s="325"/>
      <c r="Q260" s="325"/>
      <c r="R260" s="325"/>
      <c r="S260" s="326"/>
      <c r="T260" s="353"/>
      <c r="U260" s="352"/>
      <c r="V260" s="352"/>
      <c r="W260" s="352"/>
      <c r="X260" s="352"/>
      <c r="Y260" s="352"/>
      <c r="Z260" s="352"/>
    </row>
    <row r="261" spans="1:26" ht="13.5" customHeight="1">
      <c r="A261" s="54"/>
      <c r="B261" s="338" t="s">
        <v>413</v>
      </c>
      <c r="C261" s="339"/>
      <c r="D261" s="340"/>
      <c r="E261" s="322"/>
      <c r="F261" s="322"/>
      <c r="G261" s="322"/>
      <c r="H261" s="322"/>
      <c r="I261" s="322"/>
      <c r="J261" s="322"/>
      <c r="K261" s="322"/>
      <c r="L261" s="322"/>
      <c r="M261" s="322"/>
      <c r="N261" s="322"/>
      <c r="O261" s="322"/>
      <c r="P261" s="322"/>
      <c r="Q261" s="322"/>
      <c r="R261" s="322"/>
      <c r="S261" s="323"/>
      <c r="T261" s="353"/>
      <c r="U261" s="352"/>
      <c r="V261" s="352"/>
      <c r="W261" s="352"/>
      <c r="X261" s="352"/>
      <c r="Y261" s="352"/>
      <c r="Z261" s="352"/>
    </row>
    <row r="262" spans="1:26">
      <c r="A262" s="54"/>
      <c r="B262" s="341"/>
      <c r="C262" s="342"/>
      <c r="D262" s="343"/>
      <c r="E262" s="344"/>
      <c r="F262" s="344"/>
      <c r="G262" s="344"/>
      <c r="H262" s="344"/>
      <c r="I262" s="344"/>
      <c r="J262" s="344"/>
      <c r="K262" s="344"/>
      <c r="L262" s="344"/>
      <c r="M262" s="344"/>
      <c r="N262" s="344"/>
      <c r="O262" s="344"/>
      <c r="P262" s="344"/>
      <c r="Q262" s="344"/>
      <c r="R262" s="344"/>
      <c r="S262" s="345"/>
    </row>
    <row r="263" spans="1:26" ht="30" customHeight="1">
      <c r="A263" s="55"/>
      <c r="B263" s="346"/>
      <c r="C263" s="347"/>
      <c r="D263" s="348"/>
      <c r="E263" s="325"/>
      <c r="F263" s="325"/>
      <c r="G263" s="325"/>
      <c r="H263" s="325"/>
      <c r="I263" s="325"/>
      <c r="J263" s="325"/>
      <c r="K263" s="325"/>
      <c r="L263" s="325"/>
      <c r="M263" s="325"/>
      <c r="N263" s="325"/>
      <c r="O263" s="325"/>
      <c r="P263" s="325"/>
      <c r="Q263" s="325"/>
      <c r="R263" s="325"/>
      <c r="S263" s="326"/>
    </row>
    <row r="264" spans="1:26">
      <c r="A264" s="338" t="s">
        <v>414</v>
      </c>
      <c r="B264" s="339"/>
      <c r="C264" s="339"/>
      <c r="D264" s="340"/>
      <c r="E264" s="322"/>
      <c r="F264" s="322"/>
      <c r="G264" s="322"/>
      <c r="H264" s="322"/>
      <c r="I264" s="322"/>
      <c r="J264" s="322"/>
      <c r="K264" s="322"/>
      <c r="L264" s="322"/>
      <c r="M264" s="322"/>
      <c r="N264" s="322"/>
      <c r="O264" s="322"/>
      <c r="P264" s="322"/>
      <c r="Q264" s="322"/>
      <c r="R264" s="322"/>
      <c r="S264" s="323"/>
    </row>
    <row r="265" spans="1:26">
      <c r="A265" s="341"/>
      <c r="B265" s="342"/>
      <c r="C265" s="342"/>
      <c r="D265" s="343"/>
      <c r="E265" s="344"/>
      <c r="F265" s="344"/>
      <c r="G265" s="344"/>
      <c r="H265" s="344"/>
      <c r="I265" s="344"/>
      <c r="J265" s="344"/>
      <c r="K265" s="344"/>
      <c r="L265" s="344"/>
      <c r="M265" s="344"/>
      <c r="N265" s="344"/>
      <c r="O265" s="344"/>
      <c r="P265" s="344"/>
      <c r="Q265" s="344"/>
      <c r="R265" s="344"/>
      <c r="S265" s="345"/>
    </row>
    <row r="266" spans="1:26" ht="22.5" customHeight="1">
      <c r="A266" s="341"/>
      <c r="B266" s="342"/>
      <c r="C266" s="342"/>
      <c r="D266" s="343"/>
      <c r="E266" s="325"/>
      <c r="F266" s="325"/>
      <c r="G266" s="325"/>
      <c r="H266" s="325"/>
      <c r="I266" s="325"/>
      <c r="J266" s="325"/>
      <c r="K266" s="325"/>
      <c r="L266" s="325"/>
      <c r="M266" s="325"/>
      <c r="N266" s="325"/>
      <c r="O266" s="325"/>
      <c r="P266" s="325"/>
      <c r="Q266" s="325"/>
      <c r="R266" s="325"/>
      <c r="S266" s="326"/>
    </row>
    <row r="267" spans="1:26" ht="12" customHeight="1">
      <c r="A267" s="54"/>
      <c r="B267" s="338" t="s">
        <v>415</v>
      </c>
      <c r="C267" s="339"/>
      <c r="D267" s="340"/>
      <c r="E267" s="322"/>
      <c r="F267" s="322"/>
      <c r="G267" s="322"/>
      <c r="H267" s="322"/>
      <c r="I267" s="322"/>
      <c r="J267" s="322"/>
      <c r="K267" s="322"/>
      <c r="L267" s="322"/>
      <c r="M267" s="322"/>
      <c r="N267" s="322"/>
      <c r="O267" s="322"/>
      <c r="P267" s="322"/>
      <c r="Q267" s="322"/>
      <c r="R267" s="322"/>
      <c r="S267" s="323"/>
    </row>
    <row r="268" spans="1:26">
      <c r="A268" s="54"/>
      <c r="B268" s="341"/>
      <c r="C268" s="342"/>
      <c r="D268" s="343"/>
      <c r="E268" s="344"/>
      <c r="F268" s="344"/>
      <c r="G268" s="344"/>
      <c r="H268" s="344"/>
      <c r="I268" s="344"/>
      <c r="J268" s="344"/>
      <c r="K268" s="344"/>
      <c r="L268" s="344"/>
      <c r="M268" s="344"/>
      <c r="N268" s="344"/>
      <c r="O268" s="344"/>
      <c r="P268" s="344"/>
      <c r="Q268" s="344"/>
      <c r="R268" s="344"/>
      <c r="S268" s="345"/>
    </row>
    <row r="269" spans="1:26" ht="18.75" customHeight="1">
      <c r="A269" s="55"/>
      <c r="B269" s="346"/>
      <c r="C269" s="347"/>
      <c r="D269" s="348"/>
      <c r="E269" s="325"/>
      <c r="F269" s="325"/>
      <c r="G269" s="325"/>
      <c r="H269" s="325"/>
      <c r="I269" s="325"/>
      <c r="J269" s="325"/>
      <c r="K269" s="325"/>
      <c r="L269" s="325"/>
      <c r="M269" s="325"/>
      <c r="N269" s="325"/>
      <c r="O269" s="325"/>
      <c r="P269" s="325"/>
      <c r="Q269" s="325"/>
      <c r="R269" s="325"/>
      <c r="S269" s="326"/>
    </row>
    <row r="271" spans="1:26" ht="15.75" customHeight="1">
      <c r="A271" s="56" t="s">
        <v>416</v>
      </c>
    </row>
    <row r="272" spans="1:26">
      <c r="A272" s="36" t="s">
        <v>417</v>
      </c>
    </row>
  </sheetData>
  <sheetProtection algorithmName="SHA-512" hashValue="9iLBep2nVA4/Q1Ra8LWNhDdh6FWr8psoGQi6TN1162H3Utqvd/7Dil5bx4YohQV64+ztEW0Ttv2uOFAX3KLZ0A==" saltValue="8DJe5rWqwAtEMctJcWV4uQ==" spinCount="100000" sheet="1" formatCells="0" formatRows="0" insertRows="0" selectLockedCells="1"/>
  <mergeCells count="590">
    <mergeCell ref="A8:R8"/>
    <mergeCell ref="A9:D13"/>
    <mergeCell ref="E9:R10"/>
    <mergeCell ref="F11:R11"/>
    <mergeCell ref="E12:R12"/>
    <mergeCell ref="F13:R13"/>
    <mergeCell ref="A2:R2"/>
    <mergeCell ref="A4:B4"/>
    <mergeCell ref="C4:M4"/>
    <mergeCell ref="N4:O4"/>
    <mergeCell ref="P4:R4"/>
    <mergeCell ref="A6:C7"/>
    <mergeCell ref="D6:R7"/>
    <mergeCell ref="A20:D24"/>
    <mergeCell ref="E20:R20"/>
    <mergeCell ref="E21:G21"/>
    <mergeCell ref="H21:R21"/>
    <mergeCell ref="E22:R22"/>
    <mergeCell ref="E23:G23"/>
    <mergeCell ref="H23:R23"/>
    <mergeCell ref="E24:R24"/>
    <mergeCell ref="A16:D17"/>
    <mergeCell ref="E16:R16"/>
    <mergeCell ref="F17:R17"/>
    <mergeCell ref="A18:D19"/>
    <mergeCell ref="E18:R18"/>
    <mergeCell ref="E19:R19"/>
    <mergeCell ref="A27:Z27"/>
    <mergeCell ref="A28:A29"/>
    <mergeCell ref="B28:F29"/>
    <mergeCell ref="G28:K29"/>
    <mergeCell ref="L28:M29"/>
    <mergeCell ref="N28:N29"/>
    <mergeCell ref="O28:O29"/>
    <mergeCell ref="P28:P29"/>
    <mergeCell ref="Q28:U28"/>
    <mergeCell ref="V28:Z29"/>
    <mergeCell ref="AA28:AC29"/>
    <mergeCell ref="Q29:R29"/>
    <mergeCell ref="S29:T29"/>
    <mergeCell ref="A30:A35"/>
    <mergeCell ref="B30:F35"/>
    <mergeCell ref="G30:K35"/>
    <mergeCell ref="L30:M34"/>
    <mergeCell ref="N30:N35"/>
    <mergeCell ref="O30:O35"/>
    <mergeCell ref="P30:P35"/>
    <mergeCell ref="Q30:R30"/>
    <mergeCell ref="S30:T30"/>
    <mergeCell ref="V30:Z35"/>
    <mergeCell ref="AA30:AC35"/>
    <mergeCell ref="Q31:R31"/>
    <mergeCell ref="S31:T31"/>
    <mergeCell ref="Q32:R32"/>
    <mergeCell ref="S32:T32"/>
    <mergeCell ref="Q33:R33"/>
    <mergeCell ref="S33:T33"/>
    <mergeCell ref="Q34:R34"/>
    <mergeCell ref="S34:T34"/>
    <mergeCell ref="Q35:R35"/>
    <mergeCell ref="S35:T35"/>
    <mergeCell ref="A36:A41"/>
    <mergeCell ref="B36:F41"/>
    <mergeCell ref="G36:K41"/>
    <mergeCell ref="L36:M40"/>
    <mergeCell ref="N36:N41"/>
    <mergeCell ref="O36:O41"/>
    <mergeCell ref="A42:A47"/>
    <mergeCell ref="B42:F47"/>
    <mergeCell ref="G42:K47"/>
    <mergeCell ref="L42:M46"/>
    <mergeCell ref="N42:N47"/>
    <mergeCell ref="O42:O47"/>
    <mergeCell ref="P36:P41"/>
    <mergeCell ref="Q36:R36"/>
    <mergeCell ref="S36:T36"/>
    <mergeCell ref="V36:Z41"/>
    <mergeCell ref="Q37:R37"/>
    <mergeCell ref="S37:T37"/>
    <mergeCell ref="Q38:R38"/>
    <mergeCell ref="S38:T38"/>
    <mergeCell ref="Q39:R39"/>
    <mergeCell ref="V42:Z47"/>
    <mergeCell ref="AA42:AC47"/>
    <mergeCell ref="Q43:R43"/>
    <mergeCell ref="S43:T43"/>
    <mergeCell ref="Q44:R44"/>
    <mergeCell ref="S44:T44"/>
    <mergeCell ref="S39:T39"/>
    <mergeCell ref="Q40:R40"/>
    <mergeCell ref="S40:T40"/>
    <mergeCell ref="Q41:R41"/>
    <mergeCell ref="S41:T41"/>
    <mergeCell ref="AA36:AC41"/>
    <mergeCell ref="Q45:R45"/>
    <mergeCell ref="S45:T45"/>
    <mergeCell ref="Q46:R46"/>
    <mergeCell ref="S46:T46"/>
    <mergeCell ref="Q47:R47"/>
    <mergeCell ref="S47:T47"/>
    <mergeCell ref="A54:A59"/>
    <mergeCell ref="B54:F59"/>
    <mergeCell ref="G54:K59"/>
    <mergeCell ref="L54:M58"/>
    <mergeCell ref="N54:N59"/>
    <mergeCell ref="P48:P53"/>
    <mergeCell ref="Q48:R48"/>
    <mergeCell ref="S48:T48"/>
    <mergeCell ref="O54:O59"/>
    <mergeCell ref="P54:P59"/>
    <mergeCell ref="S50:T50"/>
    <mergeCell ref="Q51:R51"/>
    <mergeCell ref="A48:A53"/>
    <mergeCell ref="B48:F53"/>
    <mergeCell ref="G48:K53"/>
    <mergeCell ref="L48:M52"/>
    <mergeCell ref="N48:N53"/>
    <mergeCell ref="O48:O53"/>
    <mergeCell ref="Q49:R49"/>
    <mergeCell ref="S49:T49"/>
    <mergeCell ref="Q50:R50"/>
    <mergeCell ref="P42:P47"/>
    <mergeCell ref="Q42:R42"/>
    <mergeCell ref="S42:T42"/>
    <mergeCell ref="V54:Z59"/>
    <mergeCell ref="AA54:AC59"/>
    <mergeCell ref="Q55:R55"/>
    <mergeCell ref="S55:T55"/>
    <mergeCell ref="Q56:R56"/>
    <mergeCell ref="S56:T56"/>
    <mergeCell ref="S51:T51"/>
    <mergeCell ref="Q52:R52"/>
    <mergeCell ref="S52:T52"/>
    <mergeCell ref="Q53:R53"/>
    <mergeCell ref="S53:T53"/>
    <mergeCell ref="AA48:AC53"/>
    <mergeCell ref="Q57:R57"/>
    <mergeCell ref="S57:T57"/>
    <mergeCell ref="Q58:R58"/>
    <mergeCell ref="S58:T58"/>
    <mergeCell ref="Q59:R59"/>
    <mergeCell ref="S59:T59"/>
    <mergeCell ref="Q54:R54"/>
    <mergeCell ref="S54:T54"/>
    <mergeCell ref="V48:Z53"/>
    <mergeCell ref="A66:A71"/>
    <mergeCell ref="B66:F71"/>
    <mergeCell ref="G66:K71"/>
    <mergeCell ref="L66:M70"/>
    <mergeCell ref="N66:N71"/>
    <mergeCell ref="P60:P65"/>
    <mergeCell ref="Q60:R60"/>
    <mergeCell ref="S60:T60"/>
    <mergeCell ref="V60:Z65"/>
    <mergeCell ref="Q61:R61"/>
    <mergeCell ref="S61:T61"/>
    <mergeCell ref="Q62:R62"/>
    <mergeCell ref="S62:T62"/>
    <mergeCell ref="Q63:R63"/>
    <mergeCell ref="A60:A65"/>
    <mergeCell ref="B60:F65"/>
    <mergeCell ref="G60:K65"/>
    <mergeCell ref="L60:M64"/>
    <mergeCell ref="N60:N65"/>
    <mergeCell ref="O60:O65"/>
    <mergeCell ref="V66:Z71"/>
    <mergeCell ref="O66:O71"/>
    <mergeCell ref="P66:P71"/>
    <mergeCell ref="AA66:AC71"/>
    <mergeCell ref="Q67:R67"/>
    <mergeCell ref="S67:T67"/>
    <mergeCell ref="Q68:R68"/>
    <mergeCell ref="S68:T68"/>
    <mergeCell ref="S63:T63"/>
    <mergeCell ref="Q64:R64"/>
    <mergeCell ref="S64:T64"/>
    <mergeCell ref="Q65:R65"/>
    <mergeCell ref="S65:T65"/>
    <mergeCell ref="AA60:AC65"/>
    <mergeCell ref="Q69:R69"/>
    <mergeCell ref="S69:T69"/>
    <mergeCell ref="Q70:R70"/>
    <mergeCell ref="S70:T70"/>
    <mergeCell ref="Q71:R71"/>
    <mergeCell ref="S71:T71"/>
    <mergeCell ref="Q66:R66"/>
    <mergeCell ref="S66:T66"/>
    <mergeCell ref="A78:A83"/>
    <mergeCell ref="B78:F83"/>
    <mergeCell ref="G78:K83"/>
    <mergeCell ref="L78:M82"/>
    <mergeCell ref="N78:N83"/>
    <mergeCell ref="P72:P77"/>
    <mergeCell ref="Q72:R72"/>
    <mergeCell ref="S72:T72"/>
    <mergeCell ref="V72:Z77"/>
    <mergeCell ref="Q73:R73"/>
    <mergeCell ref="S73:T73"/>
    <mergeCell ref="Q74:R74"/>
    <mergeCell ref="S74:T74"/>
    <mergeCell ref="Q75:R75"/>
    <mergeCell ref="A72:A77"/>
    <mergeCell ref="B72:F77"/>
    <mergeCell ref="G72:K77"/>
    <mergeCell ref="L72:M76"/>
    <mergeCell ref="N72:N77"/>
    <mergeCell ref="O72:O77"/>
    <mergeCell ref="V78:Z83"/>
    <mergeCell ref="O78:O83"/>
    <mergeCell ref="P78:P83"/>
    <mergeCell ref="AA78:AC83"/>
    <mergeCell ref="Q79:R79"/>
    <mergeCell ref="S79:T79"/>
    <mergeCell ref="Q80:R80"/>
    <mergeCell ref="S80:T80"/>
    <mergeCell ref="S75:T75"/>
    <mergeCell ref="Q76:R76"/>
    <mergeCell ref="S76:T76"/>
    <mergeCell ref="Q77:R77"/>
    <mergeCell ref="S77:T77"/>
    <mergeCell ref="AA72:AC77"/>
    <mergeCell ref="Q81:R81"/>
    <mergeCell ref="S81:T81"/>
    <mergeCell ref="Q82:R82"/>
    <mergeCell ref="S82:T82"/>
    <mergeCell ref="Q83:R83"/>
    <mergeCell ref="S83:T83"/>
    <mergeCell ref="Q78:R78"/>
    <mergeCell ref="S78:T78"/>
    <mergeCell ref="A90:A95"/>
    <mergeCell ref="B90:F95"/>
    <mergeCell ref="G90:K95"/>
    <mergeCell ref="L90:M94"/>
    <mergeCell ref="N90:N95"/>
    <mergeCell ref="P84:P89"/>
    <mergeCell ref="Q84:R84"/>
    <mergeCell ref="S84:T84"/>
    <mergeCell ref="V84:Z89"/>
    <mergeCell ref="Q85:R85"/>
    <mergeCell ref="S85:T85"/>
    <mergeCell ref="Q86:R86"/>
    <mergeCell ref="S86:T86"/>
    <mergeCell ref="Q87:R87"/>
    <mergeCell ref="A84:A89"/>
    <mergeCell ref="B84:F89"/>
    <mergeCell ref="G84:K89"/>
    <mergeCell ref="L84:M88"/>
    <mergeCell ref="N84:N89"/>
    <mergeCell ref="O84:O89"/>
    <mergeCell ref="V90:Z95"/>
    <mergeCell ref="O90:O95"/>
    <mergeCell ref="P90:P95"/>
    <mergeCell ref="AA90:AC95"/>
    <mergeCell ref="Q91:R91"/>
    <mergeCell ref="S91:T91"/>
    <mergeCell ref="Q92:R92"/>
    <mergeCell ref="S92:T92"/>
    <mergeCell ref="S87:T87"/>
    <mergeCell ref="Q88:R88"/>
    <mergeCell ref="S88:T88"/>
    <mergeCell ref="Q89:R89"/>
    <mergeCell ref="S89:T89"/>
    <mergeCell ref="AA84:AC89"/>
    <mergeCell ref="Q93:R93"/>
    <mergeCell ref="S93:T93"/>
    <mergeCell ref="Q94:R94"/>
    <mergeCell ref="S94:T94"/>
    <mergeCell ref="Q95:R95"/>
    <mergeCell ref="S95:T95"/>
    <mergeCell ref="Q90:R90"/>
    <mergeCell ref="S90:T90"/>
    <mergeCell ref="A102:A107"/>
    <mergeCell ref="B102:F107"/>
    <mergeCell ref="G102:K107"/>
    <mergeCell ref="L102:M106"/>
    <mergeCell ref="N102:N107"/>
    <mergeCell ref="P96:P101"/>
    <mergeCell ref="Q96:R96"/>
    <mergeCell ref="S96:T96"/>
    <mergeCell ref="V96:Z101"/>
    <mergeCell ref="Q97:R97"/>
    <mergeCell ref="S97:T97"/>
    <mergeCell ref="Q98:R98"/>
    <mergeCell ref="S98:T98"/>
    <mergeCell ref="Q99:R99"/>
    <mergeCell ref="A96:A101"/>
    <mergeCell ref="B96:F101"/>
    <mergeCell ref="G96:K101"/>
    <mergeCell ref="L96:M100"/>
    <mergeCell ref="N96:N101"/>
    <mergeCell ref="O96:O101"/>
    <mergeCell ref="V102:Z107"/>
    <mergeCell ref="O102:O107"/>
    <mergeCell ref="P102:P107"/>
    <mergeCell ref="AA102:AC107"/>
    <mergeCell ref="Q103:R103"/>
    <mergeCell ref="S103:T103"/>
    <mergeCell ref="Q104:R104"/>
    <mergeCell ref="S104:T104"/>
    <mergeCell ref="S99:T99"/>
    <mergeCell ref="Q100:R100"/>
    <mergeCell ref="S100:T100"/>
    <mergeCell ref="Q101:R101"/>
    <mergeCell ref="S101:T101"/>
    <mergeCell ref="AA96:AC101"/>
    <mergeCell ref="Q105:R105"/>
    <mergeCell ref="S105:T105"/>
    <mergeCell ref="Q106:R106"/>
    <mergeCell ref="S106:T106"/>
    <mergeCell ref="Q107:R107"/>
    <mergeCell ref="S107:T107"/>
    <mergeCell ref="Q102:R102"/>
    <mergeCell ref="S102:T102"/>
    <mergeCell ref="A114:A119"/>
    <mergeCell ref="B114:F119"/>
    <mergeCell ref="G114:K119"/>
    <mergeCell ref="L114:M118"/>
    <mergeCell ref="N114:N119"/>
    <mergeCell ref="P108:P113"/>
    <mergeCell ref="Q108:R108"/>
    <mergeCell ref="S108:T108"/>
    <mergeCell ref="V108:Z113"/>
    <mergeCell ref="Q109:R109"/>
    <mergeCell ref="S109:T109"/>
    <mergeCell ref="Q110:R110"/>
    <mergeCell ref="S110:T110"/>
    <mergeCell ref="Q111:R111"/>
    <mergeCell ref="A108:A113"/>
    <mergeCell ref="B108:F113"/>
    <mergeCell ref="G108:K113"/>
    <mergeCell ref="L108:M112"/>
    <mergeCell ref="N108:N113"/>
    <mergeCell ref="O108:O113"/>
    <mergeCell ref="V114:Z119"/>
    <mergeCell ref="O114:O119"/>
    <mergeCell ref="P114:P119"/>
    <mergeCell ref="AA114:AC119"/>
    <mergeCell ref="Q115:R115"/>
    <mergeCell ref="S115:T115"/>
    <mergeCell ref="Q116:R116"/>
    <mergeCell ref="S116:T116"/>
    <mergeCell ref="S111:T111"/>
    <mergeCell ref="Q112:R112"/>
    <mergeCell ref="S112:T112"/>
    <mergeCell ref="Q113:R113"/>
    <mergeCell ref="S113:T113"/>
    <mergeCell ref="AA108:AC113"/>
    <mergeCell ref="Q117:R117"/>
    <mergeCell ref="S117:T117"/>
    <mergeCell ref="Q118:R118"/>
    <mergeCell ref="S118:T118"/>
    <mergeCell ref="Q119:R119"/>
    <mergeCell ref="S119:T119"/>
    <mergeCell ref="Q114:R114"/>
    <mergeCell ref="S114:T114"/>
    <mergeCell ref="A127:D128"/>
    <mergeCell ref="E127:E128"/>
    <mergeCell ref="F127:R127"/>
    <mergeCell ref="F128:R128"/>
    <mergeCell ref="A132:D132"/>
    <mergeCell ref="E132:R132"/>
    <mergeCell ref="A120:K121"/>
    <mergeCell ref="L120:M120"/>
    <mergeCell ref="N120:AC121"/>
    <mergeCell ref="L121:M121"/>
    <mergeCell ref="A122:Z125"/>
    <mergeCell ref="A133:D133"/>
    <mergeCell ref="E133:R133"/>
    <mergeCell ref="A135:R135"/>
    <mergeCell ref="A136:D138"/>
    <mergeCell ref="E136:F136"/>
    <mergeCell ref="G136:H136"/>
    <mergeCell ref="I136:J136"/>
    <mergeCell ref="K136:N136"/>
    <mergeCell ref="O136:P136"/>
    <mergeCell ref="Q136:R136"/>
    <mergeCell ref="E137:R137"/>
    <mergeCell ref="E138:R138"/>
    <mergeCell ref="A149:A150"/>
    <mergeCell ref="B149:D150"/>
    <mergeCell ref="E149:J150"/>
    <mergeCell ref="K149:R150"/>
    <mergeCell ref="S149:T150"/>
    <mergeCell ref="E141:R141"/>
    <mergeCell ref="A142:D142"/>
    <mergeCell ref="E142:R142"/>
    <mergeCell ref="A143:D143"/>
    <mergeCell ref="E143:R143"/>
    <mergeCell ref="A144:B145"/>
    <mergeCell ref="C144:D144"/>
    <mergeCell ref="E144:R144"/>
    <mergeCell ref="C145:D145"/>
    <mergeCell ref="E145:R145"/>
    <mergeCell ref="A139:D141"/>
    <mergeCell ref="E139:F139"/>
    <mergeCell ref="G139:H139"/>
    <mergeCell ref="I139:J139"/>
    <mergeCell ref="K139:N139"/>
    <mergeCell ref="O139:P139"/>
    <mergeCell ref="Q139:R139"/>
    <mergeCell ref="E140:R140"/>
    <mergeCell ref="B146:R146"/>
    <mergeCell ref="U153:U154"/>
    <mergeCell ref="B151:D151"/>
    <mergeCell ref="E151:J151"/>
    <mergeCell ref="K151:R151"/>
    <mergeCell ref="S151:T151"/>
    <mergeCell ref="B152:D152"/>
    <mergeCell ref="E152:J152"/>
    <mergeCell ref="K152:R152"/>
    <mergeCell ref="S152:T152"/>
    <mergeCell ref="B155:D155"/>
    <mergeCell ref="E155:J155"/>
    <mergeCell ref="K155:R155"/>
    <mergeCell ref="S155:T155"/>
    <mergeCell ref="B156:D156"/>
    <mergeCell ref="E156:J156"/>
    <mergeCell ref="K156:R156"/>
    <mergeCell ref="S156:T156"/>
    <mergeCell ref="A153:A154"/>
    <mergeCell ref="B153:D154"/>
    <mergeCell ref="E153:J154"/>
    <mergeCell ref="K153:R154"/>
    <mergeCell ref="S153:T154"/>
    <mergeCell ref="B159:D159"/>
    <mergeCell ref="E159:J159"/>
    <mergeCell ref="K159:R159"/>
    <mergeCell ref="S159:T159"/>
    <mergeCell ref="B160:D160"/>
    <mergeCell ref="E160:J160"/>
    <mergeCell ref="K160:R160"/>
    <mergeCell ref="S160:T160"/>
    <mergeCell ref="B157:D157"/>
    <mergeCell ref="E157:J157"/>
    <mergeCell ref="K157:R157"/>
    <mergeCell ref="S157:T157"/>
    <mergeCell ref="B158:D158"/>
    <mergeCell ref="E158:J158"/>
    <mergeCell ref="K158:R158"/>
    <mergeCell ref="S158:T158"/>
    <mergeCell ref="B163:D163"/>
    <mergeCell ref="E163:J163"/>
    <mergeCell ref="K163:R163"/>
    <mergeCell ref="S163:T163"/>
    <mergeCell ref="B164:D164"/>
    <mergeCell ref="E164:J164"/>
    <mergeCell ref="K164:R164"/>
    <mergeCell ref="S164:T164"/>
    <mergeCell ref="B161:D161"/>
    <mergeCell ref="E161:J161"/>
    <mergeCell ref="K161:R161"/>
    <mergeCell ref="S161:T161"/>
    <mergeCell ref="B162:D162"/>
    <mergeCell ref="E162:J162"/>
    <mergeCell ref="K162:R162"/>
    <mergeCell ref="S162:T162"/>
    <mergeCell ref="A171:K171"/>
    <mergeCell ref="L171:N171"/>
    <mergeCell ref="A172:K172"/>
    <mergeCell ref="L172:N172"/>
    <mergeCell ref="A173:K173"/>
    <mergeCell ref="L173:N173"/>
    <mergeCell ref="A165:A166"/>
    <mergeCell ref="B165:D166"/>
    <mergeCell ref="E165:R166"/>
    <mergeCell ref="B167:C167"/>
    <mergeCell ref="E167:R167"/>
    <mergeCell ref="A170:N170"/>
    <mergeCell ref="A183:C184"/>
    <mergeCell ref="A185:A186"/>
    <mergeCell ref="B185:D186"/>
    <mergeCell ref="E185:G186"/>
    <mergeCell ref="H185:J186"/>
    <mergeCell ref="K185:M186"/>
    <mergeCell ref="A174:K174"/>
    <mergeCell ref="L174:N174"/>
    <mergeCell ref="A175:K175"/>
    <mergeCell ref="L175:N175"/>
    <mergeCell ref="A176:E177"/>
    <mergeCell ref="A182:C182"/>
    <mergeCell ref="Q187:Z188"/>
    <mergeCell ref="A189:A190"/>
    <mergeCell ref="B189:D190"/>
    <mergeCell ref="E189:G190"/>
    <mergeCell ref="H189:J190"/>
    <mergeCell ref="K189:M190"/>
    <mergeCell ref="N189:P190"/>
    <mergeCell ref="Q189:Z190"/>
    <mergeCell ref="N185:P186"/>
    <mergeCell ref="A187:A188"/>
    <mergeCell ref="B187:D188"/>
    <mergeCell ref="E187:G188"/>
    <mergeCell ref="H187:J188"/>
    <mergeCell ref="K187:M188"/>
    <mergeCell ref="N187:P188"/>
    <mergeCell ref="A195:A196"/>
    <mergeCell ref="B195:D196"/>
    <mergeCell ref="E195:G196"/>
    <mergeCell ref="H195:J196"/>
    <mergeCell ref="K195:M196"/>
    <mergeCell ref="N195:P196"/>
    <mergeCell ref="Q191:Z192"/>
    <mergeCell ref="A193:A194"/>
    <mergeCell ref="B193:D194"/>
    <mergeCell ref="E193:G194"/>
    <mergeCell ref="H193:J194"/>
    <mergeCell ref="K193:M194"/>
    <mergeCell ref="N193:P194"/>
    <mergeCell ref="Q193:Z194"/>
    <mergeCell ref="A191:A192"/>
    <mergeCell ref="B191:D192"/>
    <mergeCell ref="E191:G192"/>
    <mergeCell ref="H191:J192"/>
    <mergeCell ref="K191:M192"/>
    <mergeCell ref="N191:P192"/>
    <mergeCell ref="A199:A200"/>
    <mergeCell ref="B199:D200"/>
    <mergeCell ref="E199:G200"/>
    <mergeCell ref="H199:J200"/>
    <mergeCell ref="K199:M200"/>
    <mergeCell ref="N199:P200"/>
    <mergeCell ref="A197:A198"/>
    <mergeCell ref="B197:D198"/>
    <mergeCell ref="E197:G198"/>
    <mergeCell ref="H197:J198"/>
    <mergeCell ref="K197:M198"/>
    <mergeCell ref="N197:P198"/>
    <mergeCell ref="A211:B212"/>
    <mergeCell ref="C211:P212"/>
    <mergeCell ref="A213:B214"/>
    <mergeCell ref="C213:P214"/>
    <mergeCell ref="A215:B216"/>
    <mergeCell ref="C215:P216"/>
    <mergeCell ref="A201:P204"/>
    <mergeCell ref="A206:L206"/>
    <mergeCell ref="A207:B208"/>
    <mergeCell ref="C207:P208"/>
    <mergeCell ref="A209:B210"/>
    <mergeCell ref="C209:P210"/>
    <mergeCell ref="A226:D227"/>
    <mergeCell ref="E226:S227"/>
    <mergeCell ref="A228:D229"/>
    <mergeCell ref="E228:S229"/>
    <mergeCell ref="A230:D231"/>
    <mergeCell ref="E230:S231"/>
    <mergeCell ref="A217:B218"/>
    <mergeCell ref="C217:P218"/>
    <mergeCell ref="A220:G221"/>
    <mergeCell ref="A222:D223"/>
    <mergeCell ref="A224:D225"/>
    <mergeCell ref="E224:S225"/>
    <mergeCell ref="A238:D239"/>
    <mergeCell ref="E238:S239"/>
    <mergeCell ref="A240:D241"/>
    <mergeCell ref="E240:S241"/>
    <mergeCell ref="A242:XFD242"/>
    <mergeCell ref="A243:S243"/>
    <mergeCell ref="A232:D233"/>
    <mergeCell ref="E232:S233"/>
    <mergeCell ref="A234:D235"/>
    <mergeCell ref="E234:S235"/>
    <mergeCell ref="A236:D237"/>
    <mergeCell ref="E236:S237"/>
    <mergeCell ref="G250:M250"/>
    <mergeCell ref="A251:D254"/>
    <mergeCell ref="E251:F252"/>
    <mergeCell ref="G251:S252"/>
    <mergeCell ref="E253:F254"/>
    <mergeCell ref="G253:M254"/>
    <mergeCell ref="N253:S254"/>
    <mergeCell ref="A244:S244"/>
    <mergeCell ref="A245:F246"/>
    <mergeCell ref="A247:D250"/>
    <mergeCell ref="E247:F247"/>
    <mergeCell ref="G247:M247"/>
    <mergeCell ref="N247:S248"/>
    <mergeCell ref="E248:F249"/>
    <mergeCell ref="G248:M249"/>
    <mergeCell ref="N249:S250"/>
    <mergeCell ref="E250:F250"/>
    <mergeCell ref="A264:D266"/>
    <mergeCell ref="E264:S266"/>
    <mergeCell ref="B267:D269"/>
    <mergeCell ref="E267:S269"/>
    <mergeCell ref="A256:G257"/>
    <mergeCell ref="A258:D260"/>
    <mergeCell ref="E258:S260"/>
    <mergeCell ref="T258:Z261"/>
    <mergeCell ref="B261:D263"/>
    <mergeCell ref="E261:S263"/>
  </mergeCells>
  <phoneticPr fontId="17"/>
  <conditionalFormatting sqref="F128">
    <cfRule type="expression" dxfId="169" priority="1">
      <formula>"P73=""なし"""</formula>
    </cfRule>
  </conditionalFormatting>
  <conditionalFormatting sqref="H21:R21">
    <cfRule type="cellIs" dxfId="168" priority="4" operator="equal">
      <formula>"自動で入力されます"</formula>
    </cfRule>
  </conditionalFormatting>
  <conditionalFormatting sqref="H23:R23">
    <cfRule type="cellIs" dxfId="167" priority="3" operator="equal">
      <formula>"自動で入力されます"</formula>
    </cfRule>
  </conditionalFormatting>
  <conditionalFormatting sqref="N120">
    <cfRule type="cellIs" dxfId="166" priority="2" operator="equal">
      <formula>"「ロール対応表」シートと一致していないスキル項目があります"</formula>
    </cfRule>
  </conditionalFormatting>
  <conditionalFormatting sqref="N4:O4">
    <cfRule type="cellIs" dxfId="165" priority="5" operator="equal">
      <formula>0</formula>
    </cfRule>
  </conditionalFormatting>
  <dataValidations count="19">
    <dataValidation type="list" allowBlank="1" showInputMessage="1" showErrorMessage="1" sqref="E144" xr:uid="{795AB7C5-82B4-4AAB-B8DC-4106399A8E8C}">
      <formula1>"あり（必須）,あり（任意）,なし"</formula1>
    </dataValidation>
    <dataValidation type="list" allowBlank="1" showInputMessage="1" showErrorMessage="1" sqref="G136:H136 G139:H139" xr:uid="{1A915A63-6166-4CE7-AACC-D83EE4A5A0AE}">
      <formula1>"100％,90%以上,70%以上,66%(2/3)以上,60%以上,50%以上,50%未満でも可,その他"</formula1>
    </dataValidation>
    <dataValidation type="list" allowBlank="1" showInputMessage="1" showErrorMessage="1" sqref="K136 K139" xr:uid="{C9AD7EA4-5FE8-4AAB-90D8-1996EECB9A60}">
      <formula1>"優良可不可の4段階で評価,5段階評価（上から4段階以上合格）,5段階評価（上から3段階以上合格）,得点率80％以上で合格,得点率70％以上で合格,得点率66％(2/3)以上で合格,得点率60％以上で合格,その他"</formula1>
    </dataValidation>
    <dataValidation type="list" allowBlank="1" showInputMessage="1" showErrorMessage="1" sqref="Q136 Q139" xr:uid="{231B1694-C125-4C72-83B7-3BDE40618EB0}">
      <formula1>"認める,認めない,その他"</formula1>
    </dataValidation>
    <dataValidation type="list" allowBlank="1" showInputMessage="1" showErrorMessage="1" sqref="U155:U164" xr:uid="{19882A34-315E-45A5-B464-2F019B6A5F18}">
      <formula1>"主担当講師,担当講師"</formula1>
    </dataValidation>
    <dataValidation type="list" allowBlank="1" showInputMessage="1" showErrorMessage="1" sqref="S151:T152 S155:T164" xr:uid="{91C8A061-6211-4A6A-8BBD-86AD37102BD0}">
      <formula1>"直接雇用（常勤）,直接雇用（非常勤）,委託・派遣等"</formula1>
    </dataValidation>
    <dataValidation type="list" allowBlank="1" showErrorMessage="1" sqref="N30:N89" xr:uid="{08784E45-C612-4B1E-AAA9-F088301360D0}">
      <formula1>"全部,一部,実施なし"</formula1>
    </dataValidation>
    <dataValidation type="list" allowBlank="1" showInputMessage="1" showErrorMessage="1" sqref="E264:S266" xr:uid="{109A960F-DACB-4E0F-9507-74BF80A15C39}">
      <formula1>"定期的に見直している,見直していない"</formula1>
    </dataValidation>
    <dataValidation type="list" allowBlank="1" showInputMessage="1" showErrorMessage="1" sqref="E258:S260" xr:uid="{9903F1FE-849E-4CE4-B9C5-264B6C634EAE}">
      <formula1>"講座実績の検証を行っている,検証を行っていない"</formula1>
    </dataValidation>
    <dataValidation type="list" allowBlank="1" showInputMessage="1" showErrorMessage="1" sqref="E224:S225" xr:uid="{886C9B2A-9E0D-4CEB-BBE5-940AC1B231DF}">
      <formula1>"自社のみで、当該講座の販売活動に当たる。（以下の②，③欄に具体的内容を記入）,販売代理店等(※3)を利用し、当該講座の販売活動等に当たる。（以下の②～⑨欄に具体的内容を記入）"</formula1>
    </dataValidation>
    <dataValidation type="list" allowBlank="1" showInputMessage="1" showErrorMessage="1" sqref="L171:L174" xr:uid="{853A436A-6166-43D9-BCE1-C938011E7E4F}">
      <formula1>"はい,いいえ"</formula1>
    </dataValidation>
    <dataValidation type="list" allowBlank="1" showInputMessage="1" showErrorMessage="1" prompt="演習等とは、「疑似環境を用いた実習、実技、演習等を含む実践的なもの」、「プレゼンテーション等の受講者側からの発表を含むもの」、「ディスカッション、グループワーク、ワークショップ等の手法を含むもの」となります。_x000a_総授業数の半分以上を演習等が占めていない場合は、対象外。" sqref="N114 N108 N96 N102 N90" xr:uid="{4EB94AD9-AA3B-45E4-8E37-315D95727D25}">
      <formula1>"全部,一部,実施なし"</formula1>
    </dataValidation>
    <dataValidation allowBlank="1" showInputMessage="1" showErrorMessage="1" prompt="講義（演習）の内容と到達目標が分かるように具体的に記載。" sqref="G30 G36 G42 G48 G54 G60 G66 G72 G78 G84 G90 G96 G102 G108 G114" xr:uid="{AABFCF3B-D9B0-4DBE-8F52-0B78C3392CB7}"/>
    <dataValidation allowBlank="1" showInputMessage="1" showErrorMessage="1" prompt="講義、演習、実習などから構成される、学習内容のひとまとまり（単元／章）を記載。_x000a_申請にあたり、既存講座をパッケージにして申請した場合や新規要素の追加、訓練内容の変更した場合は、追加・変更内容等が分かるように分けて記載。" sqref="B30 B36 B42 B48 B54 B60 B66 B72 B78 B84 B90 B96 B102 B108 B114" xr:uid="{F23DAF0A-C5CF-45EB-ABE6-D3673F82692E}"/>
    <dataValidation allowBlank="1" showInputMessage="1" showErrorMessage="1" prompt="身に付けられるスキルの具体的な内容を記載。" sqref="E19:R19" xr:uid="{4F70AA0E-EA28-41F8-A01F-6E219B417112}"/>
    <dataValidation type="list" allowBlank="1" showInputMessage="1" showErrorMessage="1" sqref="O30:P30 O36:P36 O42:P42 O48:P48 O54:P54 O60:P60 O66:P66 O72:P72 O78:P78 O84:P84 O90:P90 O96:P96 O102:P102 O108:P108 O114:P114 E127:E128" xr:uid="{75CEC8C5-8192-43DE-9A30-17E74D427BFC}">
      <formula1>"有,無"</formula1>
    </dataValidation>
    <dataValidation type="list" allowBlank="1" showInputMessage="1" showErrorMessage="1" sqref="L175:N175" xr:uid="{0DA44F11-5D01-4C29-8CDB-0723390A7AC2}">
      <formula1>"該当する,該当しない"</formula1>
    </dataValidation>
    <dataValidation type="list" allowBlank="1" showInputMessage="1" showErrorMessage="1" sqref="E17" xr:uid="{F37985E4-3D03-445E-AB89-2D514C503275}">
      <formula1>"○"</formula1>
    </dataValidation>
    <dataValidation allowBlank="1" showErrorMessage="1" prompt="受講前に経験しておくことが推奨される実務経験を記載。" sqref="E133:R133" xr:uid="{CB89A446-06E0-4725-9F53-5A2D69FE894E}"/>
  </dataValidations>
  <printOptions horizontalCentered="1"/>
  <pageMargins left="0.7" right="0.7" top="0.75" bottom="0.75" header="0.3" footer="0.3"/>
  <pageSetup paperSize="9" scale="38" fitToHeight="0" orientation="portrait" cellComments="asDisplayed" r:id="rId1"/>
  <rowBreaks count="4" manualBreakCount="4">
    <brk id="5" max="28" man="1"/>
    <brk id="25" max="28" man="1"/>
    <brk id="175" max="28" man="1"/>
    <brk id="303" max="25" man="1"/>
  </rowBreaks>
  <extLst>
    <ext xmlns:x14="http://schemas.microsoft.com/office/spreadsheetml/2009/9/main" uri="{CCE6A557-97BC-4b89-ADB6-D9C93CAAB3DF}">
      <x14:dataValidations xmlns:xm="http://schemas.microsoft.com/office/excel/2006/main" count="3">
        <x14:dataValidation type="list" allowBlank="1" showInputMessage="1" showErrorMessage="1" xr:uid="{D3EA406D-5D85-4B7C-85BC-73E39C4CEDBB}">
          <x14:formula1>
            <xm:f>ロール対応表ｰ1006!$D$59:$S$59</xm:f>
          </x14:formula1>
          <xm:sqref>F13:R13</xm:sqref>
        </x14:dataValidation>
        <x14:dataValidation type="list" allowBlank="1" showInputMessage="1" showErrorMessage="1" xr:uid="{28B28922-674F-43C4-9C56-CF08A97F01C2}">
          <x14:formula1>
            <xm:f>ロール対応表ｰ1006!$D$58:$S$58</xm:f>
          </x14:formula1>
          <xm:sqref>F11:R11</xm:sqref>
        </x14:dataValidation>
        <x14:dataValidation type="list" allowBlank="1" showInputMessage="1" showErrorMessage="1" errorTitle="選択可能なスキル項目" error="「ロール対応表」シートでの手順①で入力したスキル項目から選んでください。" xr:uid="{35651D34-EABE-4C55-AB6C-398AAEFB4BCD}">
          <x14:formula1>
            <xm:f>ロール対応表ｰ1006!$V$14:$V$56</xm:f>
          </x14:formula1>
          <xm:sqref>U30:U119</xm:sqref>
        </x14:dataValidation>
      </x14:dataValidations>
    </ext>
  </extLs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F5A0B1-555F-4280-8BA2-03313580B5F6}">
  <sheetPr>
    <pageSetUpPr fitToPage="1"/>
  </sheetPr>
  <dimension ref="A1:W62"/>
  <sheetViews>
    <sheetView showGridLines="0" view="pageBreakPreview" zoomScale="85" zoomScaleNormal="100" zoomScaleSheetLayoutView="85" workbookViewId="0">
      <selection sqref="A1:S1"/>
    </sheetView>
  </sheetViews>
  <sheetFormatPr defaultColWidth="9" defaultRowHeight="13.5"/>
  <cols>
    <col min="1" max="2" width="9" style="10"/>
    <col min="3" max="3" width="28.125" style="10" bestFit="1" customWidth="1"/>
    <col min="4" max="4" width="12.625" style="10" customWidth="1"/>
    <col min="5" max="19" width="9" style="10"/>
    <col min="20" max="20" width="25" style="25" customWidth="1"/>
    <col min="21" max="23" width="9" style="133" hidden="1" customWidth="1"/>
    <col min="24" max="24" width="0" style="10" hidden="1" customWidth="1"/>
    <col min="25" max="25" width="9" style="10" bestFit="1" customWidth="1"/>
    <col min="26" max="16384" width="9" style="10"/>
  </cols>
  <sheetData>
    <row r="1" spans="1:22" ht="28.5">
      <c r="A1" s="629" t="s">
        <v>418</v>
      </c>
      <c r="B1" s="629"/>
      <c r="C1" s="629"/>
      <c r="D1" s="629"/>
      <c r="E1" s="629"/>
      <c r="F1" s="629"/>
      <c r="G1" s="629"/>
      <c r="H1" s="629"/>
      <c r="I1" s="629"/>
      <c r="J1" s="629"/>
      <c r="K1" s="629"/>
      <c r="L1" s="629"/>
      <c r="M1" s="629"/>
      <c r="N1" s="629"/>
      <c r="O1" s="629"/>
      <c r="P1" s="629"/>
      <c r="Q1" s="629"/>
      <c r="R1" s="629"/>
      <c r="S1" s="629"/>
    </row>
    <row r="2" spans="1:22" ht="12" customHeight="1">
      <c r="A2" s="9"/>
      <c r="B2" s="9"/>
      <c r="C2" s="9"/>
      <c r="D2" s="9"/>
      <c r="E2" s="9"/>
      <c r="F2" s="9"/>
      <c r="G2" s="9"/>
      <c r="H2" s="9"/>
      <c r="I2" s="9"/>
      <c r="J2" s="9"/>
      <c r="K2" s="9"/>
      <c r="L2" s="9"/>
      <c r="M2" s="9"/>
      <c r="N2" s="9"/>
      <c r="O2" s="9"/>
      <c r="P2" s="9"/>
      <c r="Q2" s="9"/>
      <c r="R2" s="9"/>
      <c r="S2" s="9"/>
    </row>
    <row r="3" spans="1:22" ht="19.5">
      <c r="A3" s="643" t="s">
        <v>419</v>
      </c>
      <c r="B3" s="643"/>
      <c r="C3" s="643"/>
      <c r="D3" s="643"/>
      <c r="E3" s="643"/>
      <c r="F3" s="643"/>
      <c r="G3" s="643"/>
      <c r="H3" s="643"/>
      <c r="I3" s="643"/>
      <c r="J3" s="643"/>
      <c r="K3" s="643"/>
      <c r="L3" s="643"/>
      <c r="M3" s="643"/>
      <c r="N3" s="643"/>
      <c r="O3" s="643"/>
      <c r="P3" s="643"/>
      <c r="Q3" s="643"/>
      <c r="R3" s="643"/>
      <c r="S3" s="643"/>
      <c r="T3" s="132"/>
    </row>
    <row r="4" spans="1:22" ht="41.25" customHeight="1">
      <c r="A4" s="641" t="s">
        <v>420</v>
      </c>
      <c r="B4" s="641"/>
      <c r="C4" s="641"/>
      <c r="D4" s="641"/>
      <c r="E4" s="641"/>
      <c r="F4" s="641"/>
      <c r="G4" s="641"/>
      <c r="H4" s="641"/>
      <c r="I4" s="641"/>
      <c r="J4" s="641"/>
      <c r="K4" s="641"/>
      <c r="L4" s="641"/>
      <c r="M4" s="641"/>
      <c r="N4" s="641"/>
      <c r="O4" s="641"/>
      <c r="P4" s="641"/>
      <c r="Q4" s="641"/>
      <c r="R4" s="641"/>
      <c r="S4" s="641"/>
    </row>
    <row r="5" spans="1:22" ht="18.75" customHeight="1">
      <c r="A5" s="642" t="s">
        <v>421</v>
      </c>
      <c r="B5" s="642"/>
      <c r="C5" s="642"/>
      <c r="D5" s="642"/>
      <c r="E5" s="642"/>
      <c r="F5" s="642"/>
      <c r="G5" s="642"/>
      <c r="H5" s="642"/>
      <c r="I5" s="642"/>
      <c r="J5" s="642"/>
      <c r="K5" s="642"/>
      <c r="L5" s="642"/>
      <c r="M5" s="642"/>
      <c r="N5" s="642"/>
      <c r="O5" s="642"/>
      <c r="P5" s="642"/>
      <c r="Q5" s="642"/>
      <c r="R5" s="642"/>
      <c r="S5" s="642"/>
    </row>
    <row r="6" spans="1:22" ht="40.5" customHeight="1">
      <c r="A6" s="640" t="s">
        <v>422</v>
      </c>
      <c r="B6" s="640"/>
      <c r="C6" s="640"/>
      <c r="D6" s="640"/>
      <c r="E6" s="640"/>
      <c r="F6" s="640"/>
      <c r="G6" s="640"/>
      <c r="H6" s="640"/>
      <c r="I6" s="640"/>
      <c r="J6" s="640"/>
      <c r="K6" s="640"/>
      <c r="L6" s="640"/>
      <c r="M6" s="640"/>
      <c r="N6" s="640"/>
      <c r="O6" s="640"/>
      <c r="P6" s="640"/>
      <c r="Q6" s="640"/>
      <c r="R6" s="640"/>
      <c r="S6" s="640"/>
    </row>
    <row r="7" spans="1:22" ht="65.25" customHeight="1">
      <c r="A7" s="640" t="s">
        <v>423</v>
      </c>
      <c r="B7" s="640"/>
      <c r="C7" s="640"/>
      <c r="D7" s="640"/>
      <c r="E7" s="640"/>
      <c r="F7" s="640"/>
      <c r="G7" s="640"/>
      <c r="H7" s="640"/>
      <c r="I7" s="640"/>
      <c r="J7" s="640"/>
      <c r="K7" s="640"/>
      <c r="L7" s="640"/>
      <c r="M7" s="640"/>
      <c r="N7" s="640"/>
      <c r="O7" s="640"/>
      <c r="P7" s="640"/>
      <c r="Q7" s="640"/>
      <c r="R7" s="640"/>
      <c r="S7" s="640"/>
    </row>
    <row r="8" spans="1:22" ht="17.25" customHeight="1">
      <c r="A8" s="644" t="s">
        <v>424</v>
      </c>
      <c r="B8" s="644"/>
      <c r="C8" s="644"/>
      <c r="D8" s="644"/>
      <c r="E8" s="644"/>
      <c r="F8" s="644"/>
      <c r="G8" s="644"/>
      <c r="H8" s="644"/>
      <c r="I8" s="644"/>
      <c r="J8" s="644"/>
      <c r="K8" s="644"/>
      <c r="L8" s="644"/>
      <c r="M8" s="644"/>
      <c r="N8" s="644"/>
      <c r="O8" s="644"/>
      <c r="P8" s="644"/>
      <c r="Q8" s="644"/>
      <c r="R8" s="644"/>
      <c r="S8" s="644"/>
    </row>
    <row r="9" spans="1:22" ht="27" customHeight="1">
      <c r="A9" s="640" t="s">
        <v>425</v>
      </c>
      <c r="B9" s="640"/>
      <c r="C9" s="640"/>
      <c r="D9" s="640"/>
      <c r="E9" s="640"/>
      <c r="F9" s="640"/>
      <c r="G9" s="640"/>
      <c r="H9" s="640"/>
      <c r="I9" s="640"/>
      <c r="J9" s="640"/>
      <c r="K9" s="640"/>
      <c r="L9" s="640"/>
      <c r="M9" s="640"/>
      <c r="N9" s="640"/>
      <c r="O9" s="640"/>
      <c r="P9" s="640"/>
      <c r="Q9" s="640"/>
      <c r="R9" s="640"/>
      <c r="S9" s="640"/>
    </row>
    <row r="10" spans="1:22" ht="18.600000000000001" customHeight="1" thickBot="1">
      <c r="A10" s="180" t="s">
        <v>426</v>
      </c>
      <c r="B10" s="181"/>
      <c r="C10" s="181"/>
      <c r="D10" s="181"/>
      <c r="E10" s="181"/>
      <c r="F10" s="181"/>
      <c r="G10" s="181"/>
      <c r="H10" s="181"/>
      <c r="I10" s="181"/>
      <c r="J10" s="181"/>
      <c r="K10" s="181"/>
      <c r="L10" s="181"/>
      <c r="M10" s="181"/>
      <c r="N10" s="181"/>
      <c r="O10" s="181"/>
      <c r="P10" s="181"/>
      <c r="Q10" s="181"/>
      <c r="R10" s="181"/>
      <c r="S10" s="181"/>
    </row>
    <row r="11" spans="1:22" ht="21.75" customHeight="1" thickBot="1">
      <c r="A11" s="630" t="s">
        <v>427</v>
      </c>
      <c r="B11" s="631"/>
      <c r="C11" s="631"/>
      <c r="D11" s="632"/>
      <c r="E11" s="636" t="s">
        <v>428</v>
      </c>
      <c r="F11" s="637"/>
      <c r="G11" s="638"/>
      <c r="H11" s="636" t="s">
        <v>429</v>
      </c>
      <c r="I11" s="637"/>
      <c r="J11" s="638"/>
      <c r="K11" s="636" t="s">
        <v>430</v>
      </c>
      <c r="L11" s="637"/>
      <c r="M11" s="638"/>
      <c r="N11" s="636" t="s">
        <v>272</v>
      </c>
      <c r="O11" s="637"/>
      <c r="P11" s="637"/>
      <c r="Q11" s="638"/>
      <c r="R11" s="639" t="s">
        <v>273</v>
      </c>
      <c r="S11" s="638"/>
    </row>
    <row r="12" spans="1:22" ht="131.25" customHeight="1">
      <c r="A12" s="633"/>
      <c r="B12" s="634"/>
      <c r="C12" s="634"/>
      <c r="D12" s="635"/>
      <c r="E12" s="189" t="s">
        <v>431</v>
      </c>
      <c r="F12" s="190" t="s">
        <v>432</v>
      </c>
      <c r="G12" s="191" t="s">
        <v>433</v>
      </c>
      <c r="H12" s="189" t="s">
        <v>434</v>
      </c>
      <c r="I12" s="190" t="s">
        <v>435</v>
      </c>
      <c r="J12" s="191" t="s">
        <v>436</v>
      </c>
      <c r="K12" s="189" t="s">
        <v>437</v>
      </c>
      <c r="L12" s="190" t="s">
        <v>438</v>
      </c>
      <c r="M12" s="192" t="s">
        <v>439</v>
      </c>
      <c r="N12" s="189" t="s">
        <v>440</v>
      </c>
      <c r="O12" s="190" t="s">
        <v>441</v>
      </c>
      <c r="P12" s="190" t="s">
        <v>442</v>
      </c>
      <c r="Q12" s="191" t="s">
        <v>443</v>
      </c>
      <c r="R12" s="189" t="s">
        <v>444</v>
      </c>
      <c r="S12" s="191" t="s">
        <v>445</v>
      </c>
    </row>
    <row r="13" spans="1:22">
      <c r="A13" s="11" t="s">
        <v>29</v>
      </c>
      <c r="B13" s="12" t="s">
        <v>30</v>
      </c>
      <c r="C13" s="12" t="s">
        <v>28</v>
      </c>
      <c r="D13" s="13" t="s">
        <v>446</v>
      </c>
      <c r="E13" s="14" t="s">
        <v>447</v>
      </c>
      <c r="F13" s="14"/>
      <c r="G13" s="14"/>
      <c r="H13" s="14"/>
      <c r="I13" s="14"/>
      <c r="J13" s="14"/>
      <c r="K13" s="14"/>
      <c r="L13" s="14"/>
      <c r="M13" s="14"/>
      <c r="N13" s="14"/>
      <c r="O13" s="14"/>
      <c r="P13" s="14"/>
      <c r="Q13" s="14"/>
      <c r="R13" s="14"/>
      <c r="S13" s="15"/>
    </row>
    <row r="14" spans="1:22" ht="14.25">
      <c r="A14" s="627" t="s">
        <v>60</v>
      </c>
      <c r="B14" s="624" t="s">
        <v>61</v>
      </c>
      <c r="C14" s="186" t="s">
        <v>59</v>
      </c>
      <c r="D14" s="129"/>
      <c r="E14" s="16" t="s">
        <v>448</v>
      </c>
      <c r="F14" s="16" t="s">
        <v>448</v>
      </c>
      <c r="G14" s="17" t="s">
        <v>449</v>
      </c>
      <c r="H14" s="17" t="s">
        <v>450</v>
      </c>
      <c r="I14" s="17" t="s">
        <v>449</v>
      </c>
      <c r="J14" s="17" t="s">
        <v>449</v>
      </c>
      <c r="K14" s="17" t="s">
        <v>450</v>
      </c>
      <c r="L14" s="17" t="s">
        <v>449</v>
      </c>
      <c r="M14" s="17" t="s">
        <v>449</v>
      </c>
      <c r="N14" s="17" t="s">
        <v>449</v>
      </c>
      <c r="O14" s="17" t="s">
        <v>449</v>
      </c>
      <c r="P14" s="17" t="s">
        <v>449</v>
      </c>
      <c r="Q14" s="17" t="s">
        <v>449</v>
      </c>
      <c r="R14" s="17" t="s">
        <v>450</v>
      </c>
      <c r="S14" s="18" t="s">
        <v>451</v>
      </c>
      <c r="T14" s="25" t="str">
        <f>IF(D14=U14,"",$D$61)</f>
        <v/>
      </c>
      <c r="U14" s="133" t="str">
        <f>IF(COUNTIF(個票ｰ1006!$U$30:$U$119,$C14),"○","")</f>
        <v/>
      </c>
      <c r="V14" s="133" t="str">
        <f>IF(D14="○",C14,"")</f>
        <v/>
      </c>
    </row>
    <row r="15" spans="1:22" ht="14.25">
      <c r="A15" s="627"/>
      <c r="B15" s="624"/>
      <c r="C15" s="187" t="s">
        <v>84</v>
      </c>
      <c r="D15" s="129"/>
      <c r="E15" s="16" t="s">
        <v>448</v>
      </c>
      <c r="F15" s="16" t="s">
        <v>448</v>
      </c>
      <c r="G15" s="17" t="s">
        <v>449</v>
      </c>
      <c r="H15" s="17" t="s">
        <v>450</v>
      </c>
      <c r="I15" s="17" t="s">
        <v>451</v>
      </c>
      <c r="J15" s="17" t="s">
        <v>449</v>
      </c>
      <c r="K15" s="17" t="s">
        <v>451</v>
      </c>
      <c r="L15" s="17" t="s">
        <v>451</v>
      </c>
      <c r="M15" s="17" t="s">
        <v>451</v>
      </c>
      <c r="N15" s="17" t="s">
        <v>450</v>
      </c>
      <c r="O15" s="17" t="s">
        <v>451</v>
      </c>
      <c r="P15" s="17" t="s">
        <v>451</v>
      </c>
      <c r="Q15" s="17" t="s">
        <v>451</v>
      </c>
      <c r="R15" s="17" t="s">
        <v>451</v>
      </c>
      <c r="S15" s="18" t="s">
        <v>451</v>
      </c>
      <c r="T15" s="25" t="str">
        <f t="shared" ref="T15:T56" si="0">IF(D15=U15,"",$D$61)</f>
        <v/>
      </c>
      <c r="U15" s="133" t="str">
        <f>IF(COUNTIF(個票ｰ1006!$U$30:$U$119,$C15),"○","")</f>
        <v/>
      </c>
      <c r="V15" s="133" t="str">
        <f t="shared" ref="V15:V56" si="1">IF(D15="○",C15,"")</f>
        <v/>
      </c>
    </row>
    <row r="16" spans="1:22" ht="14.25">
      <c r="A16" s="627"/>
      <c r="B16" s="624"/>
      <c r="C16" s="187" t="s">
        <v>97</v>
      </c>
      <c r="D16" s="129"/>
      <c r="E16" s="16" t="s">
        <v>448</v>
      </c>
      <c r="F16" s="16" t="s">
        <v>448</v>
      </c>
      <c r="G16" s="16" t="s">
        <v>448</v>
      </c>
      <c r="H16" s="17" t="s">
        <v>450</v>
      </c>
      <c r="I16" s="17" t="s">
        <v>449</v>
      </c>
      <c r="J16" s="17" t="s">
        <v>449</v>
      </c>
      <c r="K16" s="17" t="s">
        <v>451</v>
      </c>
      <c r="L16" s="17" t="s">
        <v>451</v>
      </c>
      <c r="M16" s="17" t="s">
        <v>451</v>
      </c>
      <c r="N16" s="17" t="s">
        <v>449</v>
      </c>
      <c r="O16" s="17" t="s">
        <v>449</v>
      </c>
      <c r="P16" s="17" t="s">
        <v>449</v>
      </c>
      <c r="Q16" s="17" t="s">
        <v>449</v>
      </c>
      <c r="R16" s="17" t="s">
        <v>450</v>
      </c>
      <c r="S16" s="18" t="s">
        <v>451</v>
      </c>
      <c r="T16" s="25" t="str">
        <f t="shared" si="0"/>
        <v/>
      </c>
      <c r="U16" s="133" t="str">
        <f>IF(COUNTIF(個票ｰ1006!$U$30:$U$119,$C16),"○","")</f>
        <v/>
      </c>
      <c r="V16" s="133" t="str">
        <f t="shared" si="1"/>
        <v/>
      </c>
    </row>
    <row r="17" spans="1:22" ht="14.25">
      <c r="A17" s="627"/>
      <c r="B17" s="624"/>
      <c r="C17" s="187" t="s">
        <v>107</v>
      </c>
      <c r="D17" s="129"/>
      <c r="E17" s="16" t="s">
        <v>448</v>
      </c>
      <c r="F17" s="16" t="s">
        <v>448</v>
      </c>
      <c r="G17" s="17" t="s">
        <v>451</v>
      </c>
      <c r="H17" s="17" t="s">
        <v>451</v>
      </c>
      <c r="I17" s="17" t="s">
        <v>449</v>
      </c>
      <c r="J17" s="17" t="s">
        <v>449</v>
      </c>
      <c r="K17" s="17" t="s">
        <v>451</v>
      </c>
      <c r="L17" s="17" t="s">
        <v>451</v>
      </c>
      <c r="M17" s="17" t="s">
        <v>450</v>
      </c>
      <c r="N17" s="17" t="s">
        <v>451</v>
      </c>
      <c r="O17" s="17" t="s">
        <v>451</v>
      </c>
      <c r="P17" s="17" t="s">
        <v>451</v>
      </c>
      <c r="Q17" s="17" t="s">
        <v>450</v>
      </c>
      <c r="R17" s="17" t="s">
        <v>451</v>
      </c>
      <c r="S17" s="18" t="s">
        <v>451</v>
      </c>
      <c r="T17" s="25" t="str">
        <f t="shared" si="0"/>
        <v/>
      </c>
      <c r="U17" s="133" t="str">
        <f>IF(COUNTIF(個票ｰ1006!$U$30:$U$119,$C17),"○","")</f>
        <v/>
      </c>
      <c r="V17" s="133" t="str">
        <f t="shared" si="1"/>
        <v/>
      </c>
    </row>
    <row r="18" spans="1:22" ht="14.25">
      <c r="A18" s="627"/>
      <c r="B18" s="624"/>
      <c r="C18" s="187" t="s">
        <v>452</v>
      </c>
      <c r="D18" s="129"/>
      <c r="E18" s="16" t="s">
        <v>448</v>
      </c>
      <c r="F18" s="16" t="s">
        <v>448</v>
      </c>
      <c r="G18" s="17" t="s">
        <v>451</v>
      </c>
      <c r="H18" s="17" t="s">
        <v>451</v>
      </c>
      <c r="I18" s="17" t="s">
        <v>449</v>
      </c>
      <c r="J18" s="17" t="s">
        <v>449</v>
      </c>
      <c r="K18" s="17" t="s">
        <v>451</v>
      </c>
      <c r="L18" s="17" t="s">
        <v>449</v>
      </c>
      <c r="M18" s="17" t="s">
        <v>450</v>
      </c>
      <c r="N18" s="17" t="s">
        <v>449</v>
      </c>
      <c r="O18" s="17" t="s">
        <v>451</v>
      </c>
      <c r="P18" s="17" t="s">
        <v>449</v>
      </c>
      <c r="Q18" s="17" t="s">
        <v>449</v>
      </c>
      <c r="R18" s="17" t="s">
        <v>451</v>
      </c>
      <c r="S18" s="18" t="s">
        <v>451</v>
      </c>
      <c r="T18" s="25" t="str">
        <f t="shared" si="0"/>
        <v/>
      </c>
      <c r="U18" s="133" t="str">
        <f>IF(COUNTIF(個票ｰ1006!$U$30:$U$119,$C18),"○","")</f>
        <v/>
      </c>
      <c r="V18" s="133" t="str">
        <f t="shared" si="1"/>
        <v/>
      </c>
    </row>
    <row r="19" spans="1:22" ht="14.25">
      <c r="A19" s="627"/>
      <c r="B19" s="624"/>
      <c r="C19" s="187" t="s">
        <v>124</v>
      </c>
      <c r="D19" s="129"/>
      <c r="E19" s="17" t="s">
        <v>450</v>
      </c>
      <c r="F19" s="17" t="s">
        <v>450</v>
      </c>
      <c r="G19" s="17" t="s">
        <v>450</v>
      </c>
      <c r="H19" s="17" t="s">
        <v>451</v>
      </c>
      <c r="I19" s="17" t="s">
        <v>451</v>
      </c>
      <c r="J19" s="17" t="s">
        <v>451</v>
      </c>
      <c r="K19" s="17" t="s">
        <v>450</v>
      </c>
      <c r="L19" s="17" t="s">
        <v>451</v>
      </c>
      <c r="M19" s="17" t="s">
        <v>451</v>
      </c>
      <c r="N19" s="17" t="s">
        <v>450</v>
      </c>
      <c r="O19" s="17" t="s">
        <v>450</v>
      </c>
      <c r="P19" s="17" t="s">
        <v>450</v>
      </c>
      <c r="Q19" s="17" t="s">
        <v>451</v>
      </c>
      <c r="R19" s="17" t="s">
        <v>450</v>
      </c>
      <c r="S19" s="18" t="s">
        <v>451</v>
      </c>
      <c r="T19" s="25" t="str">
        <f t="shared" si="0"/>
        <v/>
      </c>
      <c r="U19" s="133" t="str">
        <f>IF(COUNTIF(個票ｰ1006!$U$30:$U$119,$C19),"○","")</f>
        <v/>
      </c>
      <c r="V19" s="133" t="str">
        <f t="shared" si="1"/>
        <v/>
      </c>
    </row>
    <row r="20" spans="1:22" ht="14.25">
      <c r="A20" s="627"/>
      <c r="B20" s="624" t="s">
        <v>453</v>
      </c>
      <c r="C20" s="187" t="s">
        <v>130</v>
      </c>
      <c r="D20" s="129"/>
      <c r="E20" s="16" t="s">
        <v>448</v>
      </c>
      <c r="F20" s="16" t="s">
        <v>448</v>
      </c>
      <c r="G20" s="17" t="s">
        <v>451</v>
      </c>
      <c r="H20" s="17" t="s">
        <v>450</v>
      </c>
      <c r="I20" s="17" t="s">
        <v>449</v>
      </c>
      <c r="J20" s="17" t="s">
        <v>449</v>
      </c>
      <c r="K20" s="17" t="s">
        <v>450</v>
      </c>
      <c r="L20" s="17" t="s">
        <v>449</v>
      </c>
      <c r="M20" s="17" t="s">
        <v>449</v>
      </c>
      <c r="N20" s="17" t="s">
        <v>449</v>
      </c>
      <c r="O20" s="17" t="s">
        <v>449</v>
      </c>
      <c r="P20" s="17" t="s">
        <v>449</v>
      </c>
      <c r="Q20" s="17" t="s">
        <v>449</v>
      </c>
      <c r="R20" s="17" t="s">
        <v>451</v>
      </c>
      <c r="S20" s="18" t="s">
        <v>449</v>
      </c>
      <c r="T20" s="25" t="str">
        <f t="shared" si="0"/>
        <v/>
      </c>
      <c r="U20" s="133" t="str">
        <f>IF(COUNTIF(個票ｰ1006!$U$30:$U$119,$C20),"○","")</f>
        <v/>
      </c>
      <c r="V20" s="133" t="str">
        <f t="shared" si="1"/>
        <v/>
      </c>
    </row>
    <row r="21" spans="1:22" ht="14.25">
      <c r="A21" s="627"/>
      <c r="B21" s="624"/>
      <c r="C21" s="187" t="s">
        <v>137</v>
      </c>
      <c r="D21" s="129"/>
      <c r="E21" s="16" t="s">
        <v>448</v>
      </c>
      <c r="F21" s="16" t="s">
        <v>448</v>
      </c>
      <c r="G21" s="17" t="s">
        <v>449</v>
      </c>
      <c r="H21" s="17" t="s">
        <v>450</v>
      </c>
      <c r="I21" s="17" t="s">
        <v>449</v>
      </c>
      <c r="J21" s="17" t="s">
        <v>449</v>
      </c>
      <c r="K21" s="17" t="s">
        <v>450</v>
      </c>
      <c r="L21" s="17" t="s">
        <v>451</v>
      </c>
      <c r="M21" s="17" t="s">
        <v>449</v>
      </c>
      <c r="N21" s="17" t="s">
        <v>449</v>
      </c>
      <c r="O21" s="17" t="s">
        <v>449</v>
      </c>
      <c r="P21" s="17" t="s">
        <v>449</v>
      </c>
      <c r="Q21" s="17" t="s">
        <v>449</v>
      </c>
      <c r="R21" s="17" t="s">
        <v>451</v>
      </c>
      <c r="S21" s="18" t="s">
        <v>449</v>
      </c>
      <c r="T21" s="25" t="str">
        <f t="shared" si="0"/>
        <v/>
      </c>
      <c r="U21" s="133" t="str">
        <f>IF(COUNTIF(個票ｰ1006!$U$30:$U$119,$C21),"○","")</f>
        <v/>
      </c>
      <c r="V21" s="133" t="str">
        <f t="shared" si="1"/>
        <v/>
      </c>
    </row>
    <row r="22" spans="1:22" ht="14.25">
      <c r="A22" s="627"/>
      <c r="B22" s="624"/>
      <c r="C22" s="187" t="s">
        <v>143</v>
      </c>
      <c r="D22" s="129"/>
      <c r="E22" s="16" t="s">
        <v>448</v>
      </c>
      <c r="F22" s="16" t="s">
        <v>448</v>
      </c>
      <c r="G22" s="17" t="s">
        <v>451</v>
      </c>
      <c r="H22" s="17" t="s">
        <v>450</v>
      </c>
      <c r="I22" s="17" t="s">
        <v>449</v>
      </c>
      <c r="J22" s="17" t="s">
        <v>449</v>
      </c>
      <c r="K22" s="17" t="s">
        <v>450</v>
      </c>
      <c r="L22" s="17" t="s">
        <v>451</v>
      </c>
      <c r="M22" s="17" t="s">
        <v>451</v>
      </c>
      <c r="N22" s="17" t="s">
        <v>451</v>
      </c>
      <c r="O22" s="17" t="s">
        <v>451</v>
      </c>
      <c r="P22" s="17" t="s">
        <v>449</v>
      </c>
      <c r="Q22" s="17" t="s">
        <v>449</v>
      </c>
      <c r="R22" s="17" t="s">
        <v>451</v>
      </c>
      <c r="S22" s="18" t="s">
        <v>449</v>
      </c>
      <c r="T22" s="25" t="str">
        <f t="shared" si="0"/>
        <v/>
      </c>
      <c r="U22" s="133" t="str">
        <f>IF(COUNTIF(個票ｰ1006!$U$30:$U$119,$C22),"○","")</f>
        <v/>
      </c>
      <c r="V22" s="133" t="str">
        <f t="shared" si="1"/>
        <v/>
      </c>
    </row>
    <row r="23" spans="1:22" ht="14.25">
      <c r="A23" s="627"/>
      <c r="B23" s="624"/>
      <c r="C23" s="187" t="s">
        <v>454</v>
      </c>
      <c r="D23" s="129"/>
      <c r="E23" s="16" t="s">
        <v>448</v>
      </c>
      <c r="F23" s="16" t="s">
        <v>448</v>
      </c>
      <c r="G23" s="17" t="s">
        <v>451</v>
      </c>
      <c r="H23" s="17" t="s">
        <v>450</v>
      </c>
      <c r="I23" s="17" t="s">
        <v>449</v>
      </c>
      <c r="J23" s="17" t="s">
        <v>449</v>
      </c>
      <c r="K23" s="17" t="s">
        <v>450</v>
      </c>
      <c r="L23" s="17" t="s">
        <v>451</v>
      </c>
      <c r="M23" s="17" t="s">
        <v>449</v>
      </c>
      <c r="N23" s="17" t="s">
        <v>449</v>
      </c>
      <c r="O23" s="17" t="s">
        <v>449</v>
      </c>
      <c r="P23" s="17" t="s">
        <v>449</v>
      </c>
      <c r="Q23" s="17" t="s">
        <v>449</v>
      </c>
      <c r="R23" s="17" t="s">
        <v>451</v>
      </c>
      <c r="S23" s="18" t="s">
        <v>449</v>
      </c>
      <c r="T23" s="25" t="str">
        <f t="shared" si="0"/>
        <v/>
      </c>
      <c r="U23" s="133" t="str">
        <f>IF(COUNTIF(個票ｰ1006!$U$30:$U$119,$C23),"○","")</f>
        <v/>
      </c>
      <c r="V23" s="133" t="str">
        <f t="shared" si="1"/>
        <v/>
      </c>
    </row>
    <row r="24" spans="1:22" ht="14.25">
      <c r="A24" s="627"/>
      <c r="B24" s="624"/>
      <c r="C24" s="187" t="s">
        <v>153</v>
      </c>
      <c r="D24" s="129"/>
      <c r="E24" s="17" t="s">
        <v>450</v>
      </c>
      <c r="F24" s="17" t="s">
        <v>450</v>
      </c>
      <c r="G24" s="17" t="s">
        <v>449</v>
      </c>
      <c r="H24" s="17" t="s">
        <v>450</v>
      </c>
      <c r="I24" s="17" t="s">
        <v>450</v>
      </c>
      <c r="J24" s="17" t="s">
        <v>450</v>
      </c>
      <c r="K24" s="17" t="s">
        <v>451</v>
      </c>
      <c r="L24" s="17" t="s">
        <v>449</v>
      </c>
      <c r="M24" s="17" t="s">
        <v>449</v>
      </c>
      <c r="N24" s="17" t="s">
        <v>449</v>
      </c>
      <c r="O24" s="17" t="s">
        <v>449</v>
      </c>
      <c r="P24" s="17" t="s">
        <v>449</v>
      </c>
      <c r="Q24" s="17" t="s">
        <v>449</v>
      </c>
      <c r="R24" s="17" t="s">
        <v>451</v>
      </c>
      <c r="S24" s="18" t="s">
        <v>449</v>
      </c>
      <c r="T24" s="25" t="str">
        <f t="shared" si="0"/>
        <v/>
      </c>
      <c r="U24" s="133" t="str">
        <f>IF(COUNTIF(個票ｰ1006!$U$30:$U$119,$C24),"○","")</f>
        <v/>
      </c>
      <c r="V24" s="133" t="str">
        <f t="shared" si="1"/>
        <v/>
      </c>
    </row>
    <row r="25" spans="1:22" ht="14.25">
      <c r="A25" s="627"/>
      <c r="B25" s="624"/>
      <c r="C25" s="187" t="s">
        <v>156</v>
      </c>
      <c r="D25" s="129"/>
      <c r="E25" s="17" t="s">
        <v>450</v>
      </c>
      <c r="F25" s="17" t="s">
        <v>450</v>
      </c>
      <c r="G25" s="17" t="s">
        <v>449</v>
      </c>
      <c r="H25" s="17" t="s">
        <v>451</v>
      </c>
      <c r="I25" s="17" t="s">
        <v>451</v>
      </c>
      <c r="J25" s="17" t="s">
        <v>450</v>
      </c>
      <c r="K25" s="17" t="s">
        <v>451</v>
      </c>
      <c r="L25" s="17" t="s">
        <v>449</v>
      </c>
      <c r="M25" s="17" t="s">
        <v>449</v>
      </c>
      <c r="N25" s="17" t="s">
        <v>449</v>
      </c>
      <c r="O25" s="17" t="s">
        <v>449</v>
      </c>
      <c r="P25" s="17" t="s">
        <v>449</v>
      </c>
      <c r="Q25" s="17" t="s">
        <v>449</v>
      </c>
      <c r="R25" s="17" t="s">
        <v>451</v>
      </c>
      <c r="S25" s="18" t="s">
        <v>449</v>
      </c>
      <c r="T25" s="25" t="str">
        <f t="shared" si="0"/>
        <v/>
      </c>
      <c r="U25" s="133" t="str">
        <f>IF(COUNTIF(個票ｰ1006!$U$30:$U$119,$C25),"○","")</f>
        <v/>
      </c>
      <c r="V25" s="133" t="str">
        <f t="shared" si="1"/>
        <v/>
      </c>
    </row>
    <row r="26" spans="1:22" ht="14.25">
      <c r="A26" s="627"/>
      <c r="B26" s="624" t="s">
        <v>159</v>
      </c>
      <c r="C26" s="187" t="s">
        <v>158</v>
      </c>
      <c r="D26" s="129"/>
      <c r="E26" s="17" t="s">
        <v>450</v>
      </c>
      <c r="F26" s="17" t="s">
        <v>450</v>
      </c>
      <c r="G26" s="17" t="s">
        <v>451</v>
      </c>
      <c r="H26" s="16" t="s">
        <v>448</v>
      </c>
      <c r="I26" s="16" t="s">
        <v>448</v>
      </c>
      <c r="J26" s="17" t="s">
        <v>451</v>
      </c>
      <c r="K26" s="17" t="s">
        <v>450</v>
      </c>
      <c r="L26" s="17" t="s">
        <v>451</v>
      </c>
      <c r="M26" s="17" t="s">
        <v>451</v>
      </c>
      <c r="N26" s="17" t="s">
        <v>451</v>
      </c>
      <c r="O26" s="17" t="s">
        <v>451</v>
      </c>
      <c r="P26" s="17" t="s">
        <v>449</v>
      </c>
      <c r="Q26" s="17" t="s">
        <v>451</v>
      </c>
      <c r="R26" s="17" t="s">
        <v>451</v>
      </c>
      <c r="S26" s="18" t="s">
        <v>449</v>
      </c>
      <c r="T26" s="25" t="str">
        <f t="shared" si="0"/>
        <v/>
      </c>
      <c r="U26" s="133" t="str">
        <f>IF(COUNTIF(個票ｰ1006!$U$30:$U$119,$C26),"○","")</f>
        <v/>
      </c>
      <c r="V26" s="133" t="str">
        <f t="shared" si="1"/>
        <v/>
      </c>
    </row>
    <row r="27" spans="1:22" ht="14.25">
      <c r="A27" s="627"/>
      <c r="B27" s="624"/>
      <c r="C27" s="187" t="s">
        <v>161</v>
      </c>
      <c r="D27" s="129"/>
      <c r="E27" s="17" t="s">
        <v>450</v>
      </c>
      <c r="F27" s="17" t="s">
        <v>450</v>
      </c>
      <c r="G27" s="17" t="s">
        <v>451</v>
      </c>
      <c r="H27" s="16" t="s">
        <v>448</v>
      </c>
      <c r="I27" s="16" t="s">
        <v>448</v>
      </c>
      <c r="J27" s="17" t="s">
        <v>451</v>
      </c>
      <c r="K27" s="17" t="s">
        <v>450</v>
      </c>
      <c r="L27" s="17" t="s">
        <v>451</v>
      </c>
      <c r="M27" s="17" t="s">
        <v>451</v>
      </c>
      <c r="N27" s="17" t="s">
        <v>451</v>
      </c>
      <c r="O27" s="17" t="s">
        <v>451</v>
      </c>
      <c r="P27" s="17" t="s">
        <v>449</v>
      </c>
      <c r="Q27" s="17" t="s">
        <v>451</v>
      </c>
      <c r="R27" s="17" t="s">
        <v>451</v>
      </c>
      <c r="S27" s="18" t="s">
        <v>449</v>
      </c>
      <c r="T27" s="25" t="str">
        <f t="shared" si="0"/>
        <v/>
      </c>
      <c r="U27" s="133" t="str">
        <f>IF(COUNTIF(個票ｰ1006!$U$30:$U$119,$C27),"○","")</f>
        <v/>
      </c>
      <c r="V27" s="133" t="str">
        <f t="shared" si="1"/>
        <v/>
      </c>
    </row>
    <row r="28" spans="1:22" ht="14.25">
      <c r="A28" s="627"/>
      <c r="B28" s="624"/>
      <c r="C28" s="187" t="s">
        <v>163</v>
      </c>
      <c r="D28" s="129"/>
      <c r="E28" s="17" t="s">
        <v>449</v>
      </c>
      <c r="F28" s="17" t="s">
        <v>449</v>
      </c>
      <c r="G28" s="17" t="s">
        <v>449</v>
      </c>
      <c r="H28" s="17" t="s">
        <v>450</v>
      </c>
      <c r="I28" s="16" t="s">
        <v>448</v>
      </c>
      <c r="J28" s="17" t="s">
        <v>451</v>
      </c>
      <c r="K28" s="17" t="s">
        <v>451</v>
      </c>
      <c r="L28" s="17" t="s">
        <v>449</v>
      </c>
      <c r="M28" s="17" t="s">
        <v>451</v>
      </c>
      <c r="N28" s="17" t="s">
        <v>450</v>
      </c>
      <c r="O28" s="17" t="s">
        <v>449</v>
      </c>
      <c r="P28" s="17" t="s">
        <v>449</v>
      </c>
      <c r="Q28" s="17" t="s">
        <v>449</v>
      </c>
      <c r="R28" s="17" t="s">
        <v>451</v>
      </c>
      <c r="S28" s="18" t="s">
        <v>449</v>
      </c>
      <c r="T28" s="25" t="str">
        <f t="shared" si="0"/>
        <v/>
      </c>
      <c r="U28" s="133" t="str">
        <f>IF(COUNTIF(個票ｰ1006!$U$30:$U$119,$C28),"○","")</f>
        <v/>
      </c>
      <c r="V28" s="133" t="str">
        <f t="shared" si="1"/>
        <v/>
      </c>
    </row>
    <row r="29" spans="1:22" ht="14.25">
      <c r="A29" s="627"/>
      <c r="B29" s="624"/>
      <c r="C29" s="187" t="s">
        <v>165</v>
      </c>
      <c r="D29" s="129"/>
      <c r="E29" s="17" t="s">
        <v>451</v>
      </c>
      <c r="F29" s="17" t="s">
        <v>451</v>
      </c>
      <c r="G29" s="17" t="s">
        <v>451</v>
      </c>
      <c r="H29" s="16" t="s">
        <v>448</v>
      </c>
      <c r="I29" s="16" t="s">
        <v>448</v>
      </c>
      <c r="J29" s="17" t="s">
        <v>451</v>
      </c>
      <c r="K29" s="17" t="s">
        <v>450</v>
      </c>
      <c r="L29" s="17" t="s">
        <v>450</v>
      </c>
      <c r="M29" s="17" t="s">
        <v>451</v>
      </c>
      <c r="N29" s="17" t="s">
        <v>450</v>
      </c>
      <c r="O29" s="17" t="s">
        <v>449</v>
      </c>
      <c r="P29" s="17" t="s">
        <v>451</v>
      </c>
      <c r="Q29" s="17" t="s">
        <v>449</v>
      </c>
      <c r="R29" s="17" t="s">
        <v>451</v>
      </c>
      <c r="S29" s="18" t="s">
        <v>449</v>
      </c>
      <c r="T29" s="25" t="str">
        <f t="shared" si="0"/>
        <v/>
      </c>
      <c r="U29" s="133" t="str">
        <f>IF(COUNTIF(個票ｰ1006!$U$30:$U$119,$C29),"○","")</f>
        <v/>
      </c>
      <c r="V29" s="133" t="str">
        <f t="shared" si="1"/>
        <v/>
      </c>
    </row>
    <row r="30" spans="1:22" ht="14.25">
      <c r="A30" s="627"/>
      <c r="B30" s="624"/>
      <c r="C30" s="187" t="s">
        <v>167</v>
      </c>
      <c r="D30" s="129"/>
      <c r="E30" s="17" t="s">
        <v>449</v>
      </c>
      <c r="F30" s="17" t="s">
        <v>449</v>
      </c>
      <c r="G30" s="17" t="s">
        <v>449</v>
      </c>
      <c r="H30" s="17" t="s">
        <v>451</v>
      </c>
      <c r="I30" s="17" t="s">
        <v>451</v>
      </c>
      <c r="J30" s="16" t="s">
        <v>448</v>
      </c>
      <c r="K30" s="17" t="s">
        <v>449</v>
      </c>
      <c r="L30" s="17" t="s">
        <v>449</v>
      </c>
      <c r="M30" s="17" t="s">
        <v>449</v>
      </c>
      <c r="N30" s="17" t="s">
        <v>451</v>
      </c>
      <c r="O30" s="17" t="s">
        <v>449</v>
      </c>
      <c r="P30" s="17" t="s">
        <v>449</v>
      </c>
      <c r="Q30" s="17" t="s">
        <v>449</v>
      </c>
      <c r="R30" s="17" t="s">
        <v>451</v>
      </c>
      <c r="S30" s="18" t="s">
        <v>449</v>
      </c>
      <c r="T30" s="25" t="str">
        <f t="shared" si="0"/>
        <v/>
      </c>
      <c r="U30" s="133" t="str">
        <f>IF(COUNTIF(個票ｰ1006!$U$30:$U$119,$C30),"○","")</f>
        <v/>
      </c>
      <c r="V30" s="133" t="str">
        <f t="shared" si="1"/>
        <v/>
      </c>
    </row>
    <row r="31" spans="1:22" ht="14.25">
      <c r="A31" s="623" t="s">
        <v>170</v>
      </c>
      <c r="B31" s="624" t="s">
        <v>455</v>
      </c>
      <c r="C31" s="187" t="s">
        <v>169</v>
      </c>
      <c r="D31" s="129"/>
      <c r="E31" s="17" t="s">
        <v>450</v>
      </c>
      <c r="F31" s="17" t="s">
        <v>450</v>
      </c>
      <c r="G31" s="17" t="s">
        <v>450</v>
      </c>
      <c r="H31" s="17" t="s">
        <v>451</v>
      </c>
      <c r="I31" s="17" t="s">
        <v>449</v>
      </c>
      <c r="J31" s="17" t="s">
        <v>449</v>
      </c>
      <c r="K31" s="16" t="s">
        <v>448</v>
      </c>
      <c r="L31" s="17" t="s">
        <v>450</v>
      </c>
      <c r="M31" s="17" t="s">
        <v>450</v>
      </c>
      <c r="N31" s="17" t="s">
        <v>450</v>
      </c>
      <c r="O31" s="17" t="s">
        <v>450</v>
      </c>
      <c r="P31" s="17" t="s">
        <v>450</v>
      </c>
      <c r="Q31" s="17" t="s">
        <v>450</v>
      </c>
      <c r="R31" s="17" t="s">
        <v>450</v>
      </c>
      <c r="S31" s="18" t="s">
        <v>451</v>
      </c>
      <c r="T31" s="25" t="str">
        <f t="shared" si="0"/>
        <v/>
      </c>
      <c r="U31" s="133" t="str">
        <f>IF(COUNTIF(個票ｰ1006!$U$30:$U$119,$C31),"○","")</f>
        <v/>
      </c>
      <c r="V31" s="133" t="str">
        <f t="shared" si="1"/>
        <v/>
      </c>
    </row>
    <row r="32" spans="1:22" ht="14.25">
      <c r="A32" s="623"/>
      <c r="B32" s="624"/>
      <c r="C32" s="187" t="s">
        <v>172</v>
      </c>
      <c r="D32" s="129"/>
      <c r="E32" s="17" t="s">
        <v>450</v>
      </c>
      <c r="F32" s="17" t="s">
        <v>450</v>
      </c>
      <c r="G32" s="17" t="s">
        <v>451</v>
      </c>
      <c r="H32" s="17" t="s">
        <v>451</v>
      </c>
      <c r="I32" s="17" t="s">
        <v>449</v>
      </c>
      <c r="J32" s="17" t="s">
        <v>449</v>
      </c>
      <c r="K32" s="16" t="s">
        <v>448</v>
      </c>
      <c r="L32" s="17" t="s">
        <v>451</v>
      </c>
      <c r="M32" s="17" t="s">
        <v>451</v>
      </c>
      <c r="N32" s="17" t="s">
        <v>451</v>
      </c>
      <c r="O32" s="17" t="s">
        <v>451</v>
      </c>
      <c r="P32" s="17" t="s">
        <v>451</v>
      </c>
      <c r="Q32" s="17" t="s">
        <v>451</v>
      </c>
      <c r="R32" s="17" t="s">
        <v>450</v>
      </c>
      <c r="S32" s="18" t="s">
        <v>451</v>
      </c>
      <c r="T32" s="25" t="str">
        <f t="shared" si="0"/>
        <v/>
      </c>
      <c r="U32" s="133" t="str">
        <f>IF(COUNTIF(個票ｰ1006!$U$30:$U$119,$C32),"○","")</f>
        <v/>
      </c>
      <c r="V32" s="133" t="str">
        <f t="shared" si="1"/>
        <v/>
      </c>
    </row>
    <row r="33" spans="1:22" ht="14.25">
      <c r="A33" s="623"/>
      <c r="B33" s="624"/>
      <c r="C33" s="187" t="s">
        <v>173</v>
      </c>
      <c r="D33" s="129"/>
      <c r="E33" s="17" t="s">
        <v>451</v>
      </c>
      <c r="F33" s="17" t="s">
        <v>451</v>
      </c>
      <c r="G33" s="17" t="s">
        <v>451</v>
      </c>
      <c r="H33" s="17" t="s">
        <v>451</v>
      </c>
      <c r="I33" s="17" t="s">
        <v>449</v>
      </c>
      <c r="J33" s="17" t="s">
        <v>449</v>
      </c>
      <c r="K33" s="16" t="s">
        <v>448</v>
      </c>
      <c r="L33" s="17" t="s">
        <v>450</v>
      </c>
      <c r="M33" s="17" t="s">
        <v>451</v>
      </c>
      <c r="N33" s="17" t="s">
        <v>451</v>
      </c>
      <c r="O33" s="17" t="s">
        <v>451</v>
      </c>
      <c r="P33" s="17" t="s">
        <v>451</v>
      </c>
      <c r="Q33" s="17" t="s">
        <v>451</v>
      </c>
      <c r="R33" s="17" t="s">
        <v>450</v>
      </c>
      <c r="S33" s="18" t="s">
        <v>451</v>
      </c>
      <c r="T33" s="25" t="str">
        <f t="shared" si="0"/>
        <v/>
      </c>
      <c r="U33" s="133" t="str">
        <f>IF(COUNTIF(個票ｰ1006!$U$30:$U$119,$C33),"○","")</f>
        <v/>
      </c>
      <c r="V33" s="133" t="str">
        <f t="shared" si="1"/>
        <v/>
      </c>
    </row>
    <row r="34" spans="1:22" ht="14.25">
      <c r="A34" s="623"/>
      <c r="B34" s="628" t="s">
        <v>456</v>
      </c>
      <c r="C34" s="187" t="s">
        <v>174</v>
      </c>
      <c r="D34" s="129"/>
      <c r="E34" s="17" t="s">
        <v>449</v>
      </c>
      <c r="F34" s="17" t="s">
        <v>449</v>
      </c>
      <c r="G34" s="17" t="s">
        <v>449</v>
      </c>
      <c r="H34" s="17" t="s">
        <v>449</v>
      </c>
      <c r="I34" s="17" t="s">
        <v>449</v>
      </c>
      <c r="J34" s="17" t="s">
        <v>449</v>
      </c>
      <c r="K34" s="17" t="s">
        <v>451</v>
      </c>
      <c r="L34" s="16" t="s">
        <v>448</v>
      </c>
      <c r="M34" s="17" t="s">
        <v>451</v>
      </c>
      <c r="N34" s="17" t="s">
        <v>451</v>
      </c>
      <c r="O34" s="17" t="s">
        <v>451</v>
      </c>
      <c r="P34" s="17" t="s">
        <v>451</v>
      </c>
      <c r="Q34" s="17" t="s">
        <v>451</v>
      </c>
      <c r="R34" s="17" t="s">
        <v>451</v>
      </c>
      <c r="S34" s="18" t="s">
        <v>451</v>
      </c>
      <c r="T34" s="25" t="str">
        <f t="shared" si="0"/>
        <v/>
      </c>
      <c r="U34" s="133" t="str">
        <f>IF(COUNTIF(個票ｰ1006!$U$30:$U$119,$C34),"○","")</f>
        <v/>
      </c>
      <c r="V34" s="133" t="str">
        <f t="shared" si="1"/>
        <v/>
      </c>
    </row>
    <row r="35" spans="1:22" ht="14.25">
      <c r="A35" s="623"/>
      <c r="B35" s="628"/>
      <c r="C35" s="187" t="s">
        <v>176</v>
      </c>
      <c r="D35" s="129"/>
      <c r="E35" s="17" t="s">
        <v>449</v>
      </c>
      <c r="F35" s="17" t="s">
        <v>449</v>
      </c>
      <c r="G35" s="17" t="s">
        <v>449</v>
      </c>
      <c r="H35" s="17" t="s">
        <v>449</v>
      </c>
      <c r="I35" s="17" t="s">
        <v>449</v>
      </c>
      <c r="J35" s="17" t="s">
        <v>449</v>
      </c>
      <c r="K35" s="17" t="s">
        <v>451</v>
      </c>
      <c r="L35" s="16" t="s">
        <v>448</v>
      </c>
      <c r="M35" s="17" t="s">
        <v>451</v>
      </c>
      <c r="N35" s="17" t="s">
        <v>451</v>
      </c>
      <c r="O35" s="17" t="s">
        <v>451</v>
      </c>
      <c r="P35" s="17" t="s">
        <v>451</v>
      </c>
      <c r="Q35" s="17" t="s">
        <v>451</v>
      </c>
      <c r="R35" s="17" t="s">
        <v>451</v>
      </c>
      <c r="S35" s="18" t="s">
        <v>451</v>
      </c>
      <c r="T35" s="25" t="str">
        <f t="shared" si="0"/>
        <v/>
      </c>
      <c r="U35" s="133" t="str">
        <f>IF(COUNTIF(個票ｰ1006!$U$30:$U$119,$C35),"○","")</f>
        <v/>
      </c>
      <c r="V35" s="133" t="str">
        <f t="shared" si="1"/>
        <v/>
      </c>
    </row>
    <row r="36" spans="1:22" ht="14.25">
      <c r="A36" s="623"/>
      <c r="B36" s="628" t="s">
        <v>457</v>
      </c>
      <c r="C36" s="187" t="s">
        <v>177</v>
      </c>
      <c r="D36" s="129"/>
      <c r="E36" s="17" t="s">
        <v>449</v>
      </c>
      <c r="F36" s="17" t="s">
        <v>449</v>
      </c>
      <c r="G36" s="17" t="s">
        <v>449</v>
      </c>
      <c r="H36" s="17" t="s">
        <v>449</v>
      </c>
      <c r="I36" s="17" t="s">
        <v>449</v>
      </c>
      <c r="J36" s="17" t="s">
        <v>449</v>
      </c>
      <c r="K36" s="17" t="s">
        <v>451</v>
      </c>
      <c r="L36" s="17" t="s">
        <v>451</v>
      </c>
      <c r="M36" s="16" t="s">
        <v>448</v>
      </c>
      <c r="N36" s="17" t="s">
        <v>451</v>
      </c>
      <c r="O36" s="17" t="s">
        <v>450</v>
      </c>
      <c r="P36" s="17" t="s">
        <v>450</v>
      </c>
      <c r="Q36" s="17" t="s">
        <v>451</v>
      </c>
      <c r="R36" s="17" t="s">
        <v>451</v>
      </c>
      <c r="S36" s="18" t="s">
        <v>451</v>
      </c>
      <c r="T36" s="25" t="str">
        <f t="shared" si="0"/>
        <v/>
      </c>
      <c r="U36" s="133" t="str">
        <f>IF(COUNTIF(個票ｰ1006!$U$30:$U$119,$C36),"○","")</f>
        <v/>
      </c>
      <c r="V36" s="133" t="str">
        <f t="shared" si="1"/>
        <v/>
      </c>
    </row>
    <row r="37" spans="1:22" ht="14.25">
      <c r="A37" s="623"/>
      <c r="B37" s="628"/>
      <c r="C37" s="187" t="s">
        <v>179</v>
      </c>
      <c r="D37" s="129"/>
      <c r="E37" s="17" t="s">
        <v>449</v>
      </c>
      <c r="F37" s="17" t="s">
        <v>449</v>
      </c>
      <c r="G37" s="17" t="s">
        <v>449</v>
      </c>
      <c r="H37" s="17" t="s">
        <v>449</v>
      </c>
      <c r="I37" s="17" t="s">
        <v>449</v>
      </c>
      <c r="J37" s="17" t="s">
        <v>449</v>
      </c>
      <c r="K37" s="17" t="s">
        <v>451</v>
      </c>
      <c r="L37" s="17" t="s">
        <v>451</v>
      </c>
      <c r="M37" s="16" t="s">
        <v>448</v>
      </c>
      <c r="N37" s="17" t="s">
        <v>451</v>
      </c>
      <c r="O37" s="17" t="s">
        <v>450</v>
      </c>
      <c r="P37" s="17" t="s">
        <v>450</v>
      </c>
      <c r="Q37" s="17" t="s">
        <v>451</v>
      </c>
      <c r="R37" s="17" t="s">
        <v>451</v>
      </c>
      <c r="S37" s="18" t="s">
        <v>451</v>
      </c>
      <c r="T37" s="25" t="str">
        <f t="shared" si="0"/>
        <v/>
      </c>
      <c r="U37" s="133" t="str">
        <f>IF(COUNTIF(個票ｰ1006!$U$30:$U$119,$C37),"○","")</f>
        <v/>
      </c>
      <c r="V37" s="133" t="str">
        <f t="shared" si="1"/>
        <v/>
      </c>
    </row>
    <row r="38" spans="1:22" ht="14.25">
      <c r="A38" s="623" t="s">
        <v>181</v>
      </c>
      <c r="B38" s="624" t="s">
        <v>182</v>
      </c>
      <c r="C38" s="187" t="s">
        <v>180</v>
      </c>
      <c r="D38" s="129"/>
      <c r="E38" s="17" t="s">
        <v>449</v>
      </c>
      <c r="F38" s="17" t="s">
        <v>449</v>
      </c>
      <c r="G38" s="17" t="s">
        <v>449</v>
      </c>
      <c r="H38" s="17" t="s">
        <v>449</v>
      </c>
      <c r="I38" s="17" t="s">
        <v>451</v>
      </c>
      <c r="J38" s="17" t="s">
        <v>449</v>
      </c>
      <c r="K38" s="17" t="s">
        <v>449</v>
      </c>
      <c r="L38" s="17" t="s">
        <v>450</v>
      </c>
      <c r="M38" s="17" t="s">
        <v>450</v>
      </c>
      <c r="N38" s="16" t="s">
        <v>448</v>
      </c>
      <c r="O38" s="16" t="s">
        <v>448</v>
      </c>
      <c r="P38" s="16" t="s">
        <v>448</v>
      </c>
      <c r="Q38" s="17" t="s">
        <v>450</v>
      </c>
      <c r="R38" s="17" t="s">
        <v>451</v>
      </c>
      <c r="S38" s="18" t="s">
        <v>450</v>
      </c>
      <c r="T38" s="25" t="str">
        <f t="shared" si="0"/>
        <v/>
      </c>
      <c r="U38" s="133" t="str">
        <f>IF(COUNTIF(個票ｰ1006!$U$30:$U$119,$C38),"○","")</f>
        <v/>
      </c>
      <c r="V38" s="133" t="str">
        <f t="shared" si="1"/>
        <v/>
      </c>
    </row>
    <row r="39" spans="1:22" ht="14.25">
      <c r="A39" s="623"/>
      <c r="B39" s="624"/>
      <c r="C39" s="187" t="s">
        <v>183</v>
      </c>
      <c r="D39" s="129"/>
      <c r="E39" s="17" t="s">
        <v>449</v>
      </c>
      <c r="F39" s="17" t="s">
        <v>449</v>
      </c>
      <c r="G39" s="17" t="s">
        <v>449</v>
      </c>
      <c r="H39" s="17" t="s">
        <v>449</v>
      </c>
      <c r="I39" s="17" t="s">
        <v>450</v>
      </c>
      <c r="J39" s="17" t="s">
        <v>449</v>
      </c>
      <c r="K39" s="17" t="s">
        <v>450</v>
      </c>
      <c r="L39" s="17" t="s">
        <v>450</v>
      </c>
      <c r="M39" s="17" t="s">
        <v>450</v>
      </c>
      <c r="N39" s="16" t="s">
        <v>448</v>
      </c>
      <c r="O39" s="16" t="s">
        <v>448</v>
      </c>
      <c r="P39" s="17" t="s">
        <v>450</v>
      </c>
      <c r="Q39" s="17" t="s">
        <v>450</v>
      </c>
      <c r="R39" s="17" t="s">
        <v>449</v>
      </c>
      <c r="S39" s="18" t="s">
        <v>450</v>
      </c>
      <c r="T39" s="25" t="str">
        <f t="shared" si="0"/>
        <v/>
      </c>
      <c r="U39" s="133" t="str">
        <f>IF(COUNTIF(個票ｰ1006!$U$30:$U$119,$C39),"○","")</f>
        <v/>
      </c>
      <c r="V39" s="133" t="str">
        <f t="shared" si="1"/>
        <v/>
      </c>
    </row>
    <row r="40" spans="1:22" ht="14.25">
      <c r="A40" s="623"/>
      <c r="B40" s="624"/>
      <c r="C40" s="187" t="s">
        <v>458</v>
      </c>
      <c r="D40" s="129"/>
      <c r="E40" s="17" t="s">
        <v>449</v>
      </c>
      <c r="F40" s="17" t="s">
        <v>449</v>
      </c>
      <c r="G40" s="17" t="s">
        <v>449</v>
      </c>
      <c r="H40" s="17" t="s">
        <v>449</v>
      </c>
      <c r="I40" s="17" t="s">
        <v>451</v>
      </c>
      <c r="J40" s="17" t="s">
        <v>449</v>
      </c>
      <c r="K40" s="17" t="s">
        <v>451</v>
      </c>
      <c r="L40" s="17" t="s">
        <v>451</v>
      </c>
      <c r="M40" s="17" t="s">
        <v>450</v>
      </c>
      <c r="N40" s="16" t="s">
        <v>448</v>
      </c>
      <c r="O40" s="16" t="s">
        <v>448</v>
      </c>
      <c r="P40" s="17" t="s">
        <v>450</v>
      </c>
      <c r="Q40" s="17" t="s">
        <v>450</v>
      </c>
      <c r="R40" s="17" t="s">
        <v>451</v>
      </c>
      <c r="S40" s="18" t="s">
        <v>450</v>
      </c>
      <c r="T40" s="25" t="str">
        <f t="shared" si="0"/>
        <v/>
      </c>
      <c r="U40" s="133" t="str">
        <f>IF(COUNTIF(個票ｰ1006!$U$30:$U$119,$C40),"○","")</f>
        <v/>
      </c>
      <c r="V40" s="133" t="str">
        <f t="shared" si="1"/>
        <v/>
      </c>
    </row>
    <row r="41" spans="1:22" ht="14.25">
      <c r="A41" s="623"/>
      <c r="B41" s="624"/>
      <c r="C41" s="187" t="s">
        <v>185</v>
      </c>
      <c r="D41" s="129"/>
      <c r="E41" s="17" t="s">
        <v>451</v>
      </c>
      <c r="F41" s="17" t="s">
        <v>451</v>
      </c>
      <c r="G41" s="17" t="s">
        <v>451</v>
      </c>
      <c r="H41" s="17" t="s">
        <v>449</v>
      </c>
      <c r="I41" s="17" t="s">
        <v>451</v>
      </c>
      <c r="J41" s="17" t="s">
        <v>449</v>
      </c>
      <c r="K41" s="17" t="s">
        <v>451</v>
      </c>
      <c r="L41" s="17" t="s">
        <v>451</v>
      </c>
      <c r="M41" s="17" t="s">
        <v>450</v>
      </c>
      <c r="N41" s="16" t="s">
        <v>448</v>
      </c>
      <c r="O41" s="16" t="s">
        <v>448</v>
      </c>
      <c r="P41" s="17" t="s">
        <v>450</v>
      </c>
      <c r="Q41" s="17" t="s">
        <v>450</v>
      </c>
      <c r="R41" s="17" t="s">
        <v>449</v>
      </c>
      <c r="S41" s="18" t="s">
        <v>450</v>
      </c>
      <c r="T41" s="25" t="str">
        <f t="shared" si="0"/>
        <v/>
      </c>
      <c r="U41" s="133" t="str">
        <f>IF(COUNTIF(個票ｰ1006!$U$30:$U$119,$C41),"○","")</f>
        <v/>
      </c>
      <c r="V41" s="133" t="str">
        <f t="shared" si="1"/>
        <v/>
      </c>
    </row>
    <row r="42" spans="1:22" ht="14.25">
      <c r="A42" s="623"/>
      <c r="B42" s="624"/>
      <c r="C42" s="187" t="s">
        <v>186</v>
      </c>
      <c r="D42" s="129"/>
      <c r="E42" s="17" t="s">
        <v>449</v>
      </c>
      <c r="F42" s="17" t="s">
        <v>449</v>
      </c>
      <c r="G42" s="17" t="s">
        <v>449</v>
      </c>
      <c r="H42" s="17" t="s">
        <v>449</v>
      </c>
      <c r="I42" s="17" t="s">
        <v>451</v>
      </c>
      <c r="J42" s="17" t="s">
        <v>449</v>
      </c>
      <c r="K42" s="17" t="s">
        <v>449</v>
      </c>
      <c r="L42" s="17" t="s">
        <v>449</v>
      </c>
      <c r="M42" s="17" t="s">
        <v>451</v>
      </c>
      <c r="N42" s="16" t="s">
        <v>448</v>
      </c>
      <c r="O42" s="16" t="s">
        <v>448</v>
      </c>
      <c r="P42" s="17" t="s">
        <v>450</v>
      </c>
      <c r="Q42" s="17" t="s">
        <v>450</v>
      </c>
      <c r="R42" s="17" t="s">
        <v>449</v>
      </c>
      <c r="S42" s="18" t="s">
        <v>450</v>
      </c>
      <c r="T42" s="25" t="str">
        <f t="shared" si="0"/>
        <v/>
      </c>
      <c r="U42" s="133" t="str">
        <f>IF(COUNTIF(個票ｰ1006!$U$30:$U$119,$C42),"○","")</f>
        <v/>
      </c>
      <c r="V42" s="133" t="str">
        <f t="shared" si="1"/>
        <v/>
      </c>
    </row>
    <row r="43" spans="1:22" ht="14.25">
      <c r="A43" s="623"/>
      <c r="B43" s="624"/>
      <c r="C43" s="187" t="s">
        <v>187</v>
      </c>
      <c r="D43" s="129"/>
      <c r="E43" s="17" t="s">
        <v>449</v>
      </c>
      <c r="F43" s="17" t="s">
        <v>449</v>
      </c>
      <c r="G43" s="17" t="s">
        <v>449</v>
      </c>
      <c r="H43" s="17" t="s">
        <v>449</v>
      </c>
      <c r="I43" s="17" t="s">
        <v>451</v>
      </c>
      <c r="J43" s="17" t="s">
        <v>449</v>
      </c>
      <c r="K43" s="17" t="s">
        <v>449</v>
      </c>
      <c r="L43" s="17" t="s">
        <v>449</v>
      </c>
      <c r="M43" s="17" t="s">
        <v>451</v>
      </c>
      <c r="N43" s="16" t="s">
        <v>448</v>
      </c>
      <c r="O43" s="17" t="s">
        <v>450</v>
      </c>
      <c r="P43" s="17" t="s">
        <v>450</v>
      </c>
      <c r="Q43" s="17" t="s">
        <v>450</v>
      </c>
      <c r="R43" s="17" t="s">
        <v>449</v>
      </c>
      <c r="S43" s="18" t="s">
        <v>450</v>
      </c>
      <c r="T43" s="25" t="str">
        <f t="shared" si="0"/>
        <v/>
      </c>
      <c r="U43" s="133" t="str">
        <f>IF(COUNTIF(個票ｰ1006!$U$30:$U$119,$C43),"○","")</f>
        <v/>
      </c>
      <c r="V43" s="133" t="str">
        <f t="shared" si="1"/>
        <v/>
      </c>
    </row>
    <row r="44" spans="1:22" ht="14.25">
      <c r="A44" s="623"/>
      <c r="B44" s="624"/>
      <c r="C44" s="187" t="s">
        <v>188</v>
      </c>
      <c r="D44" s="129"/>
      <c r="E44" s="17" t="s">
        <v>449</v>
      </c>
      <c r="F44" s="17" t="s">
        <v>449</v>
      </c>
      <c r="G44" s="17" t="s">
        <v>449</v>
      </c>
      <c r="H44" s="17" t="s">
        <v>449</v>
      </c>
      <c r="I44" s="17" t="s">
        <v>451</v>
      </c>
      <c r="J44" s="17" t="s">
        <v>449</v>
      </c>
      <c r="K44" s="17" t="s">
        <v>449</v>
      </c>
      <c r="L44" s="17" t="s">
        <v>449</v>
      </c>
      <c r="M44" s="17" t="s">
        <v>450</v>
      </c>
      <c r="N44" s="17" t="s">
        <v>450</v>
      </c>
      <c r="O44" s="16" t="s">
        <v>448</v>
      </c>
      <c r="P44" s="17" t="s">
        <v>450</v>
      </c>
      <c r="Q44" s="17" t="s">
        <v>450</v>
      </c>
      <c r="R44" s="17" t="s">
        <v>449</v>
      </c>
      <c r="S44" s="18" t="s">
        <v>450</v>
      </c>
      <c r="T44" s="25" t="str">
        <f t="shared" si="0"/>
        <v/>
      </c>
      <c r="U44" s="133" t="str">
        <f>IF(COUNTIF(個票ｰ1006!$U$30:$U$119,$C44),"○","")</f>
        <v/>
      </c>
      <c r="V44" s="133" t="str">
        <f t="shared" si="1"/>
        <v/>
      </c>
    </row>
    <row r="45" spans="1:22" ht="14.25">
      <c r="A45" s="623"/>
      <c r="B45" s="624"/>
      <c r="C45" s="187" t="s">
        <v>189</v>
      </c>
      <c r="D45" s="129"/>
      <c r="E45" s="17" t="s">
        <v>449</v>
      </c>
      <c r="F45" s="17" t="s">
        <v>449</v>
      </c>
      <c r="G45" s="17" t="s">
        <v>449</v>
      </c>
      <c r="H45" s="17" t="s">
        <v>449</v>
      </c>
      <c r="I45" s="17" t="s">
        <v>451</v>
      </c>
      <c r="J45" s="17" t="s">
        <v>449</v>
      </c>
      <c r="K45" s="17" t="s">
        <v>449</v>
      </c>
      <c r="L45" s="17" t="s">
        <v>449</v>
      </c>
      <c r="M45" s="17" t="s">
        <v>450</v>
      </c>
      <c r="N45" s="17" t="s">
        <v>450</v>
      </c>
      <c r="O45" s="16" t="s">
        <v>448</v>
      </c>
      <c r="P45" s="16" t="s">
        <v>448</v>
      </c>
      <c r="Q45" s="17" t="s">
        <v>450</v>
      </c>
      <c r="R45" s="17" t="s">
        <v>450</v>
      </c>
      <c r="S45" s="20" t="s">
        <v>448</v>
      </c>
      <c r="T45" s="25" t="str">
        <f t="shared" si="0"/>
        <v/>
      </c>
      <c r="U45" s="133" t="str">
        <f>IF(COUNTIF(個票ｰ1006!$U$30:$U$119,$C45),"○","")</f>
        <v/>
      </c>
      <c r="V45" s="133" t="str">
        <f t="shared" si="1"/>
        <v/>
      </c>
    </row>
    <row r="46" spans="1:22" ht="14.25">
      <c r="A46" s="623"/>
      <c r="B46" s="624"/>
      <c r="C46" s="187" t="s">
        <v>190</v>
      </c>
      <c r="D46" s="129"/>
      <c r="E46" s="17" t="s">
        <v>449</v>
      </c>
      <c r="F46" s="17" t="s">
        <v>449</v>
      </c>
      <c r="G46" s="17" t="s">
        <v>449</v>
      </c>
      <c r="H46" s="17" t="s">
        <v>449</v>
      </c>
      <c r="I46" s="17" t="s">
        <v>451</v>
      </c>
      <c r="J46" s="17" t="s">
        <v>449</v>
      </c>
      <c r="K46" s="17" t="s">
        <v>451</v>
      </c>
      <c r="L46" s="17" t="s">
        <v>451</v>
      </c>
      <c r="M46" s="17" t="s">
        <v>451</v>
      </c>
      <c r="N46" s="17" t="s">
        <v>450</v>
      </c>
      <c r="O46" s="17" t="s">
        <v>450</v>
      </c>
      <c r="P46" s="16" t="s">
        <v>448</v>
      </c>
      <c r="Q46" s="17" t="s">
        <v>450</v>
      </c>
      <c r="R46" s="17" t="s">
        <v>451</v>
      </c>
      <c r="S46" s="20" t="s">
        <v>448</v>
      </c>
      <c r="T46" s="25" t="str">
        <f t="shared" si="0"/>
        <v/>
      </c>
      <c r="U46" s="133" t="str">
        <f>IF(COUNTIF(個票ｰ1006!$U$30:$U$119,$C46),"○","")</f>
        <v/>
      </c>
      <c r="V46" s="133" t="str">
        <f t="shared" si="1"/>
        <v/>
      </c>
    </row>
    <row r="47" spans="1:22" ht="14.25">
      <c r="A47" s="623"/>
      <c r="B47" s="624"/>
      <c r="C47" s="187" t="s">
        <v>191</v>
      </c>
      <c r="D47" s="129"/>
      <c r="E47" s="17" t="s">
        <v>449</v>
      </c>
      <c r="F47" s="17" t="s">
        <v>449</v>
      </c>
      <c r="G47" s="17" t="s">
        <v>451</v>
      </c>
      <c r="H47" s="17" t="s">
        <v>449</v>
      </c>
      <c r="I47" s="17" t="s">
        <v>451</v>
      </c>
      <c r="J47" s="17" t="s">
        <v>449</v>
      </c>
      <c r="K47" s="17" t="s">
        <v>451</v>
      </c>
      <c r="L47" s="17" t="s">
        <v>451</v>
      </c>
      <c r="M47" s="17" t="s">
        <v>450</v>
      </c>
      <c r="N47" s="17" t="s">
        <v>451</v>
      </c>
      <c r="O47" s="17" t="s">
        <v>450</v>
      </c>
      <c r="P47" s="17" t="s">
        <v>451</v>
      </c>
      <c r="Q47" s="17" t="s">
        <v>451</v>
      </c>
      <c r="R47" s="17" t="s">
        <v>451</v>
      </c>
      <c r="S47" s="18" t="s">
        <v>450</v>
      </c>
      <c r="T47" s="25" t="str">
        <f t="shared" si="0"/>
        <v/>
      </c>
      <c r="U47" s="133" t="str">
        <f>IF(COUNTIF(個票ｰ1006!$U$30:$U$119,$C47),"○","")</f>
        <v/>
      </c>
      <c r="V47" s="133" t="str">
        <f t="shared" si="1"/>
        <v/>
      </c>
    </row>
    <row r="48" spans="1:22" ht="14.25">
      <c r="A48" s="623"/>
      <c r="B48" s="624" t="s">
        <v>459</v>
      </c>
      <c r="C48" s="187" t="s">
        <v>192</v>
      </c>
      <c r="D48" s="129"/>
      <c r="E48" s="17" t="s">
        <v>451</v>
      </c>
      <c r="F48" s="17" t="s">
        <v>451</v>
      </c>
      <c r="G48" s="17" t="s">
        <v>451</v>
      </c>
      <c r="H48" s="17" t="s">
        <v>451</v>
      </c>
      <c r="I48" s="17" t="s">
        <v>451</v>
      </c>
      <c r="J48" s="17" t="s">
        <v>449</v>
      </c>
      <c r="K48" s="17" t="s">
        <v>451</v>
      </c>
      <c r="L48" s="17" t="s">
        <v>451</v>
      </c>
      <c r="M48" s="17" t="s">
        <v>451</v>
      </c>
      <c r="N48" s="17" t="s">
        <v>451</v>
      </c>
      <c r="O48" s="17" t="s">
        <v>451</v>
      </c>
      <c r="P48" s="17" t="s">
        <v>451</v>
      </c>
      <c r="Q48" s="16" t="s">
        <v>448</v>
      </c>
      <c r="R48" s="17" t="s">
        <v>451</v>
      </c>
      <c r="S48" s="18" t="s">
        <v>450</v>
      </c>
      <c r="T48" s="25" t="str">
        <f t="shared" si="0"/>
        <v/>
      </c>
      <c r="U48" s="133" t="str">
        <f>IF(COUNTIF(個票ｰ1006!$U$30:$U$119,$C48),"○","")</f>
        <v/>
      </c>
      <c r="V48" s="133" t="str">
        <f t="shared" si="1"/>
        <v/>
      </c>
    </row>
    <row r="49" spans="1:23" ht="14.25">
      <c r="A49" s="623"/>
      <c r="B49" s="624"/>
      <c r="C49" s="187" t="s">
        <v>194</v>
      </c>
      <c r="D49" s="129"/>
      <c r="E49" s="17" t="s">
        <v>449</v>
      </c>
      <c r="F49" s="17" t="s">
        <v>449</v>
      </c>
      <c r="G49" s="17" t="s">
        <v>449</v>
      </c>
      <c r="H49" s="17" t="s">
        <v>449</v>
      </c>
      <c r="I49" s="17" t="s">
        <v>449</v>
      </c>
      <c r="J49" s="17" t="s">
        <v>449</v>
      </c>
      <c r="K49" s="17" t="s">
        <v>451</v>
      </c>
      <c r="L49" s="17" t="s">
        <v>451</v>
      </c>
      <c r="M49" s="17" t="s">
        <v>450</v>
      </c>
      <c r="N49" s="17" t="s">
        <v>451</v>
      </c>
      <c r="O49" s="17" t="s">
        <v>451</v>
      </c>
      <c r="P49" s="17" t="s">
        <v>451</v>
      </c>
      <c r="Q49" s="17" t="s">
        <v>451</v>
      </c>
      <c r="R49" s="17" t="s">
        <v>451</v>
      </c>
      <c r="S49" s="18" t="s">
        <v>450</v>
      </c>
      <c r="T49" s="25" t="str">
        <f t="shared" si="0"/>
        <v/>
      </c>
      <c r="U49" s="133" t="str">
        <f>IF(COUNTIF(個票ｰ1006!$U$30:$U$119,$C49),"○","")</f>
        <v/>
      </c>
      <c r="V49" s="133" t="str">
        <f t="shared" si="1"/>
        <v/>
      </c>
    </row>
    <row r="50" spans="1:23" ht="14.25">
      <c r="A50" s="623"/>
      <c r="B50" s="624"/>
      <c r="C50" s="187" t="s">
        <v>195</v>
      </c>
      <c r="D50" s="129"/>
      <c r="E50" s="17" t="s">
        <v>451</v>
      </c>
      <c r="F50" s="17" t="s">
        <v>451</v>
      </c>
      <c r="G50" s="17" t="s">
        <v>451</v>
      </c>
      <c r="H50" s="17" t="s">
        <v>451</v>
      </c>
      <c r="I50" s="17" t="s">
        <v>451</v>
      </c>
      <c r="J50" s="17" t="s">
        <v>449</v>
      </c>
      <c r="K50" s="17" t="s">
        <v>451</v>
      </c>
      <c r="L50" s="17" t="s">
        <v>451</v>
      </c>
      <c r="M50" s="17" t="s">
        <v>451</v>
      </c>
      <c r="N50" s="17" t="s">
        <v>451</v>
      </c>
      <c r="O50" s="17" t="s">
        <v>451</v>
      </c>
      <c r="P50" s="17" t="s">
        <v>451</v>
      </c>
      <c r="Q50" s="17" t="s">
        <v>451</v>
      </c>
      <c r="R50" s="17" t="s">
        <v>451</v>
      </c>
      <c r="S50" s="18" t="s">
        <v>451</v>
      </c>
      <c r="T50" s="25" t="str">
        <f t="shared" si="0"/>
        <v/>
      </c>
      <c r="U50" s="133" t="str">
        <f>IF(COUNTIF(個票ｰ1006!$U$30:$U$119,$C50),"○","")</f>
        <v/>
      </c>
      <c r="V50" s="133" t="str">
        <f t="shared" si="1"/>
        <v/>
      </c>
    </row>
    <row r="51" spans="1:23" ht="14.25">
      <c r="A51" s="623" t="s">
        <v>197</v>
      </c>
      <c r="B51" s="624" t="s">
        <v>460</v>
      </c>
      <c r="C51" s="187" t="s">
        <v>196</v>
      </c>
      <c r="D51" s="129"/>
      <c r="E51" s="17" t="s">
        <v>449</v>
      </c>
      <c r="F51" s="17" t="s">
        <v>449</v>
      </c>
      <c r="G51" s="17" t="s">
        <v>449</v>
      </c>
      <c r="H51" s="17" t="s">
        <v>449</v>
      </c>
      <c r="I51" s="17" t="s">
        <v>449</v>
      </c>
      <c r="J51" s="17" t="s">
        <v>449</v>
      </c>
      <c r="K51" s="17" t="s">
        <v>449</v>
      </c>
      <c r="L51" s="17" t="s">
        <v>449</v>
      </c>
      <c r="M51" s="17" t="s">
        <v>449</v>
      </c>
      <c r="N51" s="17" t="s">
        <v>451</v>
      </c>
      <c r="O51" s="17" t="s">
        <v>451</v>
      </c>
      <c r="P51" s="17" t="s">
        <v>449</v>
      </c>
      <c r="Q51" s="17" t="s">
        <v>449</v>
      </c>
      <c r="R51" s="16" t="s">
        <v>448</v>
      </c>
      <c r="S51" s="18" t="s">
        <v>238</v>
      </c>
      <c r="T51" s="25" t="str">
        <f t="shared" si="0"/>
        <v/>
      </c>
      <c r="U51" s="133" t="str">
        <f>IF(COUNTIF(個票ｰ1006!$U$30:$U$119,$C51),"○","")</f>
        <v/>
      </c>
      <c r="V51" s="133" t="str">
        <f t="shared" si="1"/>
        <v/>
      </c>
    </row>
    <row r="52" spans="1:23" ht="14.25">
      <c r="A52" s="623"/>
      <c r="B52" s="624"/>
      <c r="C52" s="187" t="s">
        <v>199</v>
      </c>
      <c r="D52" s="129"/>
      <c r="E52" s="17" t="s">
        <v>451</v>
      </c>
      <c r="F52" s="17" t="s">
        <v>451</v>
      </c>
      <c r="G52" s="17" t="s">
        <v>451</v>
      </c>
      <c r="H52" s="17" t="s">
        <v>451</v>
      </c>
      <c r="I52" s="17" t="s">
        <v>449</v>
      </c>
      <c r="J52" s="17" t="s">
        <v>449</v>
      </c>
      <c r="K52" s="17" t="s">
        <v>451</v>
      </c>
      <c r="L52" s="17" t="s">
        <v>451</v>
      </c>
      <c r="M52" s="17" t="s">
        <v>451</v>
      </c>
      <c r="N52" s="17" t="s">
        <v>451</v>
      </c>
      <c r="O52" s="17" t="s">
        <v>451</v>
      </c>
      <c r="P52" s="17" t="s">
        <v>451</v>
      </c>
      <c r="Q52" s="17" t="s">
        <v>451</v>
      </c>
      <c r="R52" s="16" t="s">
        <v>448</v>
      </c>
      <c r="S52" s="18" t="s">
        <v>450</v>
      </c>
      <c r="T52" s="25" t="str">
        <f t="shared" si="0"/>
        <v/>
      </c>
      <c r="U52" s="133" t="str">
        <f>IF(COUNTIF(個票ｰ1006!$U$30:$U$119,$C52),"○","")</f>
        <v/>
      </c>
      <c r="V52" s="133" t="str">
        <f t="shared" si="1"/>
        <v/>
      </c>
    </row>
    <row r="53" spans="1:23" ht="14.25">
      <c r="A53" s="623"/>
      <c r="B53" s="624"/>
      <c r="C53" s="187" t="s">
        <v>200</v>
      </c>
      <c r="D53" s="129"/>
      <c r="E53" s="17" t="s">
        <v>451</v>
      </c>
      <c r="F53" s="17" t="s">
        <v>451</v>
      </c>
      <c r="G53" s="17" t="s">
        <v>451</v>
      </c>
      <c r="H53" s="17" t="s">
        <v>451</v>
      </c>
      <c r="I53" s="17" t="s">
        <v>449</v>
      </c>
      <c r="J53" s="17" t="s">
        <v>449</v>
      </c>
      <c r="K53" s="17" t="s">
        <v>451</v>
      </c>
      <c r="L53" s="17" t="s">
        <v>451</v>
      </c>
      <c r="M53" s="17" t="s">
        <v>450</v>
      </c>
      <c r="N53" s="17" t="s">
        <v>451</v>
      </c>
      <c r="O53" s="17" t="s">
        <v>451</v>
      </c>
      <c r="P53" s="17" t="s">
        <v>451</v>
      </c>
      <c r="Q53" s="17" t="s">
        <v>451</v>
      </c>
      <c r="R53" s="16" t="s">
        <v>448</v>
      </c>
      <c r="S53" s="18" t="s">
        <v>450</v>
      </c>
      <c r="T53" s="25" t="str">
        <f t="shared" si="0"/>
        <v/>
      </c>
      <c r="U53" s="133" t="str">
        <f>IF(COUNTIF(個票ｰ1006!$U$30:$U$119,$C53),"○","")</f>
        <v/>
      </c>
      <c r="V53" s="133" t="str">
        <f t="shared" si="1"/>
        <v/>
      </c>
    </row>
    <row r="54" spans="1:23" ht="14.25">
      <c r="A54" s="623"/>
      <c r="B54" s="624"/>
      <c r="C54" s="187" t="s">
        <v>201</v>
      </c>
      <c r="D54" s="129"/>
      <c r="E54" s="17" t="s">
        <v>450</v>
      </c>
      <c r="F54" s="17" t="s">
        <v>450</v>
      </c>
      <c r="G54" s="17" t="s">
        <v>450</v>
      </c>
      <c r="H54" s="17" t="s">
        <v>451</v>
      </c>
      <c r="I54" s="17" t="s">
        <v>451</v>
      </c>
      <c r="J54" s="17" t="s">
        <v>449</v>
      </c>
      <c r="K54" s="17" t="s">
        <v>450</v>
      </c>
      <c r="L54" s="17" t="s">
        <v>450</v>
      </c>
      <c r="M54" s="17" t="s">
        <v>450</v>
      </c>
      <c r="N54" s="17" t="s">
        <v>449</v>
      </c>
      <c r="O54" s="17" t="s">
        <v>449</v>
      </c>
      <c r="P54" s="17" t="s">
        <v>449</v>
      </c>
      <c r="Q54" s="17" t="s">
        <v>449</v>
      </c>
      <c r="R54" s="16" t="s">
        <v>448</v>
      </c>
      <c r="S54" s="18" t="s">
        <v>450</v>
      </c>
      <c r="T54" s="25" t="str">
        <f t="shared" si="0"/>
        <v/>
      </c>
      <c r="U54" s="133" t="str">
        <f>IF(COUNTIF(個票ｰ1006!$U$30:$U$119,$C54),"○","")</f>
        <v/>
      </c>
      <c r="V54" s="133" t="str">
        <f t="shared" si="1"/>
        <v/>
      </c>
    </row>
    <row r="55" spans="1:23" ht="14.25">
      <c r="A55" s="623"/>
      <c r="B55" s="624" t="s">
        <v>203</v>
      </c>
      <c r="C55" s="187" t="s">
        <v>202</v>
      </c>
      <c r="D55" s="129"/>
      <c r="E55" s="17" t="s">
        <v>449</v>
      </c>
      <c r="F55" s="17" t="s">
        <v>449</v>
      </c>
      <c r="G55" s="17" t="s">
        <v>449</v>
      </c>
      <c r="H55" s="17" t="s">
        <v>449</v>
      </c>
      <c r="I55" s="17" t="s">
        <v>449</v>
      </c>
      <c r="J55" s="17" t="s">
        <v>449</v>
      </c>
      <c r="K55" s="17" t="s">
        <v>449</v>
      </c>
      <c r="L55" s="17" t="s">
        <v>449</v>
      </c>
      <c r="M55" s="17" t="s">
        <v>450</v>
      </c>
      <c r="N55" s="17" t="s">
        <v>450</v>
      </c>
      <c r="O55" s="17" t="s">
        <v>450</v>
      </c>
      <c r="P55" s="17" t="s">
        <v>450</v>
      </c>
      <c r="Q55" s="17" t="s">
        <v>450</v>
      </c>
      <c r="R55" s="17" t="s">
        <v>450</v>
      </c>
      <c r="S55" s="20" t="s">
        <v>448</v>
      </c>
      <c r="T55" s="25" t="str">
        <f t="shared" si="0"/>
        <v/>
      </c>
      <c r="U55" s="133" t="str">
        <f>IF(COUNTIF(個票ｰ1006!$U$30:$U$119,$C55),"○","")</f>
        <v/>
      </c>
      <c r="V55" s="133" t="str">
        <f t="shared" si="1"/>
        <v/>
      </c>
    </row>
    <row r="56" spans="1:23" ht="15" thickBot="1">
      <c r="A56" s="625"/>
      <c r="B56" s="626"/>
      <c r="C56" s="188" t="s">
        <v>204</v>
      </c>
      <c r="D56" s="130"/>
      <c r="E56" s="22" t="s">
        <v>449</v>
      </c>
      <c r="F56" s="22" t="s">
        <v>449</v>
      </c>
      <c r="G56" s="22" t="s">
        <v>449</v>
      </c>
      <c r="H56" s="22" t="s">
        <v>449</v>
      </c>
      <c r="I56" s="22" t="s">
        <v>449</v>
      </c>
      <c r="J56" s="22" t="s">
        <v>449</v>
      </c>
      <c r="K56" s="22" t="s">
        <v>449</v>
      </c>
      <c r="L56" s="22" t="s">
        <v>449</v>
      </c>
      <c r="M56" s="22" t="s">
        <v>451</v>
      </c>
      <c r="N56" s="22" t="s">
        <v>451</v>
      </c>
      <c r="O56" s="22" t="s">
        <v>451</v>
      </c>
      <c r="P56" s="23" t="s">
        <v>448</v>
      </c>
      <c r="Q56" s="22" t="s">
        <v>451</v>
      </c>
      <c r="R56" s="22" t="s">
        <v>450</v>
      </c>
      <c r="S56" s="24" t="s">
        <v>448</v>
      </c>
      <c r="T56" s="25" t="str">
        <f t="shared" si="0"/>
        <v/>
      </c>
      <c r="U56" s="133" t="str">
        <f>IF(COUNTIF(個票ｰ1006!$U$30:$U$119,$C56),"○","")</f>
        <v/>
      </c>
      <c r="V56" s="133" t="str">
        <f t="shared" si="1"/>
        <v/>
      </c>
    </row>
    <row r="57" spans="1:23" s="133" customFormat="1" ht="14.25" hidden="1">
      <c r="E57" s="134">
        <f>IF(OR(D14="○",D15="○",D16="○",D17="○",D18="○",D20="○",D21="○",D22="○",D23="○"),1,0)</f>
        <v>0</v>
      </c>
      <c r="F57" s="134">
        <f>IF(OR(D14="○",D15="○",D16="○",D17="○",D18="○",D20="○",D21="○",D22="○",D23="○",),1,0)</f>
        <v>0</v>
      </c>
      <c r="G57" s="134">
        <f>IF(D16="○",1,0)</f>
        <v>0</v>
      </c>
      <c r="H57" s="134">
        <f>IF(OR(D26="○",D27="○",D29="○",),1,0)</f>
        <v>0</v>
      </c>
      <c r="I57" s="134">
        <f>IF(OR(D26="○",D27="○",D28="○",D29="○"),1,0)</f>
        <v>0</v>
      </c>
      <c r="J57" s="134">
        <f>IF(D30="○",1,0)</f>
        <v>0</v>
      </c>
      <c r="K57" s="134">
        <f>IF(OR(D31="○",D32="○",D33="○"),1,0)</f>
        <v>0</v>
      </c>
      <c r="L57" s="134">
        <f>IF(OR(D34="○",D35="○"),1,0)</f>
        <v>0</v>
      </c>
      <c r="M57" s="134">
        <f>IF(OR(D36="○",D37="○"),1,0)</f>
        <v>0</v>
      </c>
      <c r="N57" s="134">
        <f>IF(OR(D38="○",D39="○",D40="○",D41="○",D42="○",D43="○"),1,0)</f>
        <v>0</v>
      </c>
      <c r="O57" s="134">
        <f>IF(OR(D38="○",D39="○",D40="○",D41="○",D42="○",D44="○",D45="○"),1,0)</f>
        <v>0</v>
      </c>
      <c r="P57" s="134">
        <f>IF(OR(D38="○",D45="○",D46="○",D56="○"),1,0)</f>
        <v>0</v>
      </c>
      <c r="Q57" s="134">
        <f>IF(D48="○",1,0)</f>
        <v>0</v>
      </c>
      <c r="R57" s="134">
        <f>IF(OR(D51="○",D52="○",D53="○",D54="○"),1,0)</f>
        <v>0</v>
      </c>
      <c r="S57" s="134">
        <f>IF(OR(D45="○",D46="○",D55="○",D56="○"),1,0)</f>
        <v>0</v>
      </c>
      <c r="T57" s="133">
        <f>COUNTIF($T$14:$T$56,$D$61)</f>
        <v>0</v>
      </c>
    </row>
    <row r="58" spans="1:23" s="135" customFormat="1" ht="11.25" hidden="1">
      <c r="D58" s="135" t="s">
        <v>322</v>
      </c>
      <c r="E58" s="135" t="str">
        <f>IF(E$57=1,E$60,"")</f>
        <v/>
      </c>
      <c r="F58" s="135" t="str">
        <f t="shared" ref="F58:S59" si="2">IF(F$57=1,F$60,"")</f>
        <v/>
      </c>
      <c r="G58" s="135" t="str">
        <f t="shared" si="2"/>
        <v/>
      </c>
      <c r="H58" s="135" t="str">
        <f t="shared" si="2"/>
        <v/>
      </c>
      <c r="I58" s="135" t="str">
        <f t="shared" si="2"/>
        <v/>
      </c>
      <c r="J58" s="135" t="str">
        <f t="shared" si="2"/>
        <v/>
      </c>
      <c r="K58" s="135" t="str">
        <f t="shared" si="2"/>
        <v/>
      </c>
      <c r="L58" s="135" t="str">
        <f t="shared" si="2"/>
        <v/>
      </c>
      <c r="M58" s="135" t="str">
        <f t="shared" si="2"/>
        <v/>
      </c>
      <c r="N58" s="135" t="str">
        <f t="shared" si="2"/>
        <v/>
      </c>
      <c r="O58" s="135" t="str">
        <f t="shared" si="2"/>
        <v/>
      </c>
      <c r="P58" s="135" t="str">
        <f t="shared" si="2"/>
        <v/>
      </c>
      <c r="Q58" s="135" t="str">
        <f t="shared" si="2"/>
        <v/>
      </c>
      <c r="R58" s="135" t="str">
        <f t="shared" si="2"/>
        <v/>
      </c>
      <c r="S58" s="135" t="str">
        <f t="shared" si="2"/>
        <v/>
      </c>
    </row>
    <row r="59" spans="1:23" s="135" customFormat="1" ht="11.25" hidden="1">
      <c r="D59" s="135" t="s">
        <v>324</v>
      </c>
      <c r="E59" s="135" t="str">
        <f>IF(E$57=1,E$60,"")</f>
        <v/>
      </c>
      <c r="F59" s="135" t="str">
        <f t="shared" si="2"/>
        <v/>
      </c>
      <c r="G59" s="135" t="str">
        <f t="shared" si="2"/>
        <v/>
      </c>
      <c r="H59" s="135" t="str">
        <f t="shared" si="2"/>
        <v/>
      </c>
      <c r="I59" s="135" t="str">
        <f t="shared" si="2"/>
        <v/>
      </c>
      <c r="J59" s="135" t="str">
        <f t="shared" si="2"/>
        <v/>
      </c>
      <c r="K59" s="135" t="str">
        <f t="shared" si="2"/>
        <v/>
      </c>
      <c r="L59" s="135" t="str">
        <f t="shared" si="2"/>
        <v/>
      </c>
      <c r="M59" s="135" t="str">
        <f t="shared" si="2"/>
        <v/>
      </c>
      <c r="N59" s="135" t="str">
        <f t="shared" si="2"/>
        <v/>
      </c>
      <c r="O59" s="135" t="str">
        <f t="shared" si="2"/>
        <v/>
      </c>
      <c r="P59" s="135" t="str">
        <f t="shared" si="2"/>
        <v/>
      </c>
      <c r="Q59" s="135" t="str">
        <f t="shared" si="2"/>
        <v/>
      </c>
      <c r="R59" s="135" t="str">
        <f t="shared" si="2"/>
        <v/>
      </c>
      <c r="S59" s="135" t="str">
        <f t="shared" si="2"/>
        <v/>
      </c>
    </row>
    <row r="60" spans="1:23" s="135" customFormat="1" ht="19.5" hidden="1" customHeight="1">
      <c r="E60" s="136" t="s">
        <v>461</v>
      </c>
      <c r="F60" s="136" t="s">
        <v>462</v>
      </c>
      <c r="G60" s="136" t="s">
        <v>463</v>
      </c>
      <c r="H60" s="136" t="s">
        <v>276</v>
      </c>
      <c r="I60" s="136" t="s">
        <v>282</v>
      </c>
      <c r="J60" s="136" t="s">
        <v>464</v>
      </c>
      <c r="K60" s="136" t="s">
        <v>277</v>
      </c>
      <c r="L60" s="136" t="s">
        <v>465</v>
      </c>
      <c r="M60" s="137" t="s">
        <v>289</v>
      </c>
      <c r="N60" s="136" t="s">
        <v>278</v>
      </c>
      <c r="O60" s="136" t="s">
        <v>284</v>
      </c>
      <c r="P60" s="136" t="s">
        <v>290</v>
      </c>
      <c r="Q60" s="136" t="s">
        <v>466</v>
      </c>
      <c r="R60" s="136" t="s">
        <v>279</v>
      </c>
      <c r="S60" s="136" t="s">
        <v>467</v>
      </c>
    </row>
    <row r="61" spans="1:23" s="133" customFormat="1" hidden="1">
      <c r="D61" s="133" t="s">
        <v>468</v>
      </c>
    </row>
    <row r="62" spans="1:23" s="25" customFormat="1" hidden="1">
      <c r="U62" s="133"/>
      <c r="V62" s="133"/>
      <c r="W62" s="133"/>
    </row>
  </sheetData>
  <sheetProtection algorithmName="SHA-512" hashValue="JwgwRY+z0KIW1/QsXad40RCPNFELIaMtLX86f5ZEFchCI3e+0ebpvIzcfnWzQySq8kNBm43kMSAMwM35IfhW4g==" saltValue="XU1QFFRiBm8HOTAulW3dQw==" spinCount="100000" sheet="1" objects="1" scenarios="1"/>
  <mergeCells count="28">
    <mergeCell ref="A7:S7"/>
    <mergeCell ref="A1:S1"/>
    <mergeCell ref="A3:S3"/>
    <mergeCell ref="A4:S4"/>
    <mergeCell ref="A5:S5"/>
    <mergeCell ref="A6:S6"/>
    <mergeCell ref="A8:S8"/>
    <mergeCell ref="A9:S9"/>
    <mergeCell ref="A11:D12"/>
    <mergeCell ref="E11:G11"/>
    <mergeCell ref="H11:J11"/>
    <mergeCell ref="K11:M11"/>
    <mergeCell ref="N11:Q11"/>
    <mergeCell ref="R11:S11"/>
    <mergeCell ref="A14:A30"/>
    <mergeCell ref="B14:B19"/>
    <mergeCell ref="B20:B25"/>
    <mergeCell ref="B26:B30"/>
    <mergeCell ref="A31:A37"/>
    <mergeCell ref="B31:B33"/>
    <mergeCell ref="B34:B35"/>
    <mergeCell ref="B36:B37"/>
    <mergeCell ref="A38:A50"/>
    <mergeCell ref="B38:B47"/>
    <mergeCell ref="B48:B50"/>
    <mergeCell ref="A51:A56"/>
    <mergeCell ref="B51:B54"/>
    <mergeCell ref="B55:B56"/>
  </mergeCells>
  <phoneticPr fontId="17"/>
  <conditionalFormatting sqref="E12">
    <cfRule type="expression" dxfId="164" priority="15">
      <formula>$E$57=1</formula>
    </cfRule>
  </conditionalFormatting>
  <conditionalFormatting sqref="F12">
    <cfRule type="expression" dxfId="163" priority="14">
      <formula>$F$57=1</formula>
    </cfRule>
  </conditionalFormatting>
  <conditionalFormatting sqref="G12">
    <cfRule type="expression" dxfId="162" priority="13">
      <formula>$G$57=1</formula>
    </cfRule>
  </conditionalFormatting>
  <conditionalFormatting sqref="H12">
    <cfRule type="expression" dxfId="161" priority="12">
      <formula>$H$57=1</formula>
    </cfRule>
  </conditionalFormatting>
  <conditionalFormatting sqref="I12">
    <cfRule type="expression" dxfId="160" priority="11">
      <formula>$I$57=1</formula>
    </cfRule>
  </conditionalFormatting>
  <conditionalFormatting sqref="J12">
    <cfRule type="expression" dxfId="159" priority="10">
      <formula>$J$57=1</formula>
    </cfRule>
  </conditionalFormatting>
  <conditionalFormatting sqref="K12">
    <cfRule type="expression" dxfId="158" priority="9">
      <formula>$K$57=1</formula>
    </cfRule>
  </conditionalFormatting>
  <conditionalFormatting sqref="L12">
    <cfRule type="expression" dxfId="157" priority="8">
      <formula>$L$57=1</formula>
    </cfRule>
  </conditionalFormatting>
  <conditionalFormatting sqref="M12">
    <cfRule type="expression" dxfId="156" priority="7">
      <formula>$M$57=1</formula>
    </cfRule>
  </conditionalFormatting>
  <conditionalFormatting sqref="N12">
    <cfRule type="expression" dxfId="155" priority="6">
      <formula>$N$57=1</formula>
    </cfRule>
  </conditionalFormatting>
  <conditionalFormatting sqref="O12">
    <cfRule type="expression" dxfId="154" priority="5">
      <formula>$O$57=1</formula>
    </cfRule>
  </conditionalFormatting>
  <conditionalFormatting sqref="P12">
    <cfRule type="expression" dxfId="153" priority="4">
      <formula>$P$57=1</formula>
    </cfRule>
  </conditionalFormatting>
  <conditionalFormatting sqref="Q12">
    <cfRule type="expression" dxfId="152" priority="3">
      <formula>$Q$57=1</formula>
    </cfRule>
  </conditionalFormatting>
  <conditionalFormatting sqref="R12">
    <cfRule type="expression" dxfId="151" priority="2">
      <formula>$R$57=1</formula>
    </cfRule>
  </conditionalFormatting>
  <conditionalFormatting sqref="S12">
    <cfRule type="expression" dxfId="150" priority="1">
      <formula>$S$57=1</formula>
    </cfRule>
  </conditionalFormatting>
  <hyperlinks>
    <hyperlink ref="A5:F5" r:id="rId1" location="page=70　　" display="＜各スキル項目における具体的な学習項目例等について＞" xr:uid="{8C8ED9F6-7FA8-400A-B86C-45F1B1CEC557}"/>
    <hyperlink ref="A8:S8" r:id="rId2" location="page=73" display="＜各人材類型における「ロール」の定義について＞" xr:uid="{66322003-031B-4EB2-B572-25A247712653}"/>
    <hyperlink ref="A5:S5" r:id="rId3" location="page=84" display="＜各スキル項目における具体的な学習項目例等について＞" xr:uid="{34B3113E-9AF1-4FE0-8B6A-B70935E029A0}"/>
    <hyperlink ref="E12" r:id="rId4" location="page=100" display="https://www.ipa.go.jp/jinzai/skill-standard/dss/ps6vr700000083ki-att/000106872.pdf - page=100" xr:uid="{3226756D-CF39-4C70-9267-7D0DDD706E11}"/>
    <hyperlink ref="F12" r:id="rId5" location="page=101" display="https://www.ipa.go.jp/jinzai/skill-standard/dss/ps6vr700000083ki-att/000106872.pdf - page=101" xr:uid="{084FB4AE-7C1E-4968-AF90-028B74E2DB09}"/>
    <hyperlink ref="G12" r:id="rId6" location="page=102" display="https://www.ipa.go.jp/jinzai/skill-standard/dss/ps6vr700000083ki-att/000106872.pdf - page=102" xr:uid="{4F65C107-07B9-4BA7-AAE4-2A824330BFF5}"/>
    <hyperlink ref="H12" r:id="rId7" location="page=115" display="https://www.ipa.go.jp/jinzai/skill-standard/dss/ps6vr700000083ki-att/000106872.pdf - page=115" xr:uid="{A097FFD4-3AC1-420C-A8E8-1E6318EEA783}"/>
    <hyperlink ref="I12" r:id="rId8" location="page=116" display="https://www.ipa.go.jp/jinzai/skill-standard/dss/ps6vr700000083ki-att/000106872.pdf - page=116" xr:uid="{80E1B896-D381-4684-85A8-E44DBDF21014}"/>
    <hyperlink ref="J12" r:id="rId9" location="page=117" display="https://www.ipa.go.jp/jinzai/skill-standard/dss/ps6vr700000083ki-att/000106872.pdf - page=117" xr:uid="{9A46F62B-D45D-4ABD-9E69-300CE0BE126E}"/>
    <hyperlink ref="K12" r:id="rId10" location="page=126" display="https://www.ipa.go.jp/jinzai/skill-standard/dss/ps6vr700000083ki-att/000106872.pdf - page=126" xr:uid="{3D9CC4C2-EBAF-4000-ADDF-371CD248C03F}"/>
    <hyperlink ref="L12" r:id="rId11" location="page=127" display="https://www.ipa.go.jp/jinzai/skill-standard/dss/ps6vr700000083ki-att/000106872.pdf - page=127" xr:uid="{572E63D0-E0F2-4EB1-84AB-365C705A1670}"/>
    <hyperlink ref="M12" r:id="rId12" location="page=128" xr:uid="{6EDB2B2C-86BB-43DC-B6E5-DC7B858C24D5}"/>
    <hyperlink ref="N12" r:id="rId13" location="page=135" display="https://www.ipa.go.jp/jinzai/skill-standard/dss/ps6vr700000083ki-att/000106872.pdf - page=135" xr:uid="{25E2125F-4946-4F40-B150-388B404BF8AC}"/>
    <hyperlink ref="O12" r:id="rId14" location="page=136" display="https://www.ipa.go.jp/jinzai/skill-standard/dss/ps6vr700000083ki-att/000106872.pdf - page=136" xr:uid="{CC27B892-1497-4520-8C5F-192F459ABB2B}"/>
    <hyperlink ref="P12" r:id="rId15" location="page=137" display="https://www.ipa.go.jp/jinzai/skill-standard/dss/ps6vr700000083ki-att/000106872.pdf - page=137" xr:uid="{DA6670BD-A411-4629-AB46-0258F69A5C2B}"/>
    <hyperlink ref="Q12" r:id="rId16" location="page=138" display="https://www.ipa.go.jp/jinzai/skill-standard/dss/ps6vr700000083ki-att/000106872.pdf - page=138" xr:uid="{30BCA0DC-AE93-4247-8D4E-88959C48D8DC}"/>
    <hyperlink ref="R12" r:id="rId17" location="page=145" display="https://www.ipa.go.jp/jinzai/skill-standard/dss/ps6vr700000083ki-att/000106872.pdf - page=145" xr:uid="{77A8068C-EA03-4271-A578-124C0DC15BE6}"/>
    <hyperlink ref="S12" r:id="rId18" location="page=146" display="https://www.ipa.go.jp/jinzai/skill-standard/dss/ps6vr700000083ki-att/000106872.pdf - page=146" xr:uid="{863622FD-F6E1-44D7-AFFE-542EA9A2B6DC}"/>
    <hyperlink ref="C14:C19" r:id="rId19" location="page=85" display="ビジネス戦略策定・実行" xr:uid="{0ADC9454-2FBB-4B97-862D-1BCC8F830114}"/>
    <hyperlink ref="C20:C25" r:id="rId20" location="page=86" display="ビジネス調査" xr:uid="{9AD7CD56-3E8E-45E4-B4CC-862B846F09A3}"/>
    <hyperlink ref="C26:C30" r:id="rId21" location="page=87" display="顧客・ユーザー理解" xr:uid="{CA292AF3-632B-4302-9AF7-D5CADB321188}"/>
    <hyperlink ref="C31:C35" r:id="rId22" location="page=88" display="データ理解・活用" xr:uid="{DE33D23A-7795-48CF-B123-E986AE2FF32F}"/>
    <hyperlink ref="C36:C37" r:id="rId23" location="page=89" display="データ活用基盤設計" xr:uid="{A6BAAE56-386A-4408-83D1-0A5614CDCB07}"/>
    <hyperlink ref="C38:C50" r:id="rId24" location="page=90" display="コンピュータサイエンス" xr:uid="{FE950055-B527-47DD-9C82-9FF66A499332}"/>
    <hyperlink ref="C51:C56" r:id="rId25" location="page=91" display="セキュリティ体制構築・運営" xr:uid="{1AE76C23-80CB-42D4-89B1-5C1519176971}"/>
  </hyperlinks>
  <pageMargins left="0.7" right="0.7" top="0.75" bottom="0.75" header="0.3" footer="0.3"/>
  <pageSetup paperSize="9" scale="40" orientation="portrait" r:id="rId26"/>
  <extLst>
    <ext xmlns:x14="http://schemas.microsoft.com/office/spreadsheetml/2009/9/main" uri="{CCE6A557-97BC-4b89-ADB6-D9C93CAAB3DF}">
      <x14:dataValidations xmlns:xm="http://schemas.microsoft.com/office/excel/2006/main" count="1">
        <x14:dataValidation type="list" allowBlank="1" showInputMessage="1" showErrorMessage="1" xr:uid="{1F1486F7-C6F1-4692-992C-688167476795}">
          <x14:formula1>
            <xm:f>リスト!$AZ$1:$AZ$2</xm:f>
          </x14:formula1>
          <xm:sqref>D14:D56</xm:sqref>
        </x14:dataValidation>
      </x14:dataValidations>
    </ext>
  </extLs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FB0486-3AA4-48E1-93AA-7B58A76D05A3}">
  <dimension ref="A1:X86"/>
  <sheetViews>
    <sheetView showGridLines="0" view="pageBreakPreview" zoomScale="85" zoomScaleNormal="100" zoomScaleSheetLayoutView="85" workbookViewId="0"/>
  </sheetViews>
  <sheetFormatPr defaultColWidth="9" defaultRowHeight="12"/>
  <cols>
    <col min="1" max="4" width="6.125" style="36" customWidth="1"/>
    <col min="5" max="6" width="8" style="36" customWidth="1"/>
    <col min="7" max="19" width="6.125" style="36" customWidth="1"/>
    <col min="20" max="23" width="6.125" style="1" customWidth="1"/>
    <col min="24" max="24" width="6.125" style="36" customWidth="1"/>
    <col min="25" max="16384" width="9" style="36"/>
  </cols>
  <sheetData>
    <row r="1" spans="1:24" ht="11.25" customHeight="1">
      <c r="A1" s="230"/>
      <c r="B1" s="230"/>
      <c r="C1" s="230"/>
      <c r="D1" s="230"/>
      <c r="E1" s="230"/>
      <c r="F1" s="230"/>
      <c r="G1" s="230"/>
      <c r="H1" s="230"/>
      <c r="I1" s="230"/>
      <c r="J1" s="230"/>
      <c r="K1" s="230"/>
      <c r="L1" s="230"/>
      <c r="M1" s="230"/>
      <c r="N1" s="230"/>
      <c r="O1" s="230"/>
      <c r="P1" s="230"/>
      <c r="Q1" s="230"/>
      <c r="R1" s="230"/>
      <c r="S1" s="230"/>
      <c r="T1" s="27"/>
      <c r="U1" s="230"/>
      <c r="V1" s="230"/>
      <c r="W1" s="230"/>
      <c r="X1" s="230"/>
    </row>
    <row r="2" spans="1:24" ht="18.75" customHeight="1">
      <c r="A2" s="759" t="s">
        <v>318</v>
      </c>
      <c r="B2" s="760"/>
      <c r="C2" s="760"/>
      <c r="D2" s="761"/>
      <c r="E2" s="768">
        <f>個票ｰ1006!C4</f>
        <v>0</v>
      </c>
      <c r="F2" s="769"/>
      <c r="G2" s="769"/>
      <c r="H2" s="769"/>
      <c r="I2" s="769"/>
      <c r="J2" s="769"/>
      <c r="K2" s="769"/>
      <c r="L2" s="769"/>
      <c r="M2" s="769"/>
      <c r="N2" s="769"/>
      <c r="O2" s="769"/>
      <c r="P2" s="769"/>
      <c r="Q2" s="770"/>
      <c r="R2" s="777" t="s">
        <v>469</v>
      </c>
      <c r="S2" s="778"/>
      <c r="T2" s="779"/>
      <c r="U2" s="786">
        <f>個票ｰ1006!P4</f>
        <v>1006</v>
      </c>
      <c r="V2" s="787"/>
      <c r="W2" s="787"/>
      <c r="X2" s="788"/>
    </row>
    <row r="3" spans="1:24" ht="22.5" customHeight="1">
      <c r="A3" s="762"/>
      <c r="B3" s="763"/>
      <c r="C3" s="763"/>
      <c r="D3" s="764"/>
      <c r="E3" s="771"/>
      <c r="F3" s="772"/>
      <c r="G3" s="772"/>
      <c r="H3" s="772"/>
      <c r="I3" s="772"/>
      <c r="J3" s="772"/>
      <c r="K3" s="772"/>
      <c r="L3" s="772"/>
      <c r="M3" s="772"/>
      <c r="N3" s="772"/>
      <c r="O3" s="772"/>
      <c r="P3" s="772"/>
      <c r="Q3" s="773"/>
      <c r="R3" s="780"/>
      <c r="S3" s="781"/>
      <c r="T3" s="782"/>
      <c r="U3" s="789"/>
      <c r="V3" s="790"/>
      <c r="W3" s="790"/>
      <c r="X3" s="791"/>
    </row>
    <row r="4" spans="1:24" ht="18.75" customHeight="1">
      <c r="A4" s="765"/>
      <c r="B4" s="766"/>
      <c r="C4" s="766"/>
      <c r="D4" s="767"/>
      <c r="E4" s="774"/>
      <c r="F4" s="775"/>
      <c r="G4" s="775"/>
      <c r="H4" s="775"/>
      <c r="I4" s="775"/>
      <c r="J4" s="775"/>
      <c r="K4" s="775"/>
      <c r="L4" s="775"/>
      <c r="M4" s="775"/>
      <c r="N4" s="775"/>
      <c r="O4" s="775"/>
      <c r="P4" s="775"/>
      <c r="Q4" s="776"/>
      <c r="R4" s="783"/>
      <c r="S4" s="784"/>
      <c r="T4" s="785"/>
      <c r="U4" s="792"/>
      <c r="V4" s="793"/>
      <c r="W4" s="793"/>
      <c r="X4" s="794"/>
    </row>
    <row r="5" spans="1:24" ht="15" customHeight="1">
      <c r="X5" s="1"/>
    </row>
    <row r="6" spans="1:24" ht="18" customHeight="1">
      <c r="A6" s="43" t="s">
        <v>470</v>
      </c>
      <c r="H6" s="2"/>
      <c r="J6" s="2"/>
      <c r="K6" s="2"/>
      <c r="L6" s="2"/>
      <c r="M6" s="2"/>
      <c r="N6" s="2"/>
      <c r="O6" s="2"/>
      <c r="P6" s="2"/>
      <c r="Q6" s="2"/>
      <c r="R6" s="2"/>
      <c r="S6" s="57"/>
      <c r="T6" s="58"/>
      <c r="U6" s="58"/>
      <c r="V6" s="59"/>
      <c r="W6" s="59"/>
      <c r="X6" s="60"/>
    </row>
    <row r="7" spans="1:24" ht="4.5" customHeight="1">
      <c r="A7" s="43"/>
      <c r="H7" s="2"/>
      <c r="J7" s="2"/>
      <c r="K7" s="2"/>
      <c r="L7" s="2"/>
      <c r="M7" s="2"/>
      <c r="N7" s="2"/>
      <c r="O7" s="2"/>
      <c r="P7" s="2"/>
      <c r="Q7" s="2"/>
      <c r="R7" s="2"/>
      <c r="S7" s="57"/>
      <c r="T7" s="58"/>
      <c r="U7" s="58"/>
      <c r="V7" s="59"/>
      <c r="W7" s="59"/>
      <c r="X7" s="60"/>
    </row>
    <row r="8" spans="1:24" ht="34.35" customHeight="1">
      <c r="A8" s="874"/>
      <c r="B8" s="875"/>
      <c r="C8" s="534" t="s">
        <v>471</v>
      </c>
      <c r="D8" s="885"/>
      <c r="E8" s="885"/>
      <c r="F8" s="886"/>
      <c r="G8" s="876" t="s">
        <v>472</v>
      </c>
      <c r="H8" s="877"/>
      <c r="I8" s="878" t="s">
        <v>473</v>
      </c>
      <c r="J8" s="340"/>
      <c r="K8" s="338" t="s">
        <v>474</v>
      </c>
      <c r="L8" s="879"/>
      <c r="M8" s="878" t="s">
        <v>475</v>
      </c>
      <c r="N8" s="913"/>
      <c r="O8" s="338" t="s">
        <v>476</v>
      </c>
      <c r="P8" s="914"/>
      <c r="Q8" s="915" t="s">
        <v>477</v>
      </c>
      <c r="R8" s="916"/>
      <c r="S8" s="917"/>
      <c r="T8" s="60"/>
      <c r="U8" s="36"/>
      <c r="V8" s="36"/>
      <c r="W8" s="36"/>
    </row>
    <row r="9" spans="1:24" ht="18" customHeight="1">
      <c r="A9" s="713" t="s">
        <v>478</v>
      </c>
      <c r="B9" s="714"/>
      <c r="C9" s="355" t="s">
        <v>479</v>
      </c>
      <c r="D9" s="887"/>
      <c r="E9" s="887"/>
      <c r="F9" s="888"/>
      <c r="G9" s="796"/>
      <c r="H9" s="797"/>
      <c r="I9" s="798"/>
      <c r="J9" s="799"/>
      <c r="K9" s="799"/>
      <c r="L9" s="796"/>
      <c r="M9" s="798"/>
      <c r="N9" s="799"/>
      <c r="O9" s="799"/>
      <c r="P9" s="800"/>
      <c r="Q9" s="801">
        <f>SUM(G9:P9)</f>
        <v>0</v>
      </c>
      <c r="R9" s="801"/>
      <c r="S9" s="801"/>
      <c r="T9" s="60"/>
      <c r="U9" s="36"/>
      <c r="V9" s="36"/>
      <c r="W9" s="36"/>
    </row>
    <row r="10" spans="1:24" ht="18" customHeight="1">
      <c r="A10" s="715"/>
      <c r="B10" s="716"/>
      <c r="C10" s="369" t="s">
        <v>480</v>
      </c>
      <c r="D10" s="889" t="s">
        <v>481</v>
      </c>
      <c r="E10" s="890"/>
      <c r="F10" s="891"/>
      <c r="G10" s="804"/>
      <c r="H10" s="805"/>
      <c r="I10" s="805"/>
      <c r="J10" s="814"/>
      <c r="K10" s="815"/>
      <c r="L10" s="816"/>
      <c r="M10" s="817"/>
      <c r="N10" s="818"/>
      <c r="O10" s="815"/>
      <c r="P10" s="819"/>
      <c r="Q10" s="743">
        <f>SUM(G10:P10)</f>
        <v>0</v>
      </c>
      <c r="R10" s="744"/>
      <c r="S10" s="745"/>
      <c r="T10" s="60"/>
      <c r="U10" s="36"/>
      <c r="V10" s="36"/>
      <c r="W10" s="36"/>
    </row>
    <row r="11" spans="1:24" ht="18" customHeight="1">
      <c r="A11" s="715"/>
      <c r="B11" s="716"/>
      <c r="C11" s="802"/>
      <c r="D11" s="892" t="s">
        <v>482</v>
      </c>
      <c r="E11" s="893"/>
      <c r="F11" s="894"/>
      <c r="G11" s="880">
        <f>M84</f>
        <v>0</v>
      </c>
      <c r="H11" s="881"/>
      <c r="I11" s="882"/>
      <c r="J11" s="883"/>
      <c r="K11" s="721"/>
      <c r="L11" s="726"/>
      <c r="M11" s="722"/>
      <c r="N11" s="726"/>
      <c r="O11" s="721"/>
      <c r="P11" s="722"/>
      <c r="Q11" s="743">
        <f>SUM(G11:P11)</f>
        <v>0</v>
      </c>
      <c r="R11" s="744"/>
      <c r="S11" s="745"/>
      <c r="T11" s="60"/>
      <c r="U11" s="36"/>
      <c r="V11" s="36"/>
      <c r="W11" s="36"/>
    </row>
    <row r="12" spans="1:24" ht="18" customHeight="1">
      <c r="A12" s="715"/>
      <c r="B12" s="716"/>
      <c r="C12" s="802"/>
      <c r="D12" s="895" t="s">
        <v>483</v>
      </c>
      <c r="E12" s="896"/>
      <c r="F12" s="897"/>
      <c r="G12" s="806"/>
      <c r="H12" s="807"/>
      <c r="I12" s="807"/>
      <c r="J12" s="808"/>
      <c r="K12" s="809"/>
      <c r="L12" s="810"/>
      <c r="M12" s="811"/>
      <c r="N12" s="812"/>
      <c r="O12" s="813"/>
      <c r="P12" s="811"/>
      <c r="Q12" s="743">
        <f>SUM(G12:P12)</f>
        <v>0</v>
      </c>
      <c r="R12" s="744"/>
      <c r="S12" s="745"/>
      <c r="T12" s="60"/>
      <c r="U12" s="36"/>
      <c r="V12" s="36"/>
      <c r="W12" s="36"/>
    </row>
    <row r="13" spans="1:24" ht="18" customHeight="1" thickBot="1">
      <c r="A13" s="715"/>
      <c r="B13" s="716"/>
      <c r="C13" s="803"/>
      <c r="D13" s="898" t="s">
        <v>484</v>
      </c>
      <c r="E13" s="899"/>
      <c r="F13" s="900"/>
      <c r="G13" s="755">
        <f>SUM(G10:H12)</f>
        <v>0</v>
      </c>
      <c r="H13" s="756"/>
      <c r="I13" s="756">
        <f>SUM(I10:J12)</f>
        <v>0</v>
      </c>
      <c r="J13" s="757"/>
      <c r="K13" s="755">
        <f>SUM(K10:L12)</f>
        <v>0</v>
      </c>
      <c r="L13" s="758"/>
      <c r="M13" s="756">
        <f>SUM(M10:N12)</f>
        <v>0</v>
      </c>
      <c r="N13" s="757"/>
      <c r="O13" s="755">
        <f>SUM(O10:P12)</f>
        <v>0</v>
      </c>
      <c r="P13" s="758"/>
      <c r="Q13" s="746">
        <f>SUM(Q10:S12)</f>
        <v>0</v>
      </c>
      <c r="R13" s="747"/>
      <c r="S13" s="748"/>
      <c r="T13" s="61"/>
      <c r="U13" s="36"/>
      <c r="V13" s="36"/>
      <c r="W13" s="36"/>
    </row>
    <row r="14" spans="1:24" ht="18" customHeight="1" thickBot="1">
      <c r="A14" s="717"/>
      <c r="B14" s="795"/>
      <c r="C14" s="901" t="s">
        <v>485</v>
      </c>
      <c r="D14" s="902"/>
      <c r="E14" s="902"/>
      <c r="F14" s="903"/>
      <c r="G14" s="749">
        <f>G9+G13</f>
        <v>0</v>
      </c>
      <c r="H14" s="750"/>
      <c r="I14" s="751">
        <f>I9+I13</f>
        <v>0</v>
      </c>
      <c r="J14" s="752"/>
      <c r="K14" s="749">
        <f>K9+K13</f>
        <v>0</v>
      </c>
      <c r="L14" s="750"/>
      <c r="M14" s="751">
        <f>M9+M13</f>
        <v>0</v>
      </c>
      <c r="N14" s="752"/>
      <c r="O14" s="749">
        <f>O9+O13</f>
        <v>0</v>
      </c>
      <c r="P14" s="753"/>
      <c r="Q14" s="749">
        <f>Q9+Q13</f>
        <v>0</v>
      </c>
      <c r="R14" s="753"/>
      <c r="S14" s="754"/>
      <c r="T14" s="61"/>
      <c r="U14" s="36"/>
      <c r="V14" s="36"/>
      <c r="W14" s="36"/>
    </row>
    <row r="15" spans="1:24" ht="18" customHeight="1">
      <c r="A15" s="713" t="s">
        <v>486</v>
      </c>
      <c r="B15" s="714"/>
      <c r="C15" s="904" t="s">
        <v>487</v>
      </c>
      <c r="D15" s="905"/>
      <c r="E15" s="905"/>
      <c r="F15" s="906"/>
      <c r="G15" s="738">
        <f>M85</f>
        <v>0</v>
      </c>
      <c r="H15" s="739"/>
      <c r="I15" s="740"/>
      <c r="J15" s="741"/>
      <c r="K15" s="733"/>
      <c r="L15" s="742"/>
      <c r="M15" s="740"/>
      <c r="N15" s="741"/>
      <c r="O15" s="733"/>
      <c r="P15" s="734"/>
      <c r="Q15" s="735">
        <f>SUM(G15:P15)</f>
        <v>0</v>
      </c>
      <c r="R15" s="736"/>
      <c r="S15" s="737"/>
      <c r="T15" s="60"/>
      <c r="U15" s="36"/>
      <c r="V15" s="36"/>
      <c r="W15" s="36"/>
    </row>
    <row r="16" spans="1:24" ht="18" customHeight="1">
      <c r="A16" s="715"/>
      <c r="B16" s="716"/>
      <c r="C16" s="892" t="s">
        <v>488</v>
      </c>
      <c r="D16" s="893"/>
      <c r="E16" s="893"/>
      <c r="F16" s="894"/>
      <c r="G16" s="721"/>
      <c r="H16" s="726"/>
      <c r="I16" s="719"/>
      <c r="J16" s="720"/>
      <c r="K16" s="721"/>
      <c r="L16" s="726"/>
      <c r="M16" s="719"/>
      <c r="N16" s="720"/>
      <c r="O16" s="721"/>
      <c r="P16" s="722"/>
      <c r="Q16" s="723">
        <f>SUM(G16:P16)</f>
        <v>0</v>
      </c>
      <c r="R16" s="724"/>
      <c r="S16" s="725"/>
      <c r="T16" s="60"/>
      <c r="U16" s="36"/>
      <c r="V16" s="36"/>
      <c r="W16" s="36"/>
    </row>
    <row r="17" spans="1:24" ht="18" customHeight="1">
      <c r="A17" s="715"/>
      <c r="B17" s="716"/>
      <c r="C17" s="907" t="s">
        <v>489</v>
      </c>
      <c r="D17" s="908"/>
      <c r="E17" s="908"/>
      <c r="F17" s="909"/>
      <c r="G17" s="721"/>
      <c r="H17" s="726"/>
      <c r="I17" s="719"/>
      <c r="J17" s="720"/>
      <c r="K17" s="721"/>
      <c r="L17" s="726"/>
      <c r="M17" s="719"/>
      <c r="N17" s="720"/>
      <c r="O17" s="721"/>
      <c r="P17" s="722"/>
      <c r="Q17" s="723">
        <f>SUM(G17:P17)</f>
        <v>0</v>
      </c>
      <c r="R17" s="724"/>
      <c r="S17" s="725"/>
      <c r="T17" s="60"/>
      <c r="U17" s="36"/>
      <c r="V17" s="36"/>
      <c r="W17" s="36"/>
    </row>
    <row r="18" spans="1:24" ht="18" customHeight="1">
      <c r="A18" s="715"/>
      <c r="B18" s="716"/>
      <c r="C18" s="907" t="s">
        <v>490</v>
      </c>
      <c r="D18" s="908"/>
      <c r="E18" s="908"/>
      <c r="F18" s="909"/>
      <c r="G18" s="721"/>
      <c r="H18" s="726"/>
      <c r="I18" s="719"/>
      <c r="J18" s="720"/>
      <c r="K18" s="721"/>
      <c r="L18" s="726"/>
      <c r="M18" s="719"/>
      <c r="N18" s="720"/>
      <c r="O18" s="721"/>
      <c r="P18" s="722"/>
      <c r="Q18" s="730">
        <f>SUM(G18:P18)</f>
        <v>0</v>
      </c>
      <c r="R18" s="731"/>
      <c r="S18" s="732"/>
      <c r="T18" s="60"/>
      <c r="U18" s="36"/>
      <c r="V18" s="36"/>
      <c r="W18" s="36"/>
    </row>
    <row r="19" spans="1:24" ht="18" customHeight="1">
      <c r="A19" s="717"/>
      <c r="B19" s="718"/>
      <c r="C19" s="910" t="s">
        <v>491</v>
      </c>
      <c r="D19" s="911"/>
      <c r="E19" s="911"/>
      <c r="F19" s="912"/>
      <c r="G19" s="710">
        <f>G15+G16+G17+G18</f>
        <v>0</v>
      </c>
      <c r="H19" s="711"/>
      <c r="I19" s="711">
        <f>I15+I16+I17+I18</f>
        <v>0</v>
      </c>
      <c r="J19" s="712"/>
      <c r="K19" s="710">
        <f>K15+K16+K17+K18</f>
        <v>0</v>
      </c>
      <c r="L19" s="711"/>
      <c r="M19" s="711">
        <f>M15+M16+M17+M18</f>
        <v>0</v>
      </c>
      <c r="N19" s="712"/>
      <c r="O19" s="696">
        <f>O15+O16+O17+O18</f>
        <v>0</v>
      </c>
      <c r="P19" s="697"/>
      <c r="Q19" s="696">
        <f>SUM(Q15:S18)</f>
        <v>0</v>
      </c>
      <c r="R19" s="697"/>
      <c r="S19" s="698"/>
      <c r="T19" s="60"/>
      <c r="U19" s="36"/>
      <c r="V19" s="36"/>
      <c r="W19" s="36"/>
    </row>
    <row r="20" spans="1:24" ht="18" customHeight="1">
      <c r="A20" s="699" t="s">
        <v>492</v>
      </c>
      <c r="B20" s="700"/>
      <c r="C20" s="700"/>
      <c r="D20" s="700"/>
      <c r="E20" s="700"/>
      <c r="F20" s="194"/>
      <c r="G20" s="701">
        <f>G14+G19</f>
        <v>0</v>
      </c>
      <c r="H20" s="702"/>
      <c r="I20" s="703">
        <f>I14+I19</f>
        <v>0</v>
      </c>
      <c r="J20" s="704"/>
      <c r="K20" s="705">
        <f>K14+K19</f>
        <v>0</v>
      </c>
      <c r="L20" s="706"/>
      <c r="M20" s="706">
        <f>M14+M19</f>
        <v>0</v>
      </c>
      <c r="N20" s="707"/>
      <c r="O20" s="708">
        <f>O14+O19</f>
        <v>0</v>
      </c>
      <c r="P20" s="703"/>
      <c r="Q20" s="708">
        <f>Q14+Q19</f>
        <v>0</v>
      </c>
      <c r="R20" s="703"/>
      <c r="S20" s="709">
        <f>S14+S15+S16+S19</f>
        <v>0</v>
      </c>
      <c r="T20" s="60"/>
      <c r="U20" s="36"/>
      <c r="V20" s="36"/>
      <c r="W20" s="36"/>
    </row>
    <row r="21" spans="1:24" ht="15" customHeight="1">
      <c r="A21" s="884" t="s">
        <v>493</v>
      </c>
      <c r="B21" s="884"/>
      <c r="C21" s="884"/>
      <c r="D21" s="884"/>
      <c r="E21" s="884"/>
      <c r="F21" s="884"/>
      <c r="G21" s="884"/>
      <c r="H21" s="884"/>
      <c r="I21" s="884"/>
      <c r="J21" s="884"/>
      <c r="K21" s="884"/>
      <c r="L21" s="884"/>
      <c r="M21" s="884"/>
      <c r="N21" s="884"/>
      <c r="O21" s="884"/>
      <c r="P21" s="884"/>
      <c r="Q21" s="884"/>
      <c r="R21" s="884"/>
      <c r="S21" s="884"/>
      <c r="T21" s="884"/>
      <c r="U21" s="884"/>
      <c r="V21" s="884"/>
      <c r="W21" s="884"/>
      <c r="X21" s="884"/>
    </row>
    <row r="22" spans="1:24" ht="15" customHeight="1">
      <c r="A22" s="62" t="s">
        <v>494</v>
      </c>
      <c r="B22" s="232"/>
      <c r="C22" s="232"/>
      <c r="D22" s="232"/>
      <c r="E22" s="232"/>
      <c r="F22" s="232"/>
      <c r="G22" s="232"/>
      <c r="H22" s="232"/>
      <c r="I22" s="232"/>
      <c r="J22" s="232"/>
      <c r="K22" s="232"/>
      <c r="L22" s="232"/>
      <c r="M22" s="232"/>
      <c r="N22" s="232"/>
      <c r="O22" s="232"/>
      <c r="P22" s="232"/>
      <c r="Q22" s="232"/>
      <c r="R22" s="232"/>
      <c r="S22" s="232"/>
      <c r="T22" s="232"/>
      <c r="U22" s="232"/>
      <c r="V22" s="232"/>
      <c r="W22" s="232"/>
      <c r="X22" s="232"/>
    </row>
    <row r="23" spans="1:24" ht="15" customHeight="1">
      <c r="A23" s="852" t="s">
        <v>495</v>
      </c>
      <c r="B23" s="852"/>
      <c r="C23" s="852"/>
      <c r="D23" s="852"/>
      <c r="E23" s="852"/>
      <c r="F23" s="852"/>
      <c r="G23" s="852"/>
      <c r="H23" s="852"/>
      <c r="I23" s="852"/>
      <c r="J23" s="852"/>
      <c r="K23" s="852"/>
      <c r="L23" s="852"/>
      <c r="M23" s="852"/>
      <c r="N23" s="852"/>
      <c r="O23" s="852"/>
      <c r="P23" s="852"/>
      <c r="Q23" s="852"/>
      <c r="R23" s="852"/>
      <c r="S23" s="852"/>
      <c r="T23" s="852"/>
      <c r="U23" s="852"/>
      <c r="V23" s="852"/>
      <c r="W23" s="852"/>
      <c r="X23" s="852"/>
    </row>
    <row r="24" spans="1:24" ht="6" customHeight="1">
      <c r="A24" s="231"/>
      <c r="B24" s="231"/>
      <c r="C24" s="231"/>
      <c r="D24" s="231"/>
      <c r="E24" s="231"/>
      <c r="F24" s="231"/>
      <c r="G24" s="231"/>
      <c r="H24" s="231"/>
      <c r="I24" s="231"/>
      <c r="J24" s="231"/>
      <c r="K24" s="231"/>
      <c r="L24" s="231"/>
      <c r="M24" s="231"/>
      <c r="N24" s="231"/>
      <c r="O24" s="231"/>
      <c r="P24" s="231"/>
      <c r="Q24" s="231"/>
      <c r="R24" s="231"/>
      <c r="S24" s="231"/>
      <c r="T24" s="231"/>
      <c r="U24" s="231"/>
      <c r="V24" s="231"/>
      <c r="W24" s="231"/>
      <c r="X24" s="231"/>
    </row>
    <row r="25" spans="1:24" ht="31.5" customHeight="1">
      <c r="A25" s="853" t="s">
        <v>496</v>
      </c>
      <c r="B25" s="854"/>
      <c r="C25" s="727"/>
      <c r="D25" s="728"/>
      <c r="E25" s="728"/>
      <c r="F25" s="728"/>
      <c r="G25" s="728"/>
      <c r="H25" s="728"/>
      <c r="I25" s="729"/>
      <c r="J25" s="690" t="s">
        <v>497</v>
      </c>
      <c r="K25" s="691"/>
      <c r="L25" s="691"/>
      <c r="M25" s="692"/>
      <c r="N25" s="693"/>
      <c r="O25" s="694"/>
      <c r="P25" s="694"/>
      <c r="Q25" s="694"/>
      <c r="R25" s="694"/>
      <c r="S25" s="694"/>
      <c r="T25" s="694"/>
      <c r="U25" s="694"/>
      <c r="V25" s="694"/>
      <c r="W25" s="694"/>
      <c r="X25" s="695"/>
    </row>
    <row r="26" spans="1:24" ht="7.5" customHeight="1">
      <c r="A26" s="665"/>
      <c r="B26" s="665"/>
      <c r="C26" s="665"/>
      <c r="D26" s="665"/>
      <c r="E26" s="665"/>
      <c r="F26" s="665"/>
      <c r="G26" s="665"/>
      <c r="H26" s="665"/>
      <c r="I26" s="665"/>
      <c r="J26" s="665"/>
      <c r="K26" s="665"/>
      <c r="L26" s="665"/>
      <c r="M26" s="665"/>
      <c r="N26" s="665"/>
      <c r="O26" s="665"/>
      <c r="P26" s="665"/>
      <c r="Q26" s="665"/>
      <c r="R26" s="665"/>
      <c r="S26" s="665"/>
      <c r="T26" s="665"/>
      <c r="U26" s="665"/>
      <c r="V26" s="665"/>
      <c r="W26" s="665"/>
      <c r="X26" s="665"/>
    </row>
    <row r="27" spans="1:24" ht="18.75" customHeight="1">
      <c r="A27" s="349" t="s">
        <v>498</v>
      </c>
      <c r="B27" s="349"/>
      <c r="C27" s="349"/>
      <c r="D27" s="349"/>
      <c r="E27" s="349"/>
      <c r="F27" s="349"/>
      <c r="G27" s="349"/>
      <c r="H27" s="349"/>
      <c r="I27" s="349"/>
      <c r="J27" s="349"/>
      <c r="K27" s="349"/>
      <c r="L27" s="349"/>
      <c r="M27" s="349"/>
      <c r="N27" s="349"/>
      <c r="O27" s="349"/>
      <c r="P27" s="349"/>
      <c r="Q27" s="349"/>
      <c r="R27" s="349"/>
      <c r="S27" s="349"/>
      <c r="T27" s="349"/>
      <c r="U27" s="349"/>
      <c r="V27" s="349"/>
      <c r="W27" s="349"/>
      <c r="X27" s="349"/>
    </row>
    <row r="28" spans="1:24" ht="16.5" customHeight="1">
      <c r="A28" s="63" t="s">
        <v>499</v>
      </c>
    </row>
    <row r="29" spans="1:24" ht="25.5" customHeight="1">
      <c r="A29" s="666" t="s">
        <v>500</v>
      </c>
      <c r="B29" s="667"/>
      <c r="C29" s="667"/>
      <c r="D29" s="667"/>
      <c r="E29" s="668"/>
      <c r="F29" s="424"/>
      <c r="G29" s="425"/>
      <c r="H29" s="425"/>
      <c r="I29" s="425"/>
      <c r="J29" s="425"/>
      <c r="K29" s="425"/>
      <c r="L29" s="425"/>
      <c r="M29" s="425"/>
      <c r="N29" s="425"/>
      <c r="O29" s="425"/>
      <c r="P29" s="425"/>
      <c r="Q29" s="425"/>
      <c r="R29" s="425"/>
      <c r="S29" s="425"/>
      <c r="T29" s="425"/>
      <c r="U29" s="425"/>
      <c r="V29" s="425"/>
      <c r="W29" s="425"/>
      <c r="X29" s="426"/>
    </row>
    <row r="30" spans="1:24" ht="12" customHeight="1"/>
    <row r="31" spans="1:24" ht="16.5" customHeight="1">
      <c r="A31" s="669" t="s">
        <v>501</v>
      </c>
      <c r="B31" s="669"/>
      <c r="C31" s="669"/>
      <c r="D31" s="669"/>
      <c r="E31" s="669"/>
      <c r="F31" s="669"/>
      <c r="G31" s="669"/>
      <c r="H31" s="669"/>
      <c r="I31" s="669"/>
      <c r="J31" s="669"/>
      <c r="K31" s="669"/>
      <c r="L31" s="669"/>
      <c r="M31" s="669"/>
      <c r="N31" s="669"/>
      <c r="O31" s="669"/>
      <c r="P31" s="669"/>
      <c r="Q31" s="669"/>
      <c r="R31" s="669"/>
      <c r="S31" s="669"/>
      <c r="T31" s="669"/>
      <c r="U31" s="669"/>
      <c r="V31" s="669"/>
      <c r="W31" s="669"/>
      <c r="X31" s="669"/>
    </row>
    <row r="32" spans="1:24" ht="16.5" customHeight="1">
      <c r="A32" s="670" t="s">
        <v>502</v>
      </c>
      <c r="B32" s="671"/>
      <c r="C32" s="671"/>
      <c r="D32" s="671"/>
      <c r="E32" s="672"/>
      <c r="F32" s="670" t="s">
        <v>503</v>
      </c>
      <c r="G32" s="671"/>
      <c r="H32" s="671"/>
      <c r="I32" s="671"/>
      <c r="J32" s="671"/>
      <c r="K32" s="671"/>
      <c r="L32" s="671"/>
      <c r="M32" s="671"/>
      <c r="N32" s="671"/>
      <c r="O32" s="671"/>
      <c r="P32" s="671"/>
      <c r="Q32" s="671"/>
      <c r="R32" s="685"/>
      <c r="S32" s="679"/>
      <c r="T32" s="680"/>
      <c r="U32" s="233" t="s">
        <v>504</v>
      </c>
      <c r="V32" s="683" t="str">
        <f>IFERROR(ROUND(S32/$Q$13*100,1),"")</f>
        <v/>
      </c>
      <c r="W32" s="684"/>
      <c r="X32" s="164" t="s">
        <v>505</v>
      </c>
    </row>
    <row r="33" spans="1:24" ht="16.5" customHeight="1">
      <c r="A33" s="673"/>
      <c r="B33" s="674"/>
      <c r="C33" s="674"/>
      <c r="D33" s="674"/>
      <c r="E33" s="675"/>
      <c r="F33" s="686" t="s">
        <v>506</v>
      </c>
      <c r="G33" s="687"/>
      <c r="H33" s="687"/>
      <c r="I33" s="687"/>
      <c r="J33" s="687"/>
      <c r="K33" s="687"/>
      <c r="L33" s="687"/>
      <c r="M33" s="687"/>
      <c r="N33" s="687"/>
      <c r="O33" s="687"/>
      <c r="P33" s="687"/>
      <c r="Q33" s="687"/>
      <c r="R33" s="688"/>
      <c r="S33" s="681">
        <f>G11</f>
        <v>0</v>
      </c>
      <c r="T33" s="682"/>
      <c r="U33" s="233" t="s">
        <v>504</v>
      </c>
      <c r="V33" s="683" t="str">
        <f>IFERROR(ROUND(S33/$Q$13*100,1),"")</f>
        <v/>
      </c>
      <c r="W33" s="684"/>
      <c r="X33" s="195" t="s">
        <v>505</v>
      </c>
    </row>
    <row r="34" spans="1:24" ht="16.5" customHeight="1">
      <c r="A34" s="673"/>
      <c r="B34" s="674"/>
      <c r="C34" s="674"/>
      <c r="D34" s="674"/>
      <c r="E34" s="675"/>
      <c r="F34" s="686" t="s">
        <v>507</v>
      </c>
      <c r="G34" s="687"/>
      <c r="H34" s="687"/>
      <c r="I34" s="687"/>
      <c r="J34" s="687"/>
      <c r="K34" s="687"/>
      <c r="L34" s="687"/>
      <c r="M34" s="687"/>
      <c r="N34" s="687"/>
      <c r="O34" s="687"/>
      <c r="P34" s="687"/>
      <c r="Q34" s="687"/>
      <c r="R34" s="688"/>
      <c r="S34" s="679"/>
      <c r="T34" s="680"/>
      <c r="U34" s="233" t="s">
        <v>504</v>
      </c>
      <c r="V34" s="683" t="str">
        <f>IFERROR(ROUND(S34/$Q$13*100,1),"")</f>
        <v/>
      </c>
      <c r="W34" s="684"/>
      <c r="X34" s="164" t="s">
        <v>505</v>
      </c>
    </row>
    <row r="35" spans="1:24" ht="16.5" customHeight="1">
      <c r="A35" s="676"/>
      <c r="B35" s="677"/>
      <c r="C35" s="677"/>
      <c r="D35" s="677"/>
      <c r="E35" s="678"/>
      <c r="F35" s="676" t="s">
        <v>508</v>
      </c>
      <c r="G35" s="677"/>
      <c r="H35" s="677"/>
      <c r="I35" s="677"/>
      <c r="J35" s="677"/>
      <c r="K35" s="677"/>
      <c r="L35" s="677"/>
      <c r="M35" s="677"/>
      <c r="N35" s="677"/>
      <c r="O35" s="677"/>
      <c r="P35" s="677"/>
      <c r="Q35" s="677"/>
      <c r="R35" s="689"/>
      <c r="S35" s="681">
        <f>Q13-(S32+S33+S34)</f>
        <v>0</v>
      </c>
      <c r="T35" s="682"/>
      <c r="U35" s="233" t="s">
        <v>504</v>
      </c>
      <c r="V35" s="683" t="str">
        <f>IFERROR(ROUND(S35/$Q$13*100,1),"")</f>
        <v/>
      </c>
      <c r="W35" s="684"/>
      <c r="X35" s="64" t="s">
        <v>505</v>
      </c>
    </row>
    <row r="36" spans="1:24" ht="9" customHeight="1"/>
    <row r="37" spans="1:24" ht="9" customHeight="1">
      <c r="A37" s="860" t="s">
        <v>590</v>
      </c>
      <c r="B37" s="861"/>
      <c r="C37" s="861"/>
      <c r="D37" s="861"/>
      <c r="E37" s="861"/>
      <c r="F37" s="861"/>
      <c r="G37" s="861"/>
      <c r="H37" s="861"/>
      <c r="I37" s="861"/>
      <c r="J37" s="861"/>
      <c r="K37" s="861"/>
      <c r="L37" s="861"/>
      <c r="M37" s="861"/>
      <c r="N37" s="861"/>
      <c r="O37" s="861"/>
      <c r="P37" s="861"/>
      <c r="Q37" s="861"/>
      <c r="R37" s="861"/>
      <c r="S37" s="861"/>
      <c r="T37" s="861"/>
      <c r="U37" s="861"/>
    </row>
    <row r="38" spans="1:24" ht="27.75" customHeight="1">
      <c r="A38" s="861"/>
      <c r="B38" s="861"/>
      <c r="C38" s="861"/>
      <c r="D38" s="861"/>
      <c r="E38" s="861"/>
      <c r="F38" s="861"/>
      <c r="G38" s="861"/>
      <c r="H38" s="861"/>
      <c r="I38" s="861"/>
      <c r="J38" s="861"/>
      <c r="K38" s="861"/>
      <c r="L38" s="861"/>
      <c r="M38" s="861"/>
      <c r="N38" s="861"/>
      <c r="O38" s="861"/>
      <c r="P38" s="861"/>
      <c r="Q38" s="861"/>
      <c r="R38" s="861"/>
      <c r="S38" s="861"/>
      <c r="T38" s="861"/>
      <c r="U38" s="861"/>
    </row>
    <row r="39" spans="1:24" ht="9" customHeight="1">
      <c r="A39" s="352" t="s">
        <v>509</v>
      </c>
      <c r="B39" s="352"/>
      <c r="C39" s="352"/>
      <c r="D39" s="352"/>
      <c r="E39" s="352"/>
      <c r="F39" s="352"/>
    </row>
    <row r="40" spans="1:24" ht="9" customHeight="1">
      <c r="A40" s="352"/>
      <c r="B40" s="352"/>
      <c r="C40" s="352"/>
      <c r="D40" s="352"/>
      <c r="E40" s="352"/>
      <c r="F40" s="352"/>
    </row>
    <row r="41" spans="1:24" ht="9" customHeight="1">
      <c r="A41" s="862" t="s">
        <v>510</v>
      </c>
      <c r="B41" s="863"/>
      <c r="C41" s="863"/>
      <c r="D41" s="864"/>
      <c r="E41" s="307"/>
      <c r="F41" s="308"/>
      <c r="G41" s="308"/>
      <c r="H41" s="308"/>
      <c r="I41" s="308"/>
      <c r="J41" s="376" t="s">
        <v>511</v>
      </c>
      <c r="K41" s="376"/>
      <c r="L41" s="376"/>
      <c r="M41" s="321"/>
      <c r="N41" s="322"/>
      <c r="O41" s="322"/>
      <c r="P41" s="322"/>
      <c r="Q41" s="322"/>
      <c r="R41" s="322"/>
      <c r="S41" s="322"/>
      <c r="T41" s="322"/>
      <c r="U41" s="323"/>
    </row>
    <row r="42" spans="1:24" ht="9" customHeight="1">
      <c r="A42" s="865"/>
      <c r="B42" s="866"/>
      <c r="C42" s="866"/>
      <c r="D42" s="867"/>
      <c r="E42" s="872"/>
      <c r="F42" s="873"/>
      <c r="G42" s="873"/>
      <c r="H42" s="873"/>
      <c r="I42" s="873"/>
      <c r="J42" s="376"/>
      <c r="K42" s="376"/>
      <c r="L42" s="376"/>
      <c r="M42" s="851"/>
      <c r="N42" s="344"/>
      <c r="O42" s="344"/>
      <c r="P42" s="344"/>
      <c r="Q42" s="344"/>
      <c r="R42" s="344"/>
      <c r="S42" s="344"/>
      <c r="T42" s="344"/>
      <c r="U42" s="345"/>
    </row>
    <row r="43" spans="1:24" ht="9" customHeight="1">
      <c r="A43" s="868"/>
      <c r="B43" s="869"/>
      <c r="C43" s="869"/>
      <c r="D43" s="870"/>
      <c r="E43" s="310"/>
      <c r="F43" s="311"/>
      <c r="G43" s="311"/>
      <c r="H43" s="311"/>
      <c r="I43" s="311"/>
      <c r="J43" s="376"/>
      <c r="K43" s="376"/>
      <c r="L43" s="376"/>
      <c r="M43" s="324"/>
      <c r="N43" s="325"/>
      <c r="O43" s="325"/>
      <c r="P43" s="325"/>
      <c r="Q43" s="325"/>
      <c r="R43" s="325"/>
      <c r="S43" s="325"/>
      <c r="T43" s="325"/>
      <c r="U43" s="326"/>
    </row>
    <row r="44" spans="1:24" ht="9" customHeight="1">
      <c r="A44" s="862" t="s">
        <v>512</v>
      </c>
      <c r="B44" s="863"/>
      <c r="C44" s="863"/>
      <c r="D44" s="864"/>
      <c r="E44" s="321"/>
      <c r="F44" s="322"/>
      <c r="G44" s="322"/>
      <c r="H44" s="322"/>
      <c r="I44" s="322"/>
      <c r="J44" s="322"/>
      <c r="K44" s="322"/>
      <c r="L44" s="322"/>
      <c r="M44" s="322"/>
      <c r="N44" s="322"/>
      <c r="O44" s="322"/>
      <c r="P44" s="322"/>
      <c r="Q44" s="322"/>
      <c r="R44" s="322"/>
      <c r="S44" s="322"/>
      <c r="T44" s="322"/>
      <c r="U44" s="323"/>
    </row>
    <row r="45" spans="1:24" ht="9" customHeight="1">
      <c r="A45" s="865"/>
      <c r="B45" s="866"/>
      <c r="C45" s="866"/>
      <c r="D45" s="867"/>
      <c r="E45" s="851"/>
      <c r="F45" s="344"/>
      <c r="G45" s="344"/>
      <c r="H45" s="344"/>
      <c r="I45" s="344"/>
      <c r="J45" s="344"/>
      <c r="K45" s="344"/>
      <c r="L45" s="344"/>
      <c r="M45" s="344"/>
      <c r="N45" s="344"/>
      <c r="O45" s="344"/>
      <c r="P45" s="344"/>
      <c r="Q45" s="344"/>
      <c r="R45" s="344"/>
      <c r="S45" s="344"/>
      <c r="T45" s="344"/>
      <c r="U45" s="345"/>
    </row>
    <row r="46" spans="1:24" ht="9" customHeight="1">
      <c r="A46" s="868"/>
      <c r="B46" s="869"/>
      <c r="C46" s="869"/>
      <c r="D46" s="870"/>
      <c r="E46" s="324"/>
      <c r="F46" s="325"/>
      <c r="G46" s="325"/>
      <c r="H46" s="325"/>
      <c r="I46" s="325"/>
      <c r="J46" s="325"/>
      <c r="K46" s="325"/>
      <c r="L46" s="325"/>
      <c r="M46" s="325"/>
      <c r="N46" s="325"/>
      <c r="O46" s="325"/>
      <c r="P46" s="325"/>
      <c r="Q46" s="325"/>
      <c r="R46" s="325"/>
      <c r="S46" s="325"/>
      <c r="T46" s="325"/>
      <c r="U46" s="326"/>
    </row>
    <row r="47" spans="1:24" ht="9" customHeight="1">
      <c r="A47" s="871" t="s">
        <v>513</v>
      </c>
      <c r="B47" s="871"/>
      <c r="C47" s="871"/>
      <c r="D47" s="871"/>
      <c r="E47" s="321"/>
      <c r="F47" s="322"/>
      <c r="G47" s="322"/>
      <c r="H47" s="322"/>
      <c r="I47" s="322"/>
      <c r="J47" s="322"/>
      <c r="K47" s="322"/>
      <c r="L47" s="322"/>
      <c r="M47" s="322"/>
      <c r="N47" s="322"/>
      <c r="O47" s="322"/>
      <c r="P47" s="322"/>
      <c r="Q47" s="322"/>
      <c r="R47" s="322"/>
      <c r="S47" s="322"/>
      <c r="T47" s="322"/>
      <c r="U47" s="323"/>
    </row>
    <row r="48" spans="1:24" ht="9" customHeight="1">
      <c r="A48" s="871"/>
      <c r="B48" s="871"/>
      <c r="C48" s="871"/>
      <c r="D48" s="871"/>
      <c r="E48" s="851"/>
      <c r="F48" s="344"/>
      <c r="G48" s="344"/>
      <c r="H48" s="344"/>
      <c r="I48" s="344"/>
      <c r="J48" s="344"/>
      <c r="K48" s="344"/>
      <c r="L48" s="344"/>
      <c r="M48" s="344"/>
      <c r="N48" s="344"/>
      <c r="O48" s="344"/>
      <c r="P48" s="344"/>
      <c r="Q48" s="344"/>
      <c r="R48" s="344"/>
      <c r="S48" s="344"/>
      <c r="T48" s="344"/>
      <c r="U48" s="345"/>
    </row>
    <row r="49" spans="1:21" ht="9" customHeight="1">
      <c r="A49" s="871"/>
      <c r="B49" s="871"/>
      <c r="C49" s="871"/>
      <c r="D49" s="871"/>
      <c r="E49" s="324"/>
      <c r="F49" s="325"/>
      <c r="G49" s="325"/>
      <c r="H49" s="325"/>
      <c r="I49" s="325"/>
      <c r="J49" s="325"/>
      <c r="K49" s="325"/>
      <c r="L49" s="325"/>
      <c r="M49" s="325"/>
      <c r="N49" s="325"/>
      <c r="O49" s="325"/>
      <c r="P49" s="325"/>
      <c r="Q49" s="325"/>
      <c r="R49" s="325"/>
      <c r="S49" s="325"/>
      <c r="T49" s="325"/>
      <c r="U49" s="326"/>
    </row>
    <row r="50" spans="1:21" ht="9" customHeight="1">
      <c r="A50" s="228"/>
      <c r="B50" s="228"/>
      <c r="C50" s="228"/>
      <c r="D50" s="228"/>
      <c r="E50" s="53"/>
      <c r="F50" s="53"/>
      <c r="G50" s="53"/>
      <c r="H50" s="53"/>
      <c r="I50" s="53"/>
      <c r="J50" s="53"/>
      <c r="K50" s="53"/>
      <c r="L50" s="53"/>
      <c r="M50" s="53"/>
      <c r="N50" s="53"/>
      <c r="O50" s="53"/>
      <c r="P50" s="53"/>
      <c r="Q50" s="53"/>
      <c r="R50" s="53"/>
    </row>
    <row r="51" spans="1:21" ht="9" customHeight="1">
      <c r="A51" s="352" t="s">
        <v>514</v>
      </c>
      <c r="B51" s="352"/>
      <c r="C51" s="352"/>
      <c r="D51" s="352"/>
      <c r="E51" s="352"/>
      <c r="F51" s="352"/>
      <c r="G51" s="352"/>
      <c r="H51" s="352"/>
      <c r="I51" s="352"/>
    </row>
    <row r="52" spans="1:21" ht="9" customHeight="1">
      <c r="A52" s="352"/>
      <c r="B52" s="352"/>
      <c r="C52" s="352"/>
      <c r="D52" s="352"/>
      <c r="E52" s="352"/>
      <c r="F52" s="352"/>
      <c r="G52" s="352"/>
      <c r="H52" s="352"/>
      <c r="I52" s="352"/>
    </row>
    <row r="53" spans="1:21" ht="9" customHeight="1">
      <c r="A53" s="377" t="s">
        <v>515</v>
      </c>
      <c r="B53" s="377"/>
      <c r="C53" s="377"/>
      <c r="D53" s="377"/>
      <c r="E53" s="321"/>
      <c r="F53" s="322"/>
      <c r="G53" s="322"/>
      <c r="H53" s="322"/>
      <c r="I53" s="322"/>
      <c r="J53" s="322"/>
      <c r="K53" s="322"/>
      <c r="L53" s="322"/>
      <c r="M53" s="322"/>
      <c r="N53" s="322"/>
      <c r="O53" s="322"/>
      <c r="P53" s="322"/>
      <c r="Q53" s="322"/>
      <c r="R53" s="322"/>
      <c r="S53" s="322"/>
      <c r="T53" s="322"/>
      <c r="U53" s="323"/>
    </row>
    <row r="54" spans="1:21" ht="9" customHeight="1">
      <c r="A54" s="377"/>
      <c r="B54" s="377"/>
      <c r="C54" s="377"/>
      <c r="D54" s="377"/>
      <c r="E54" s="851"/>
      <c r="F54" s="344"/>
      <c r="G54" s="344"/>
      <c r="H54" s="344"/>
      <c r="I54" s="344"/>
      <c r="J54" s="344"/>
      <c r="K54" s="344"/>
      <c r="L54" s="344"/>
      <c r="M54" s="344"/>
      <c r="N54" s="344"/>
      <c r="O54" s="344"/>
      <c r="P54" s="344"/>
      <c r="Q54" s="344"/>
      <c r="R54" s="344"/>
      <c r="S54" s="344"/>
      <c r="T54" s="344"/>
      <c r="U54" s="345"/>
    </row>
    <row r="55" spans="1:21" ht="9" customHeight="1">
      <c r="A55" s="377"/>
      <c r="B55" s="377"/>
      <c r="C55" s="377"/>
      <c r="D55" s="377"/>
      <c r="E55" s="324"/>
      <c r="F55" s="325"/>
      <c r="G55" s="325"/>
      <c r="H55" s="325"/>
      <c r="I55" s="325"/>
      <c r="J55" s="325"/>
      <c r="K55" s="325"/>
      <c r="L55" s="325"/>
      <c r="M55" s="325"/>
      <c r="N55" s="325"/>
      <c r="O55" s="325"/>
      <c r="P55" s="325"/>
      <c r="Q55" s="325"/>
      <c r="R55" s="325"/>
      <c r="S55" s="325"/>
      <c r="T55" s="325"/>
      <c r="U55" s="326"/>
    </row>
    <row r="56" spans="1:21" ht="9" customHeight="1">
      <c r="A56" s="377" t="s">
        <v>516</v>
      </c>
      <c r="B56" s="377"/>
      <c r="C56" s="377"/>
      <c r="D56" s="377"/>
      <c r="E56" s="321"/>
      <c r="F56" s="322"/>
      <c r="G56" s="322"/>
      <c r="H56" s="322"/>
      <c r="I56" s="322"/>
      <c r="J56" s="322"/>
      <c r="K56" s="322"/>
      <c r="L56" s="322"/>
      <c r="M56" s="322"/>
      <c r="N56" s="322"/>
      <c r="O56" s="322"/>
      <c r="P56" s="322"/>
      <c r="Q56" s="322"/>
      <c r="R56" s="322"/>
      <c r="S56" s="322"/>
      <c r="T56" s="322"/>
      <c r="U56" s="323"/>
    </row>
    <row r="57" spans="1:21" ht="9" customHeight="1">
      <c r="A57" s="377"/>
      <c r="B57" s="377"/>
      <c r="C57" s="377"/>
      <c r="D57" s="377"/>
      <c r="E57" s="851"/>
      <c r="F57" s="344"/>
      <c r="G57" s="344"/>
      <c r="H57" s="344"/>
      <c r="I57" s="344"/>
      <c r="J57" s="344"/>
      <c r="K57" s="344"/>
      <c r="L57" s="344"/>
      <c r="M57" s="344"/>
      <c r="N57" s="344"/>
      <c r="O57" s="344"/>
      <c r="P57" s="344"/>
      <c r="Q57" s="344"/>
      <c r="R57" s="344"/>
      <c r="S57" s="344"/>
      <c r="T57" s="344"/>
      <c r="U57" s="345"/>
    </row>
    <row r="58" spans="1:21" ht="9" customHeight="1">
      <c r="A58" s="377"/>
      <c r="B58" s="377"/>
      <c r="C58" s="377"/>
      <c r="D58" s="377"/>
      <c r="E58" s="324"/>
      <c r="F58" s="325"/>
      <c r="G58" s="325"/>
      <c r="H58" s="325"/>
      <c r="I58" s="325"/>
      <c r="J58" s="325"/>
      <c r="K58" s="325"/>
      <c r="L58" s="325"/>
      <c r="M58" s="325"/>
      <c r="N58" s="325"/>
      <c r="O58" s="325"/>
      <c r="P58" s="325"/>
      <c r="Q58" s="325"/>
      <c r="R58" s="325"/>
      <c r="S58" s="325"/>
      <c r="T58" s="325"/>
      <c r="U58" s="326"/>
    </row>
    <row r="59" spans="1:21" ht="9" customHeight="1"/>
    <row r="60" spans="1:21" s="3" customFormat="1" ht="21" customHeight="1">
      <c r="A60" s="30" t="s">
        <v>517</v>
      </c>
      <c r="N60" s="26"/>
    </row>
    <row r="61" spans="1:21" s="3" customFormat="1" ht="21" customHeight="1">
      <c r="A61" s="30" t="s">
        <v>518</v>
      </c>
      <c r="N61" s="26"/>
    </row>
    <row r="62" spans="1:21" s="3" customFormat="1" ht="22.5" customHeight="1">
      <c r="A62" s="645" t="s">
        <v>519</v>
      </c>
      <c r="B62" s="646"/>
      <c r="C62" s="647" t="s">
        <v>520</v>
      </c>
      <c r="D62" s="648"/>
      <c r="E62" s="648"/>
      <c r="F62" s="648"/>
      <c r="G62" s="649"/>
      <c r="H62" s="647" t="s">
        <v>521</v>
      </c>
      <c r="I62" s="648"/>
      <c r="J62" s="648"/>
      <c r="K62" s="648"/>
      <c r="L62" s="649"/>
      <c r="M62" s="646" t="s">
        <v>522</v>
      </c>
      <c r="N62" s="646"/>
      <c r="O62" s="650"/>
    </row>
    <row r="63" spans="1:21" s="3" customFormat="1" ht="27" customHeight="1">
      <c r="A63" s="656">
        <v>1</v>
      </c>
      <c r="B63" s="657"/>
      <c r="C63" s="651"/>
      <c r="D63" s="652"/>
      <c r="E63" s="652"/>
      <c r="F63" s="652"/>
      <c r="G63" s="653"/>
      <c r="H63" s="651"/>
      <c r="I63" s="652"/>
      <c r="J63" s="652"/>
      <c r="K63" s="652"/>
      <c r="L63" s="653"/>
      <c r="M63" s="654"/>
      <c r="N63" s="655"/>
      <c r="O63" s="165" t="s">
        <v>504</v>
      </c>
    </row>
    <row r="64" spans="1:21" s="3" customFormat="1" ht="27" customHeight="1">
      <c r="A64" s="663">
        <v>2</v>
      </c>
      <c r="B64" s="664"/>
      <c r="C64" s="658"/>
      <c r="D64" s="659"/>
      <c r="E64" s="659"/>
      <c r="F64" s="659"/>
      <c r="G64" s="660"/>
      <c r="H64" s="658"/>
      <c r="I64" s="659"/>
      <c r="J64" s="659"/>
      <c r="K64" s="659"/>
      <c r="L64" s="660"/>
      <c r="M64" s="661"/>
      <c r="N64" s="662"/>
      <c r="O64" s="66" t="s">
        <v>504</v>
      </c>
    </row>
    <row r="65" spans="1:16" s="3" customFormat="1" ht="27" customHeight="1">
      <c r="A65" s="820">
        <v>3</v>
      </c>
      <c r="B65" s="821"/>
      <c r="C65" s="658"/>
      <c r="D65" s="659"/>
      <c r="E65" s="659"/>
      <c r="F65" s="659"/>
      <c r="G65" s="660"/>
      <c r="H65" s="658"/>
      <c r="I65" s="659"/>
      <c r="J65" s="659"/>
      <c r="K65" s="659"/>
      <c r="L65" s="660"/>
      <c r="M65" s="661"/>
      <c r="N65" s="662"/>
      <c r="O65" s="66" t="s">
        <v>504</v>
      </c>
    </row>
    <row r="66" spans="1:16" s="3" customFormat="1" ht="27" customHeight="1">
      <c r="A66" s="820">
        <v>4</v>
      </c>
      <c r="B66" s="821"/>
      <c r="C66" s="658"/>
      <c r="D66" s="659"/>
      <c r="E66" s="659"/>
      <c r="F66" s="659"/>
      <c r="G66" s="660"/>
      <c r="H66" s="658"/>
      <c r="I66" s="659"/>
      <c r="J66" s="659"/>
      <c r="K66" s="659"/>
      <c r="L66" s="660"/>
      <c r="M66" s="661"/>
      <c r="N66" s="662"/>
      <c r="O66" s="66" t="s">
        <v>504</v>
      </c>
    </row>
    <row r="67" spans="1:16" s="3" customFormat="1" ht="27" customHeight="1">
      <c r="A67" s="820">
        <v>5</v>
      </c>
      <c r="B67" s="821"/>
      <c r="C67" s="658"/>
      <c r="D67" s="659"/>
      <c r="E67" s="659"/>
      <c r="F67" s="659"/>
      <c r="G67" s="660"/>
      <c r="H67" s="658"/>
      <c r="I67" s="659"/>
      <c r="J67" s="659"/>
      <c r="K67" s="659"/>
      <c r="L67" s="660"/>
      <c r="M67" s="661"/>
      <c r="N67" s="662"/>
      <c r="O67" s="66" t="s">
        <v>504</v>
      </c>
    </row>
    <row r="68" spans="1:16" s="3" customFormat="1" ht="27" customHeight="1">
      <c r="A68" s="820">
        <v>6</v>
      </c>
      <c r="B68" s="821"/>
      <c r="C68" s="658"/>
      <c r="D68" s="659"/>
      <c r="E68" s="659"/>
      <c r="F68" s="659"/>
      <c r="G68" s="660"/>
      <c r="H68" s="658"/>
      <c r="I68" s="659"/>
      <c r="J68" s="659"/>
      <c r="K68" s="659"/>
      <c r="L68" s="660"/>
      <c r="M68" s="661"/>
      <c r="N68" s="662"/>
      <c r="O68" s="66" t="s">
        <v>504</v>
      </c>
    </row>
    <row r="69" spans="1:16" s="3" customFormat="1" ht="27" customHeight="1">
      <c r="A69" s="820">
        <v>7</v>
      </c>
      <c r="B69" s="821"/>
      <c r="C69" s="658"/>
      <c r="D69" s="659"/>
      <c r="E69" s="659"/>
      <c r="F69" s="659"/>
      <c r="G69" s="660"/>
      <c r="H69" s="658"/>
      <c r="I69" s="659"/>
      <c r="J69" s="659"/>
      <c r="K69" s="659"/>
      <c r="L69" s="660"/>
      <c r="M69" s="661"/>
      <c r="N69" s="662"/>
      <c r="O69" s="66" t="s">
        <v>504</v>
      </c>
    </row>
    <row r="70" spans="1:16" s="3" customFormat="1" ht="27" customHeight="1">
      <c r="A70" s="820">
        <v>8</v>
      </c>
      <c r="B70" s="821"/>
      <c r="C70" s="658"/>
      <c r="D70" s="659"/>
      <c r="E70" s="659"/>
      <c r="F70" s="659"/>
      <c r="G70" s="660"/>
      <c r="H70" s="658"/>
      <c r="I70" s="659"/>
      <c r="J70" s="659"/>
      <c r="K70" s="659"/>
      <c r="L70" s="660"/>
      <c r="M70" s="661"/>
      <c r="N70" s="662"/>
      <c r="O70" s="66" t="s">
        <v>504</v>
      </c>
    </row>
    <row r="71" spans="1:16" s="3" customFormat="1" ht="27" customHeight="1">
      <c r="A71" s="820">
        <v>9</v>
      </c>
      <c r="B71" s="821"/>
      <c r="C71" s="658"/>
      <c r="D71" s="659"/>
      <c r="E71" s="659"/>
      <c r="F71" s="659"/>
      <c r="G71" s="660"/>
      <c r="H71" s="658"/>
      <c r="I71" s="659"/>
      <c r="J71" s="659"/>
      <c r="K71" s="659"/>
      <c r="L71" s="660"/>
      <c r="M71" s="661"/>
      <c r="N71" s="662"/>
      <c r="O71" s="66" t="s">
        <v>504</v>
      </c>
    </row>
    <row r="72" spans="1:16" s="3" customFormat="1" ht="27" customHeight="1">
      <c r="A72" s="822">
        <v>10</v>
      </c>
      <c r="B72" s="823"/>
      <c r="C72" s="824"/>
      <c r="D72" s="825"/>
      <c r="E72" s="825"/>
      <c r="F72" s="825"/>
      <c r="G72" s="826"/>
      <c r="H72" s="827"/>
      <c r="I72" s="828"/>
      <c r="J72" s="828"/>
      <c r="K72" s="828"/>
      <c r="L72" s="829"/>
      <c r="M72" s="830"/>
      <c r="N72" s="831"/>
      <c r="O72" s="32" t="s">
        <v>504</v>
      </c>
    </row>
    <row r="73" spans="1:16" s="3" customFormat="1" ht="27" customHeight="1">
      <c r="A73" s="832" t="s">
        <v>523</v>
      </c>
      <c r="B73" s="833"/>
      <c r="C73" s="834" t="s">
        <v>520</v>
      </c>
      <c r="D73" s="835"/>
      <c r="E73" s="835"/>
      <c r="F73" s="835"/>
      <c r="G73" s="836"/>
      <c r="H73" s="837" t="s">
        <v>521</v>
      </c>
      <c r="I73" s="838"/>
      <c r="J73" s="838"/>
      <c r="K73" s="838"/>
      <c r="L73" s="833"/>
      <c r="M73" s="837" t="s">
        <v>522</v>
      </c>
      <c r="N73" s="838"/>
      <c r="O73" s="839"/>
      <c r="P73" s="67"/>
    </row>
    <row r="74" spans="1:16" s="3" customFormat="1" ht="27" customHeight="1">
      <c r="A74" s="855">
        <v>1</v>
      </c>
      <c r="B74" s="856"/>
      <c r="C74" s="658"/>
      <c r="D74" s="659"/>
      <c r="E74" s="659"/>
      <c r="F74" s="659"/>
      <c r="G74" s="660"/>
      <c r="H74" s="658"/>
      <c r="I74" s="659"/>
      <c r="J74" s="659"/>
      <c r="K74" s="659"/>
      <c r="L74" s="660"/>
      <c r="M74" s="857"/>
      <c r="N74" s="858"/>
      <c r="O74" s="68" t="s">
        <v>504</v>
      </c>
    </row>
    <row r="75" spans="1:16" s="3" customFormat="1" ht="27" customHeight="1">
      <c r="A75" s="843">
        <v>2</v>
      </c>
      <c r="B75" s="844"/>
      <c r="C75" s="658"/>
      <c r="D75" s="659"/>
      <c r="E75" s="659"/>
      <c r="F75" s="659"/>
      <c r="G75" s="660"/>
      <c r="H75" s="658"/>
      <c r="I75" s="659"/>
      <c r="J75" s="659"/>
      <c r="K75" s="659"/>
      <c r="L75" s="660"/>
      <c r="M75" s="661"/>
      <c r="N75" s="662"/>
      <c r="O75" s="66" t="s">
        <v>504</v>
      </c>
    </row>
    <row r="76" spans="1:16" s="3" customFormat="1" ht="27" customHeight="1">
      <c r="A76" s="859">
        <v>3</v>
      </c>
      <c r="B76" s="664"/>
      <c r="C76" s="658"/>
      <c r="D76" s="659"/>
      <c r="E76" s="659"/>
      <c r="F76" s="659"/>
      <c r="G76" s="660"/>
      <c r="H76" s="658"/>
      <c r="I76" s="659"/>
      <c r="J76" s="659"/>
      <c r="K76" s="659"/>
      <c r="L76" s="660"/>
      <c r="M76" s="661"/>
      <c r="N76" s="662"/>
      <c r="O76" s="66" t="s">
        <v>504</v>
      </c>
    </row>
    <row r="77" spans="1:16" s="3" customFormat="1" ht="27" customHeight="1">
      <c r="A77" s="663">
        <v>4</v>
      </c>
      <c r="B77" s="664"/>
      <c r="C77" s="658"/>
      <c r="D77" s="659"/>
      <c r="E77" s="659"/>
      <c r="F77" s="659"/>
      <c r="G77" s="660"/>
      <c r="H77" s="658"/>
      <c r="I77" s="659"/>
      <c r="J77" s="659"/>
      <c r="K77" s="659"/>
      <c r="L77" s="660"/>
      <c r="M77" s="661"/>
      <c r="N77" s="662"/>
      <c r="O77" s="66" t="s">
        <v>504</v>
      </c>
    </row>
    <row r="78" spans="1:16" s="3" customFormat="1" ht="27" customHeight="1">
      <c r="A78" s="663">
        <v>5</v>
      </c>
      <c r="B78" s="664"/>
      <c r="C78" s="658"/>
      <c r="D78" s="659"/>
      <c r="E78" s="659"/>
      <c r="F78" s="659"/>
      <c r="G78" s="660"/>
      <c r="H78" s="658"/>
      <c r="I78" s="659"/>
      <c r="J78" s="659"/>
      <c r="K78" s="659"/>
      <c r="L78" s="660"/>
      <c r="M78" s="661"/>
      <c r="N78" s="662"/>
      <c r="O78" s="66" t="s">
        <v>504</v>
      </c>
    </row>
    <row r="79" spans="1:16" s="3" customFormat="1" ht="27" customHeight="1">
      <c r="A79" s="663">
        <v>6</v>
      </c>
      <c r="B79" s="664"/>
      <c r="C79" s="658"/>
      <c r="D79" s="659"/>
      <c r="E79" s="659"/>
      <c r="F79" s="659"/>
      <c r="G79" s="660"/>
      <c r="H79" s="658"/>
      <c r="I79" s="659"/>
      <c r="J79" s="659"/>
      <c r="K79" s="659"/>
      <c r="L79" s="660"/>
      <c r="M79" s="661"/>
      <c r="N79" s="662"/>
      <c r="O79" s="66" t="s">
        <v>504</v>
      </c>
    </row>
    <row r="80" spans="1:16" s="3" customFormat="1" ht="27" customHeight="1">
      <c r="A80" s="663">
        <v>7</v>
      </c>
      <c r="B80" s="664"/>
      <c r="C80" s="658"/>
      <c r="D80" s="659"/>
      <c r="E80" s="659"/>
      <c r="F80" s="659"/>
      <c r="G80" s="660"/>
      <c r="H80" s="658"/>
      <c r="I80" s="659"/>
      <c r="J80" s="659"/>
      <c r="K80" s="659"/>
      <c r="L80" s="660"/>
      <c r="M80" s="661"/>
      <c r="N80" s="662"/>
      <c r="O80" s="66" t="s">
        <v>504</v>
      </c>
    </row>
    <row r="81" spans="1:15" s="3" customFormat="1" ht="27" customHeight="1">
      <c r="A81" s="820">
        <v>8</v>
      </c>
      <c r="B81" s="821"/>
      <c r="C81" s="658"/>
      <c r="D81" s="659"/>
      <c r="E81" s="659"/>
      <c r="F81" s="659"/>
      <c r="G81" s="660"/>
      <c r="H81" s="658"/>
      <c r="I81" s="659"/>
      <c r="J81" s="659"/>
      <c r="K81" s="659"/>
      <c r="L81" s="660"/>
      <c r="M81" s="661"/>
      <c r="N81" s="662"/>
      <c r="O81" s="66" t="s">
        <v>504</v>
      </c>
    </row>
    <row r="82" spans="1:15" s="3" customFormat="1" ht="27" customHeight="1">
      <c r="A82" s="843">
        <v>9</v>
      </c>
      <c r="B82" s="844"/>
      <c r="C82" s="658"/>
      <c r="D82" s="659"/>
      <c r="E82" s="659"/>
      <c r="F82" s="659"/>
      <c r="G82" s="660"/>
      <c r="H82" s="658"/>
      <c r="I82" s="659"/>
      <c r="J82" s="659"/>
      <c r="K82" s="659"/>
      <c r="L82" s="660"/>
      <c r="M82" s="661"/>
      <c r="N82" s="662"/>
      <c r="O82" s="66" t="s">
        <v>504</v>
      </c>
    </row>
    <row r="83" spans="1:15" s="3" customFormat="1" ht="27" customHeight="1">
      <c r="A83" s="822">
        <v>10</v>
      </c>
      <c r="B83" s="823"/>
      <c r="C83" s="824"/>
      <c r="D83" s="825"/>
      <c r="E83" s="825"/>
      <c r="F83" s="825"/>
      <c r="G83" s="826"/>
      <c r="H83" s="824"/>
      <c r="I83" s="825"/>
      <c r="J83" s="825"/>
      <c r="K83" s="825"/>
      <c r="L83" s="826"/>
      <c r="M83" s="845"/>
      <c r="N83" s="846"/>
      <c r="O83" s="69" t="s">
        <v>504</v>
      </c>
    </row>
    <row r="84" spans="1:15" s="3" customFormat="1" ht="30" customHeight="1">
      <c r="A84" s="847" t="s">
        <v>524</v>
      </c>
      <c r="B84" s="508"/>
      <c r="C84" s="508"/>
      <c r="D84" s="508"/>
      <c r="E84" s="508"/>
      <c r="F84" s="508"/>
      <c r="G84" s="508"/>
      <c r="H84" s="508"/>
      <c r="I84" s="508"/>
      <c r="J84" s="508"/>
      <c r="K84" s="508"/>
      <c r="L84" s="848"/>
      <c r="M84" s="849">
        <f>SUM(M63:N72)</f>
        <v>0</v>
      </c>
      <c r="N84" s="850"/>
      <c r="O84" s="166" t="s">
        <v>504</v>
      </c>
    </row>
    <row r="85" spans="1:15" s="3" customFormat="1" ht="30" customHeight="1">
      <c r="A85" s="382" t="s">
        <v>525</v>
      </c>
      <c r="B85" s="383"/>
      <c r="C85" s="383"/>
      <c r="D85" s="383"/>
      <c r="E85" s="383"/>
      <c r="F85" s="383"/>
      <c r="G85" s="383"/>
      <c r="H85" s="383"/>
      <c r="I85" s="383"/>
      <c r="J85" s="383"/>
      <c r="K85" s="383"/>
      <c r="L85" s="840"/>
      <c r="M85" s="841">
        <f>SUM(M74:N83)</f>
        <v>0</v>
      </c>
      <c r="N85" s="842"/>
      <c r="O85" s="70" t="s">
        <v>504</v>
      </c>
    </row>
    <row r="86" spans="1:15" s="3" customFormat="1" ht="21" customHeight="1">
      <c r="A86" s="31" t="s">
        <v>526</v>
      </c>
      <c r="N86" s="26"/>
    </row>
  </sheetData>
  <sheetProtection insertColumns="0" selectLockedCells="1"/>
  <mergeCells count="230">
    <mergeCell ref="A2:D4"/>
    <mergeCell ref="E2:Q4"/>
    <mergeCell ref="R2:T4"/>
    <mergeCell ref="U2:X4"/>
    <mergeCell ref="A8:B8"/>
    <mergeCell ref="C8:F8"/>
    <mergeCell ref="G8:H8"/>
    <mergeCell ref="I8:J8"/>
    <mergeCell ref="K8:L8"/>
    <mergeCell ref="M8:N8"/>
    <mergeCell ref="O8:P8"/>
    <mergeCell ref="Q8:S8"/>
    <mergeCell ref="A9:B14"/>
    <mergeCell ref="C9:F9"/>
    <mergeCell ref="G9:H9"/>
    <mergeCell ref="I9:J9"/>
    <mergeCell ref="K9:L9"/>
    <mergeCell ref="M9:N9"/>
    <mergeCell ref="O9:P9"/>
    <mergeCell ref="Q9:S9"/>
    <mergeCell ref="C10:C13"/>
    <mergeCell ref="D10:F10"/>
    <mergeCell ref="G10:H10"/>
    <mergeCell ref="I10:J10"/>
    <mergeCell ref="K10:L10"/>
    <mergeCell ref="M10:N10"/>
    <mergeCell ref="D12:F12"/>
    <mergeCell ref="G12:H12"/>
    <mergeCell ref="I12:J12"/>
    <mergeCell ref="K12:L12"/>
    <mergeCell ref="O10:P10"/>
    <mergeCell ref="Q10:S10"/>
    <mergeCell ref="D11:F11"/>
    <mergeCell ref="G11:H11"/>
    <mergeCell ref="I11:J11"/>
    <mergeCell ref="K11:L11"/>
    <mergeCell ref="M11:N11"/>
    <mergeCell ref="O11:P11"/>
    <mergeCell ref="Q11:S11"/>
    <mergeCell ref="M12:N12"/>
    <mergeCell ref="O12:P12"/>
    <mergeCell ref="Q12:S12"/>
    <mergeCell ref="D13:F13"/>
    <mergeCell ref="G13:H13"/>
    <mergeCell ref="I13:J13"/>
    <mergeCell ref="K13:L13"/>
    <mergeCell ref="M13:N13"/>
    <mergeCell ref="O13:P13"/>
    <mergeCell ref="Q13:S13"/>
    <mergeCell ref="G16:H16"/>
    <mergeCell ref="I16:J16"/>
    <mergeCell ref="K16:L16"/>
    <mergeCell ref="M16:N16"/>
    <mergeCell ref="O16:P16"/>
    <mergeCell ref="Q16:S16"/>
    <mergeCell ref="Q14:S14"/>
    <mergeCell ref="A15:B19"/>
    <mergeCell ref="C15:F15"/>
    <mergeCell ref="G15:H15"/>
    <mergeCell ref="I15:J15"/>
    <mergeCell ref="K15:L15"/>
    <mergeCell ref="M15:N15"/>
    <mergeCell ref="O15:P15"/>
    <mergeCell ref="Q15:S15"/>
    <mergeCell ref="C16:F16"/>
    <mergeCell ref="C14:F14"/>
    <mergeCell ref="G14:H14"/>
    <mergeCell ref="I14:J14"/>
    <mergeCell ref="K14:L14"/>
    <mergeCell ref="M14:N14"/>
    <mergeCell ref="O14:P14"/>
    <mergeCell ref="Q17:S17"/>
    <mergeCell ref="C18:F18"/>
    <mergeCell ref="G18:H18"/>
    <mergeCell ref="I18:J18"/>
    <mergeCell ref="K18:L18"/>
    <mergeCell ref="M18:N18"/>
    <mergeCell ref="O18:P18"/>
    <mergeCell ref="Q18:S18"/>
    <mergeCell ref="C17:F17"/>
    <mergeCell ref="G17:H17"/>
    <mergeCell ref="I17:J17"/>
    <mergeCell ref="K17:L17"/>
    <mergeCell ref="M17:N17"/>
    <mergeCell ref="O17:P17"/>
    <mergeCell ref="A21:X21"/>
    <mergeCell ref="A23:X23"/>
    <mergeCell ref="A25:B25"/>
    <mergeCell ref="C25:I25"/>
    <mergeCell ref="J25:M25"/>
    <mergeCell ref="N25:X25"/>
    <mergeCell ref="Q19:S19"/>
    <mergeCell ref="A20:E20"/>
    <mergeCell ref="G20:H20"/>
    <mergeCell ref="I20:J20"/>
    <mergeCell ref="K20:L20"/>
    <mergeCell ref="M20:N20"/>
    <mergeCell ref="O20:P20"/>
    <mergeCell ref="Q20:S20"/>
    <mergeCell ref="C19:F19"/>
    <mergeCell ref="G19:H19"/>
    <mergeCell ref="I19:J19"/>
    <mergeCell ref="K19:L19"/>
    <mergeCell ref="M19:N19"/>
    <mergeCell ref="O19:P19"/>
    <mergeCell ref="S33:T33"/>
    <mergeCell ref="V33:W33"/>
    <mergeCell ref="F34:R34"/>
    <mergeCell ref="S34:T34"/>
    <mergeCell ref="V34:W34"/>
    <mergeCell ref="F35:R35"/>
    <mergeCell ref="S35:T35"/>
    <mergeCell ref="V35:W35"/>
    <mergeCell ref="A26:X26"/>
    <mergeCell ref="A27:X27"/>
    <mergeCell ref="A29:E29"/>
    <mergeCell ref="F29:X29"/>
    <mergeCell ref="A31:X31"/>
    <mergeCell ref="A32:E35"/>
    <mergeCell ref="F32:R32"/>
    <mergeCell ref="S32:T32"/>
    <mergeCell ref="V32:W32"/>
    <mergeCell ref="F33:R33"/>
    <mergeCell ref="A44:D46"/>
    <mergeCell ref="E44:U46"/>
    <mergeCell ref="A47:D49"/>
    <mergeCell ref="E47:U49"/>
    <mergeCell ref="A51:I52"/>
    <mergeCell ref="A53:D55"/>
    <mergeCell ref="E53:U55"/>
    <mergeCell ref="A37:U38"/>
    <mergeCell ref="A39:F40"/>
    <mergeCell ref="A41:D43"/>
    <mergeCell ref="E41:I43"/>
    <mergeCell ref="J41:L43"/>
    <mergeCell ref="M41:U43"/>
    <mergeCell ref="A63:B63"/>
    <mergeCell ref="C63:G63"/>
    <mergeCell ref="H63:L63"/>
    <mergeCell ref="M63:N63"/>
    <mergeCell ref="A64:B64"/>
    <mergeCell ref="C64:G64"/>
    <mergeCell ref="H64:L64"/>
    <mergeCell ref="M64:N64"/>
    <mergeCell ref="A56:D58"/>
    <mergeCell ref="E56:U58"/>
    <mergeCell ref="A62:B62"/>
    <mergeCell ref="C62:G62"/>
    <mergeCell ref="H62:L62"/>
    <mergeCell ref="M62:O62"/>
    <mergeCell ref="A67:B67"/>
    <mergeCell ref="C67:G67"/>
    <mergeCell ref="H67:L67"/>
    <mergeCell ref="M67:N67"/>
    <mergeCell ref="A68:B68"/>
    <mergeCell ref="C68:G68"/>
    <mergeCell ref="H68:L68"/>
    <mergeCell ref="M68:N68"/>
    <mergeCell ref="A65:B65"/>
    <mergeCell ref="C65:G65"/>
    <mergeCell ref="H65:L65"/>
    <mergeCell ref="M65:N65"/>
    <mergeCell ref="A66:B66"/>
    <mergeCell ref="C66:G66"/>
    <mergeCell ref="H66:L66"/>
    <mergeCell ref="M66:N66"/>
    <mergeCell ref="A71:B71"/>
    <mergeCell ref="C71:G71"/>
    <mergeCell ref="H71:L71"/>
    <mergeCell ref="M71:N71"/>
    <mergeCell ref="A72:B72"/>
    <mergeCell ref="C72:G72"/>
    <mergeCell ref="H72:L72"/>
    <mergeCell ref="M72:N72"/>
    <mergeCell ref="A69:B69"/>
    <mergeCell ref="C69:G69"/>
    <mergeCell ref="H69:L69"/>
    <mergeCell ref="M69:N69"/>
    <mergeCell ref="A70:B70"/>
    <mergeCell ref="C70:G70"/>
    <mergeCell ref="H70:L70"/>
    <mergeCell ref="M70:N70"/>
    <mergeCell ref="A75:B75"/>
    <mergeCell ref="C75:G75"/>
    <mergeCell ref="H75:L75"/>
    <mergeCell ref="M75:N75"/>
    <mergeCell ref="A76:B76"/>
    <mergeCell ref="C76:G76"/>
    <mergeCell ref="H76:L76"/>
    <mergeCell ref="M76:N76"/>
    <mergeCell ref="A73:B73"/>
    <mergeCell ref="C73:G73"/>
    <mergeCell ref="H73:L73"/>
    <mergeCell ref="M73:O73"/>
    <mergeCell ref="A74:B74"/>
    <mergeCell ref="C74:G74"/>
    <mergeCell ref="H74:L74"/>
    <mergeCell ref="M74:N74"/>
    <mergeCell ref="A79:B79"/>
    <mergeCell ref="C79:G79"/>
    <mergeCell ref="H79:L79"/>
    <mergeCell ref="M79:N79"/>
    <mergeCell ref="A80:B80"/>
    <mergeCell ref="C80:G80"/>
    <mergeCell ref="H80:L80"/>
    <mergeCell ref="M80:N80"/>
    <mergeCell ref="A77:B77"/>
    <mergeCell ref="C77:G77"/>
    <mergeCell ref="H77:L77"/>
    <mergeCell ref="M77:N77"/>
    <mergeCell ref="A78:B78"/>
    <mergeCell ref="C78:G78"/>
    <mergeCell ref="H78:L78"/>
    <mergeCell ref="M78:N78"/>
    <mergeCell ref="A85:L85"/>
    <mergeCell ref="M85:N85"/>
    <mergeCell ref="A83:B83"/>
    <mergeCell ref="C83:G83"/>
    <mergeCell ref="H83:L83"/>
    <mergeCell ref="M83:N83"/>
    <mergeCell ref="A84:L84"/>
    <mergeCell ref="M84:N84"/>
    <mergeCell ref="A81:B81"/>
    <mergeCell ref="C81:G81"/>
    <mergeCell ref="H81:L81"/>
    <mergeCell ref="M81:N81"/>
    <mergeCell ref="A82:B82"/>
    <mergeCell ref="C82:G82"/>
    <mergeCell ref="H82:L82"/>
    <mergeCell ref="M82:N82"/>
  </mergeCells>
  <phoneticPr fontId="17"/>
  <conditionalFormatting sqref="E2:R2 U2 E3:Q4">
    <cfRule type="cellIs" dxfId="149" priority="1" operator="equal">
      <formula>0</formula>
    </cfRule>
  </conditionalFormatting>
  <dataValidations count="5">
    <dataValidation allowBlank="1" showInputMessage="1" showErrorMessage="1" errorTitle="選択してください" error="必須もしくは任意を選択してください。" sqref="A63:B72 A74:B83" xr:uid="{3D09232B-390C-45BB-AA1C-4DB85E875FEC}"/>
    <dataValidation type="list" allowBlank="1" showInputMessage="1" showErrorMessage="1" sqref="E41" xr:uid="{344A2CBE-616C-430E-BE00-0DB2B0C0CEB3}">
      <formula1>"貸与,贈与,その他（特定の条件等により贈与されるもの等）"</formula1>
    </dataValidation>
    <dataValidation allowBlank="1" showInputMessage="1" showErrorMessage="1" prompt="受講料に占めるそれぞれの内訳（ベースとなる考え方）を記載。" sqref="S32:T32 S34:T34" xr:uid="{0F8AC63D-83D2-47F2-BA57-A6C0D05D97F5}"/>
    <dataValidation allowBlank="1" showInputMessage="1" showErrorMessage="1" prompt="費用の決定にあたり、参考とした例がある場合に記載。（社内基準で定めている場合は、その旨を記載。）" sqref="N25:X25" xr:uid="{5CDE8C87-FF19-4C0E-9EE8-D55B4D1DD28F}"/>
    <dataValidation allowBlank="1" showInputMessage="1" showErrorMessage="1" prompt="本様式４．教材費の内訳より自動計算されます" sqref="G15:H15 G11:H11" xr:uid="{52F3946D-3EE1-451D-86C0-C1343A00ADA5}"/>
  </dataValidations>
  <printOptions horizontalCentered="1"/>
  <pageMargins left="0.51181102362204722" right="0.51181102362204722" top="0.55118110236220474" bottom="0.15748031496062992" header="0.15748031496062992" footer="0.15748031496062992"/>
  <pageSetup paperSize="9" scale="52" fitToWidth="0" fitToHeight="0" orientation="landscape" r:id="rId1"/>
  <headerFooter alignWithMargins="0"/>
  <rowBreaks count="1" manualBreakCount="1">
    <brk id="59" max="2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C5B9EC48-4547-4D59-AC6C-5A5E655442A2}">
          <x14:formula1>
            <xm:f>リスト!$AO$1:$AO$3</xm:f>
          </x14:formula1>
          <xm:sqref>C25:I25</xm:sqref>
        </x14:dataValidation>
      </x14:dataValidations>
    </ext>
  </extLst>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F70EED-64A3-4D11-B04C-2C882090AAE3}">
  <dimension ref="A2:Z421"/>
  <sheetViews>
    <sheetView showGridLines="0" view="pageBreakPreview" zoomScale="85" zoomScaleNormal="100" zoomScaleSheetLayoutView="85" workbookViewId="0"/>
  </sheetViews>
  <sheetFormatPr defaultColWidth="9" defaultRowHeight="13.5" outlineLevelRow="1"/>
  <cols>
    <col min="1" max="1" width="0.875" style="80" customWidth="1"/>
    <col min="2" max="2" width="15.375" style="80" customWidth="1"/>
    <col min="3" max="3" width="16.5" style="80" customWidth="1"/>
    <col min="4" max="4" width="3.875" style="80" customWidth="1"/>
    <col min="5" max="5" width="16.5" style="80" customWidth="1"/>
    <col min="6" max="7" width="15" style="80" customWidth="1"/>
    <col min="8" max="8" width="6.875" style="80" customWidth="1"/>
    <col min="9" max="9" width="4.375" style="80" customWidth="1"/>
    <col min="10" max="10" width="6.875" style="80" customWidth="1"/>
    <col min="11" max="11" width="2.5" style="80" customWidth="1"/>
    <col min="12" max="16384" width="9" style="80"/>
  </cols>
  <sheetData>
    <row r="2" spans="1:26" s="85" customFormat="1" ht="18.75" customHeight="1">
      <c r="A2" s="81"/>
      <c r="B2" s="81"/>
      <c r="C2" s="81"/>
      <c r="D2" s="81"/>
      <c r="E2" s="81"/>
      <c r="F2" s="81"/>
      <c r="G2" s="82"/>
      <c r="H2" s="82"/>
      <c r="I2" s="82"/>
      <c r="J2" s="1044"/>
      <c r="K2" s="1044"/>
      <c r="L2" s="1044"/>
      <c r="M2" s="83"/>
      <c r="N2" s="1021"/>
      <c r="O2" s="1021"/>
      <c r="P2" s="1021"/>
      <c r="Q2" s="1021"/>
      <c r="R2" s="84"/>
      <c r="V2" s="83"/>
      <c r="W2" s="83"/>
      <c r="X2" s="83"/>
      <c r="Y2" s="83"/>
      <c r="Z2" s="84"/>
    </row>
    <row r="3" spans="1:26" ht="27.75" customHeight="1">
      <c r="B3" s="1045" t="s">
        <v>527</v>
      </c>
      <c r="C3" s="1047">
        <f>個票ｰ1006!C4</f>
        <v>0</v>
      </c>
      <c r="D3" s="1048"/>
      <c r="E3" s="1048"/>
      <c r="F3" s="1049"/>
      <c r="G3" s="984" t="s">
        <v>319</v>
      </c>
      <c r="H3" s="986">
        <f>個票ｰ1006!P4</f>
        <v>1006</v>
      </c>
      <c r="I3" s="987"/>
      <c r="J3" s="988"/>
    </row>
    <row r="4" spans="1:26" ht="27.75" customHeight="1">
      <c r="B4" s="1046"/>
      <c r="C4" s="1050"/>
      <c r="D4" s="1051"/>
      <c r="E4" s="1051"/>
      <c r="F4" s="1052"/>
      <c r="G4" s="985"/>
      <c r="H4" s="989"/>
      <c r="I4" s="990"/>
      <c r="J4" s="991"/>
    </row>
    <row r="5" spans="1:26" ht="15" customHeight="1"/>
    <row r="6" spans="1:26" ht="15" customHeight="1"/>
    <row r="7" spans="1:26" ht="15" customHeight="1">
      <c r="B7" s="80" t="s">
        <v>528</v>
      </c>
    </row>
    <row r="8" spans="1:26" ht="6.6" customHeight="1" thickBot="1"/>
    <row r="9" spans="1:26" ht="33.75" customHeight="1">
      <c r="B9" s="86" t="s">
        <v>529</v>
      </c>
      <c r="C9" s="999">
        <f>個票ｰ1006!B151</f>
        <v>0</v>
      </c>
      <c r="D9" s="1000"/>
      <c r="E9" s="1000"/>
      <c r="F9" s="1001"/>
      <c r="G9" s="87" t="s">
        <v>530</v>
      </c>
      <c r="H9" s="1007">
        <v>1</v>
      </c>
      <c r="I9" s="1008"/>
      <c r="J9" s="1009"/>
    </row>
    <row r="10" spans="1:26" ht="30" customHeight="1">
      <c r="B10" s="237" t="s">
        <v>531</v>
      </c>
      <c r="C10" s="1010" t="s">
        <v>532</v>
      </c>
      <c r="D10" s="1011"/>
      <c r="E10" s="1011"/>
      <c r="F10" s="1011"/>
      <c r="G10" s="1011"/>
      <c r="H10" s="1011"/>
      <c r="I10" s="1011"/>
      <c r="J10" s="1012"/>
    </row>
    <row r="11" spans="1:26" ht="30" customHeight="1">
      <c r="B11" s="235" t="s">
        <v>533</v>
      </c>
      <c r="C11" s="992">
        <f>個票ｰ1006!S151</f>
        <v>0</v>
      </c>
      <c r="D11" s="993"/>
      <c r="E11" s="993"/>
      <c r="F11" s="993"/>
      <c r="G11" s="993"/>
      <c r="H11" s="993"/>
      <c r="I11" s="993"/>
      <c r="J11" s="994"/>
    </row>
    <row r="12" spans="1:26" ht="30" customHeight="1">
      <c r="B12" s="236" t="s">
        <v>534</v>
      </c>
      <c r="C12" s="928"/>
      <c r="D12" s="1013"/>
      <c r="E12" s="1013"/>
      <c r="F12" s="1013"/>
      <c r="G12" s="1013"/>
      <c r="H12" s="1013"/>
      <c r="I12" s="1013"/>
      <c r="J12" s="1014"/>
    </row>
    <row r="13" spans="1:26" ht="14.25" customHeight="1">
      <c r="B13" s="995" t="s">
        <v>535</v>
      </c>
      <c r="C13" s="975" t="s">
        <v>536</v>
      </c>
      <c r="D13" s="1002"/>
      <c r="E13" s="1003"/>
      <c r="F13" s="975" t="s">
        <v>537</v>
      </c>
      <c r="G13" s="1002"/>
      <c r="H13" s="1002"/>
      <c r="I13" s="1002"/>
      <c r="J13" s="1004"/>
    </row>
    <row r="14" spans="1:26" ht="34.5" customHeight="1">
      <c r="B14" s="995"/>
      <c r="C14" s="71"/>
      <c r="D14" s="197" t="s">
        <v>311</v>
      </c>
      <c r="E14" s="71"/>
      <c r="F14" s="1015"/>
      <c r="G14" s="1016"/>
      <c r="H14" s="1016"/>
      <c r="I14" s="1016"/>
      <c r="J14" s="1017"/>
    </row>
    <row r="15" spans="1:26" ht="34.5" customHeight="1">
      <c r="B15" s="995"/>
      <c r="C15" s="71"/>
      <c r="D15" s="88" t="s">
        <v>311</v>
      </c>
      <c r="E15" s="71"/>
      <c r="F15" s="969"/>
      <c r="G15" s="1005"/>
      <c r="H15" s="1005"/>
      <c r="I15" s="1005"/>
      <c r="J15" s="1006"/>
    </row>
    <row r="16" spans="1:26" ht="34.5" customHeight="1">
      <c r="B16" s="995"/>
      <c r="C16" s="71"/>
      <c r="D16" s="88" t="s">
        <v>311</v>
      </c>
      <c r="E16" s="71"/>
      <c r="F16" s="969"/>
      <c r="G16" s="1005"/>
      <c r="H16" s="1005"/>
      <c r="I16" s="1005"/>
      <c r="J16" s="1006"/>
    </row>
    <row r="17" spans="1:26" ht="34.5" customHeight="1">
      <c r="B17" s="995"/>
      <c r="C17" s="71"/>
      <c r="D17" s="88" t="s">
        <v>311</v>
      </c>
      <c r="E17" s="71"/>
      <c r="F17" s="969"/>
      <c r="G17" s="1005"/>
      <c r="H17" s="1005"/>
      <c r="I17" s="1005"/>
      <c r="J17" s="1006"/>
    </row>
    <row r="18" spans="1:26" ht="34.5" customHeight="1">
      <c r="B18" s="995"/>
      <c r="C18" s="71"/>
      <c r="D18" s="241" t="s">
        <v>311</v>
      </c>
      <c r="E18" s="71"/>
      <c r="F18" s="1022"/>
      <c r="G18" s="1023"/>
      <c r="H18" s="1023"/>
      <c r="I18" s="1023"/>
      <c r="J18" s="1024"/>
    </row>
    <row r="19" spans="1:26" ht="15" customHeight="1">
      <c r="B19" s="936" t="s">
        <v>538</v>
      </c>
      <c r="C19" s="975" t="s">
        <v>536</v>
      </c>
      <c r="D19" s="1002"/>
      <c r="E19" s="1003"/>
      <c r="F19" s="975" t="s">
        <v>539</v>
      </c>
      <c r="G19" s="1002"/>
      <c r="H19" s="1002"/>
      <c r="I19" s="1002"/>
      <c r="J19" s="1004"/>
    </row>
    <row r="20" spans="1:26" ht="31.5" customHeight="1">
      <c r="B20" s="937"/>
      <c r="C20" s="72"/>
      <c r="D20" s="90" t="s">
        <v>540</v>
      </c>
      <c r="E20" s="73"/>
      <c r="F20" s="977"/>
      <c r="G20" s="977"/>
      <c r="H20" s="978"/>
      <c r="I20" s="978"/>
      <c r="J20" s="979"/>
    </row>
    <row r="21" spans="1:26" ht="31.5" customHeight="1">
      <c r="B21" s="937"/>
      <c r="C21" s="74"/>
      <c r="D21" s="91" t="s">
        <v>540</v>
      </c>
      <c r="E21" s="75"/>
      <c r="F21" s="968"/>
      <c r="G21" s="968"/>
      <c r="H21" s="969"/>
      <c r="I21" s="969"/>
      <c r="J21" s="970"/>
    </row>
    <row r="22" spans="1:26" ht="31.5" customHeight="1">
      <c r="B22" s="937"/>
      <c r="C22" s="74"/>
      <c r="D22" s="91" t="s">
        <v>540</v>
      </c>
      <c r="E22" s="75"/>
      <c r="F22" s="968"/>
      <c r="G22" s="968"/>
      <c r="H22" s="969"/>
      <c r="I22" s="969"/>
      <c r="J22" s="970"/>
    </row>
    <row r="23" spans="1:26" ht="31.5" customHeight="1">
      <c r="B23" s="937"/>
      <c r="C23" s="74"/>
      <c r="D23" s="91" t="s">
        <v>540</v>
      </c>
      <c r="E23" s="75"/>
      <c r="F23" s="968"/>
      <c r="G23" s="968"/>
      <c r="H23" s="969"/>
      <c r="I23" s="969"/>
      <c r="J23" s="970"/>
    </row>
    <row r="24" spans="1:26" ht="31.5" customHeight="1">
      <c r="B24" s="938"/>
      <c r="C24" s="76"/>
      <c r="D24" s="92" t="s">
        <v>540</v>
      </c>
      <c r="E24" s="77"/>
      <c r="F24" s="939"/>
      <c r="G24" s="939"/>
      <c r="H24" s="940"/>
      <c r="I24" s="940"/>
      <c r="J24" s="941"/>
    </row>
    <row r="25" spans="1:26" ht="15" customHeight="1">
      <c r="B25" s="954" t="s">
        <v>541</v>
      </c>
      <c r="C25" s="956" t="s">
        <v>542</v>
      </c>
      <c r="D25" s="957"/>
      <c r="E25" s="958"/>
      <c r="F25" s="959" t="s">
        <v>543</v>
      </c>
      <c r="G25" s="960"/>
      <c r="H25" s="960"/>
      <c r="I25" s="960"/>
      <c r="J25" s="961"/>
    </row>
    <row r="26" spans="1:26" ht="30" customHeight="1">
      <c r="B26" s="937"/>
      <c r="C26" s="74"/>
      <c r="D26" s="91" t="s">
        <v>540</v>
      </c>
      <c r="E26" s="71"/>
      <c r="F26" s="965"/>
      <c r="G26" s="965"/>
      <c r="H26" s="966"/>
      <c r="I26" s="966"/>
      <c r="J26" s="967"/>
    </row>
    <row r="27" spans="1:26" ht="30" customHeight="1">
      <c r="B27" s="937"/>
      <c r="C27" s="74"/>
      <c r="D27" s="91" t="s">
        <v>540</v>
      </c>
      <c r="E27" s="71"/>
      <c r="F27" s="968"/>
      <c r="G27" s="968"/>
      <c r="H27" s="969"/>
      <c r="I27" s="969"/>
      <c r="J27" s="970"/>
    </row>
    <row r="28" spans="1:26" ht="30" customHeight="1">
      <c r="B28" s="937"/>
      <c r="C28" s="74"/>
      <c r="D28" s="91" t="s">
        <v>540</v>
      </c>
      <c r="E28" s="71"/>
      <c r="F28" s="968"/>
      <c r="G28" s="968"/>
      <c r="H28" s="969"/>
      <c r="I28" s="969"/>
      <c r="J28" s="970"/>
    </row>
    <row r="29" spans="1:26" ht="30" customHeight="1" thickBot="1">
      <c r="B29" s="955"/>
      <c r="C29" s="78"/>
      <c r="D29" s="93" t="s">
        <v>540</v>
      </c>
      <c r="E29" s="79"/>
      <c r="F29" s="971"/>
      <c r="G29" s="971"/>
      <c r="H29" s="972"/>
      <c r="I29" s="972"/>
      <c r="J29" s="973"/>
    </row>
    <row r="30" spans="1:26" s="85" customFormat="1" ht="18.75" customHeight="1" thickBot="1">
      <c r="A30" s="81"/>
      <c r="B30" s="94"/>
      <c r="C30" s="81"/>
      <c r="D30" s="81"/>
      <c r="E30" s="81"/>
      <c r="F30" s="81"/>
      <c r="G30" s="82"/>
      <c r="H30" s="82"/>
      <c r="I30" s="82"/>
      <c r="J30" s="82"/>
      <c r="K30" s="82"/>
      <c r="L30" s="82"/>
      <c r="M30" s="83"/>
      <c r="N30" s="1021"/>
      <c r="O30" s="1021"/>
      <c r="P30" s="1021"/>
      <c r="Q30" s="1021"/>
      <c r="R30" s="84"/>
      <c r="V30" s="83"/>
      <c r="W30" s="83"/>
      <c r="X30" s="83"/>
      <c r="Y30" s="83"/>
      <c r="Z30" s="84"/>
    </row>
    <row r="31" spans="1:26" ht="18.75" customHeight="1">
      <c r="B31" s="1018" t="s">
        <v>544</v>
      </c>
      <c r="C31" s="1025"/>
      <c r="D31" s="1026"/>
      <c r="E31" s="1026"/>
      <c r="F31" s="1026"/>
      <c r="G31" s="1026"/>
      <c r="H31" s="1026"/>
      <c r="I31" s="1026"/>
      <c r="J31" s="1027"/>
    </row>
    <row r="32" spans="1:26" ht="18.75" customHeight="1">
      <c r="B32" s="1019"/>
      <c r="C32" s="921"/>
      <c r="D32" s="922"/>
      <c r="E32" s="922"/>
      <c r="F32" s="922"/>
      <c r="G32" s="922"/>
      <c r="H32" s="922"/>
      <c r="I32" s="922"/>
      <c r="J32" s="923"/>
    </row>
    <row r="33" spans="2:11" ht="18.75" customHeight="1">
      <c r="B33" s="1020"/>
      <c r="C33" s="1028"/>
      <c r="D33" s="1029"/>
      <c r="E33" s="1029"/>
      <c r="F33" s="1029"/>
      <c r="G33" s="1029"/>
      <c r="H33" s="1029"/>
      <c r="I33" s="1029"/>
      <c r="J33" s="1030"/>
    </row>
    <row r="34" spans="2:11" ht="18.75" customHeight="1">
      <c r="B34" s="1031" t="s">
        <v>545</v>
      </c>
      <c r="C34" s="918"/>
      <c r="D34" s="919"/>
      <c r="E34" s="919"/>
      <c r="F34" s="919"/>
      <c r="G34" s="919"/>
      <c r="H34" s="919"/>
      <c r="I34" s="919"/>
      <c r="J34" s="920"/>
    </row>
    <row r="35" spans="2:11" ht="18.75" customHeight="1">
      <c r="B35" s="1019"/>
      <c r="C35" s="921"/>
      <c r="D35" s="922"/>
      <c r="E35" s="922"/>
      <c r="F35" s="922"/>
      <c r="G35" s="922"/>
      <c r="H35" s="922"/>
      <c r="I35" s="922"/>
      <c r="J35" s="923"/>
    </row>
    <row r="36" spans="2:11" ht="18.75" customHeight="1" thickBot="1">
      <c r="B36" s="1032"/>
      <c r="C36" s="924"/>
      <c r="D36" s="925"/>
      <c r="E36" s="925"/>
      <c r="F36" s="925"/>
      <c r="G36" s="925"/>
      <c r="H36" s="925"/>
      <c r="I36" s="925"/>
      <c r="J36" s="926"/>
    </row>
    <row r="37" spans="2:11" ht="18.75" customHeight="1" thickBot="1">
      <c r="B37" s="95"/>
      <c r="C37" s="96"/>
      <c r="D37" s="96"/>
      <c r="E37" s="96"/>
      <c r="F37" s="96"/>
      <c r="G37" s="96"/>
      <c r="H37" s="96"/>
      <c r="I37" s="96"/>
      <c r="J37" s="96"/>
    </row>
    <row r="38" spans="2:11" ht="18.75" customHeight="1">
      <c r="B38" s="97" t="s">
        <v>546</v>
      </c>
      <c r="C38" s="98"/>
      <c r="D38" s="98"/>
      <c r="E38" s="98"/>
      <c r="F38" s="99"/>
      <c r="G38" s="99"/>
      <c r="H38" s="99"/>
      <c r="I38" s="99"/>
      <c r="J38" s="100"/>
    </row>
    <row r="39" spans="2:11" ht="18.75" customHeight="1">
      <c r="B39" s="942"/>
      <c r="C39" s="943"/>
      <c r="D39" s="943"/>
      <c r="E39" s="943"/>
      <c r="F39" s="943"/>
      <c r="G39" s="943"/>
      <c r="H39" s="943"/>
      <c r="I39" s="943"/>
      <c r="J39" s="944"/>
    </row>
    <row r="40" spans="2:11" ht="12" customHeight="1" thickBot="1">
      <c r="B40" s="234"/>
      <c r="C40" s="101"/>
      <c r="D40" s="101"/>
      <c r="E40" s="101"/>
      <c r="F40" s="101"/>
      <c r="G40" s="101"/>
      <c r="H40" s="101"/>
      <c r="I40" s="101"/>
      <c r="J40" s="102"/>
    </row>
    <row r="41" spans="2:11" ht="17.25" customHeight="1"/>
    <row r="42" spans="2:11" ht="17.25" customHeight="1">
      <c r="B42" s="198"/>
      <c r="C42" s="198"/>
      <c r="D42" s="198"/>
      <c r="E42" s="198"/>
      <c r="F42" s="198"/>
      <c r="G42" s="198"/>
      <c r="H42" s="198"/>
      <c r="I42" s="198"/>
      <c r="J42" s="198"/>
      <c r="K42" s="198"/>
    </row>
    <row r="43" spans="2:11" ht="33.75" customHeight="1">
      <c r="B43" s="103" t="s">
        <v>529</v>
      </c>
      <c r="C43" s="948">
        <f>個票ｰ1006!B152</f>
        <v>0</v>
      </c>
      <c r="D43" s="949"/>
      <c r="E43" s="949"/>
      <c r="F43" s="950"/>
      <c r="G43" s="104" t="s">
        <v>530</v>
      </c>
      <c r="H43" s="945">
        <v>2</v>
      </c>
      <c r="I43" s="946"/>
      <c r="J43" s="947"/>
    </row>
    <row r="44" spans="2:11" ht="30" customHeight="1" outlineLevel="1">
      <c r="B44" s="237" t="s">
        <v>531</v>
      </c>
      <c r="C44" s="1033" t="s">
        <v>532</v>
      </c>
      <c r="D44" s="1034"/>
      <c r="E44" s="1034"/>
      <c r="F44" s="1034"/>
      <c r="G44" s="1034"/>
      <c r="H44" s="1034"/>
      <c r="I44" s="1034"/>
      <c r="J44" s="1035"/>
    </row>
    <row r="45" spans="2:11" ht="30" customHeight="1" outlineLevel="1">
      <c r="B45" s="235" t="s">
        <v>533</v>
      </c>
      <c r="C45" s="992">
        <f>個票ｰ1006!S152</f>
        <v>0</v>
      </c>
      <c r="D45" s="993"/>
      <c r="E45" s="993"/>
      <c r="F45" s="993"/>
      <c r="G45" s="993"/>
      <c r="H45" s="993"/>
      <c r="I45" s="993"/>
      <c r="J45" s="994"/>
    </row>
    <row r="46" spans="2:11" ht="30" customHeight="1" outlineLevel="1">
      <c r="B46" s="236" t="s">
        <v>534</v>
      </c>
      <c r="C46" s="927"/>
      <c r="D46" s="927"/>
      <c r="E46" s="927"/>
      <c r="F46" s="927"/>
      <c r="G46" s="927"/>
      <c r="H46" s="928"/>
      <c r="I46" s="928"/>
      <c r="J46" s="929"/>
    </row>
    <row r="47" spans="2:11" ht="14.25" customHeight="1" outlineLevel="1">
      <c r="B47" s="995" t="s">
        <v>547</v>
      </c>
      <c r="C47" s="974" t="s">
        <v>536</v>
      </c>
      <c r="D47" s="974"/>
      <c r="E47" s="974"/>
      <c r="F47" s="974" t="s">
        <v>537</v>
      </c>
      <c r="G47" s="974"/>
      <c r="H47" s="975"/>
      <c r="I47" s="975"/>
      <c r="J47" s="976"/>
    </row>
    <row r="48" spans="2:11" ht="34.5" customHeight="1" outlineLevel="1">
      <c r="B48" s="995"/>
      <c r="C48" s="71"/>
      <c r="D48" s="197" t="s">
        <v>311</v>
      </c>
      <c r="E48" s="71"/>
      <c r="F48" s="977"/>
      <c r="G48" s="977"/>
      <c r="H48" s="978"/>
      <c r="I48" s="978"/>
      <c r="J48" s="979"/>
    </row>
    <row r="49" spans="1:26" ht="34.5" customHeight="1" outlineLevel="1">
      <c r="B49" s="995"/>
      <c r="C49" s="71"/>
      <c r="D49" s="88" t="s">
        <v>311</v>
      </c>
      <c r="E49" s="71"/>
      <c r="F49" s="968"/>
      <c r="G49" s="968"/>
      <c r="H49" s="969"/>
      <c r="I49" s="969"/>
      <c r="J49" s="970"/>
    </row>
    <row r="50" spans="1:26" ht="34.5" customHeight="1" outlineLevel="1">
      <c r="B50" s="995"/>
      <c r="C50" s="71"/>
      <c r="D50" s="88" t="s">
        <v>311</v>
      </c>
      <c r="E50" s="71"/>
      <c r="F50" s="968"/>
      <c r="G50" s="968"/>
      <c r="H50" s="969"/>
      <c r="I50" s="969"/>
      <c r="J50" s="970"/>
    </row>
    <row r="51" spans="1:26" ht="34.5" customHeight="1" outlineLevel="1">
      <c r="B51" s="995"/>
      <c r="C51" s="71"/>
      <c r="D51" s="88" t="s">
        <v>311</v>
      </c>
      <c r="E51" s="71"/>
      <c r="F51" s="968"/>
      <c r="G51" s="968"/>
      <c r="H51" s="969"/>
      <c r="I51" s="969"/>
      <c r="J51" s="970"/>
    </row>
    <row r="52" spans="1:26" ht="34.5" customHeight="1" outlineLevel="1">
      <c r="B52" s="995"/>
      <c r="C52" s="71"/>
      <c r="D52" s="241" t="s">
        <v>311</v>
      </c>
      <c r="E52" s="71"/>
      <c r="F52" s="980"/>
      <c r="G52" s="981"/>
      <c r="H52" s="982"/>
      <c r="I52" s="982"/>
      <c r="J52" s="983"/>
    </row>
    <row r="53" spans="1:26" ht="15" customHeight="1" outlineLevel="1">
      <c r="B53" s="936" t="s">
        <v>538</v>
      </c>
      <c r="C53" s="974" t="s">
        <v>536</v>
      </c>
      <c r="D53" s="974"/>
      <c r="E53" s="974"/>
      <c r="F53" s="974" t="s">
        <v>539</v>
      </c>
      <c r="G53" s="974"/>
      <c r="H53" s="975"/>
      <c r="I53" s="975"/>
      <c r="J53" s="976"/>
    </row>
    <row r="54" spans="1:26" ht="31.5" customHeight="1" outlineLevel="1">
      <c r="B54" s="937"/>
      <c r="C54" s="72"/>
      <c r="D54" s="90" t="s">
        <v>540</v>
      </c>
      <c r="E54" s="73"/>
      <c r="F54" s="977"/>
      <c r="G54" s="977"/>
      <c r="H54" s="978"/>
      <c r="I54" s="978"/>
      <c r="J54" s="979"/>
    </row>
    <row r="55" spans="1:26" ht="31.5" customHeight="1" outlineLevel="1">
      <c r="B55" s="937"/>
      <c r="C55" s="74"/>
      <c r="D55" s="91" t="s">
        <v>540</v>
      </c>
      <c r="E55" s="75"/>
      <c r="F55" s="968"/>
      <c r="G55" s="968"/>
      <c r="H55" s="969"/>
      <c r="I55" s="969"/>
      <c r="J55" s="970"/>
    </row>
    <row r="56" spans="1:26" ht="31.5" customHeight="1" outlineLevel="1">
      <c r="B56" s="937"/>
      <c r="C56" s="74"/>
      <c r="D56" s="91" t="s">
        <v>540</v>
      </c>
      <c r="E56" s="75"/>
      <c r="F56" s="968"/>
      <c r="G56" s="968"/>
      <c r="H56" s="969"/>
      <c r="I56" s="969"/>
      <c r="J56" s="970"/>
    </row>
    <row r="57" spans="1:26" ht="31.5" customHeight="1" outlineLevel="1">
      <c r="B57" s="937"/>
      <c r="C57" s="74"/>
      <c r="D57" s="91" t="s">
        <v>540</v>
      </c>
      <c r="E57" s="75"/>
      <c r="F57" s="968"/>
      <c r="G57" s="968"/>
      <c r="H57" s="969"/>
      <c r="I57" s="969"/>
      <c r="J57" s="970"/>
    </row>
    <row r="58" spans="1:26" ht="31.5" customHeight="1" outlineLevel="1">
      <c r="B58" s="938"/>
      <c r="C58" s="76"/>
      <c r="D58" s="92" t="s">
        <v>540</v>
      </c>
      <c r="E58" s="77"/>
      <c r="F58" s="939"/>
      <c r="G58" s="939"/>
      <c r="H58" s="940"/>
      <c r="I58" s="940"/>
      <c r="J58" s="941"/>
    </row>
    <row r="59" spans="1:26" ht="15" customHeight="1" outlineLevel="1">
      <c r="B59" s="954" t="s">
        <v>541</v>
      </c>
      <c r="C59" s="956" t="s">
        <v>542</v>
      </c>
      <c r="D59" s="957"/>
      <c r="E59" s="958"/>
      <c r="F59" s="959" t="s">
        <v>543</v>
      </c>
      <c r="G59" s="960"/>
      <c r="H59" s="960"/>
      <c r="I59" s="960"/>
      <c r="J59" s="961"/>
    </row>
    <row r="60" spans="1:26" ht="30" customHeight="1" outlineLevel="1">
      <c r="B60" s="937"/>
      <c r="C60" s="74"/>
      <c r="D60" s="91" t="s">
        <v>540</v>
      </c>
      <c r="E60" s="71"/>
      <c r="F60" s="965"/>
      <c r="G60" s="965"/>
      <c r="H60" s="966"/>
      <c r="I60" s="966"/>
      <c r="J60" s="967"/>
    </row>
    <row r="61" spans="1:26" ht="30" customHeight="1" outlineLevel="1">
      <c r="B61" s="937"/>
      <c r="C61" s="74"/>
      <c r="D61" s="91" t="s">
        <v>540</v>
      </c>
      <c r="E61" s="71"/>
      <c r="F61" s="968"/>
      <c r="G61" s="968"/>
      <c r="H61" s="969"/>
      <c r="I61" s="969"/>
      <c r="J61" s="970"/>
    </row>
    <row r="62" spans="1:26" ht="30" customHeight="1" outlineLevel="1">
      <c r="B62" s="937"/>
      <c r="C62" s="74"/>
      <c r="D62" s="91" t="s">
        <v>540</v>
      </c>
      <c r="E62" s="71"/>
      <c r="F62" s="968"/>
      <c r="G62" s="968"/>
      <c r="H62" s="969"/>
      <c r="I62" s="969"/>
      <c r="J62" s="970"/>
    </row>
    <row r="63" spans="1:26" ht="30" customHeight="1" outlineLevel="1" thickBot="1">
      <c r="B63" s="955"/>
      <c r="C63" s="78"/>
      <c r="D63" s="93" t="s">
        <v>540</v>
      </c>
      <c r="E63" s="79"/>
      <c r="F63" s="971"/>
      <c r="G63" s="971"/>
      <c r="H63" s="972"/>
      <c r="I63" s="972"/>
      <c r="J63" s="973"/>
    </row>
    <row r="64" spans="1:26" s="85" customFormat="1" ht="18.75" customHeight="1" outlineLevel="1" thickBot="1">
      <c r="A64" s="81"/>
      <c r="B64" s="94"/>
      <c r="C64" s="81"/>
      <c r="D64" s="81"/>
      <c r="E64" s="81"/>
      <c r="F64" s="81"/>
      <c r="G64" s="82"/>
      <c r="H64" s="82"/>
      <c r="I64" s="82"/>
      <c r="J64" s="82"/>
      <c r="K64" s="82"/>
      <c r="L64" s="82"/>
      <c r="M64" s="83"/>
      <c r="N64" s="1021"/>
      <c r="O64" s="1021"/>
      <c r="P64" s="1021"/>
      <c r="Q64" s="1021"/>
      <c r="R64" s="84"/>
      <c r="V64" s="83"/>
      <c r="W64" s="83"/>
      <c r="X64" s="83"/>
      <c r="Y64" s="83"/>
      <c r="Z64" s="84"/>
    </row>
    <row r="65" spans="1:18" ht="18.75" customHeight="1" outlineLevel="1">
      <c r="B65" s="1018" t="s">
        <v>544</v>
      </c>
      <c r="C65" s="1025"/>
      <c r="D65" s="1026"/>
      <c r="E65" s="1026"/>
      <c r="F65" s="1026"/>
      <c r="G65" s="1026"/>
      <c r="H65" s="1026"/>
      <c r="I65" s="1026"/>
      <c r="J65" s="1027"/>
    </row>
    <row r="66" spans="1:18" ht="18.75" customHeight="1" outlineLevel="1">
      <c r="B66" s="1019"/>
      <c r="C66" s="921"/>
      <c r="D66" s="922"/>
      <c r="E66" s="922"/>
      <c r="F66" s="922"/>
      <c r="G66" s="922"/>
      <c r="H66" s="922"/>
      <c r="I66" s="922"/>
      <c r="J66" s="923"/>
    </row>
    <row r="67" spans="1:18" ht="18.75" customHeight="1" outlineLevel="1">
      <c r="B67" s="1020"/>
      <c r="C67" s="1028"/>
      <c r="D67" s="1029"/>
      <c r="E67" s="1029"/>
      <c r="F67" s="1029"/>
      <c r="G67" s="1029"/>
      <c r="H67" s="1029"/>
      <c r="I67" s="1029"/>
      <c r="J67" s="1030"/>
    </row>
    <row r="68" spans="1:18" ht="18.75" customHeight="1" outlineLevel="1">
      <c r="B68" s="1031" t="s">
        <v>545</v>
      </c>
      <c r="C68" s="918"/>
      <c r="D68" s="919"/>
      <c r="E68" s="919"/>
      <c r="F68" s="919"/>
      <c r="G68" s="919"/>
      <c r="H68" s="919"/>
      <c r="I68" s="919"/>
      <c r="J68" s="920"/>
    </row>
    <row r="69" spans="1:18" ht="18.75" customHeight="1" outlineLevel="1">
      <c r="B69" s="1019"/>
      <c r="C69" s="921"/>
      <c r="D69" s="922"/>
      <c r="E69" s="922"/>
      <c r="F69" s="922"/>
      <c r="G69" s="922"/>
      <c r="H69" s="922"/>
      <c r="I69" s="922"/>
      <c r="J69" s="923"/>
    </row>
    <row r="70" spans="1:18" ht="18.75" customHeight="1" outlineLevel="1" thickBot="1">
      <c r="B70" s="1032"/>
      <c r="C70" s="924"/>
      <c r="D70" s="925"/>
      <c r="E70" s="925"/>
      <c r="F70" s="925"/>
      <c r="G70" s="925"/>
      <c r="H70" s="925"/>
      <c r="I70" s="925"/>
      <c r="J70" s="926"/>
    </row>
    <row r="71" spans="1:18" ht="18.75" customHeight="1" outlineLevel="1" thickBot="1">
      <c r="B71" s="95"/>
      <c r="C71" s="96"/>
      <c r="D71" s="96"/>
      <c r="E71" s="96"/>
      <c r="F71" s="96"/>
      <c r="G71" s="96"/>
      <c r="H71" s="96"/>
      <c r="I71" s="96"/>
      <c r="J71" s="96"/>
    </row>
    <row r="72" spans="1:18" ht="18.75" customHeight="1" outlineLevel="1">
      <c r="B72" s="97" t="s">
        <v>546</v>
      </c>
      <c r="C72" s="98"/>
      <c r="D72" s="98"/>
      <c r="E72" s="98"/>
      <c r="F72" s="99"/>
      <c r="G72" s="99"/>
      <c r="H72" s="99"/>
      <c r="I72" s="99"/>
      <c r="J72" s="100"/>
    </row>
    <row r="73" spans="1:18" ht="18.75" customHeight="1" outlineLevel="1">
      <c r="B73" s="942"/>
      <c r="C73" s="943"/>
      <c r="D73" s="943"/>
      <c r="E73" s="943"/>
      <c r="F73" s="943"/>
      <c r="G73" s="943"/>
      <c r="H73" s="943"/>
      <c r="I73" s="943"/>
      <c r="J73" s="944"/>
    </row>
    <row r="74" spans="1:18" ht="12" customHeight="1" outlineLevel="1" thickBot="1">
      <c r="B74" s="234"/>
      <c r="C74" s="101"/>
      <c r="D74" s="101"/>
      <c r="E74" s="101"/>
      <c r="F74" s="101"/>
      <c r="G74" s="101"/>
      <c r="H74" s="101"/>
      <c r="I74" s="101"/>
      <c r="J74" s="102"/>
    </row>
    <row r="75" spans="1:18" ht="17.25" customHeight="1"/>
    <row r="76" spans="1:18" ht="17.25" customHeight="1"/>
    <row r="77" spans="1:18" ht="15" customHeight="1">
      <c r="B77" s="80" t="s">
        <v>548</v>
      </c>
    </row>
    <row r="78" spans="1:18" ht="6.6" customHeight="1"/>
    <row r="79" spans="1:18">
      <c r="B79" s="83" t="s">
        <v>599</v>
      </c>
      <c r="C79" s="105"/>
    </row>
    <row r="80" spans="1:18" s="2" customFormat="1" ht="14.25" customHeight="1" thickBot="1">
      <c r="A80" s="106" t="s">
        <v>549</v>
      </c>
      <c r="B80" s="1036"/>
      <c r="C80" s="1036"/>
      <c r="D80" s="1036"/>
      <c r="E80" s="1036"/>
      <c r="F80" s="1036"/>
      <c r="G80" s="1036"/>
      <c r="H80" s="1036"/>
      <c r="I80" s="1036"/>
      <c r="J80" s="1036"/>
      <c r="K80" s="1036"/>
      <c r="L80" s="1036"/>
      <c r="M80" s="1036"/>
      <c r="N80" s="1036"/>
      <c r="O80" s="1036"/>
      <c r="P80" s="1036"/>
      <c r="Q80" s="1036"/>
      <c r="R80" s="1036"/>
    </row>
    <row r="81" spans="2:10" ht="33.75" customHeight="1">
      <c r="B81" s="86" t="s">
        <v>529</v>
      </c>
      <c r="C81" s="999">
        <f>個票ｰ1006!B155</f>
        <v>0</v>
      </c>
      <c r="D81" s="1000"/>
      <c r="E81" s="1000"/>
      <c r="F81" s="1001"/>
      <c r="G81" s="87" t="s">
        <v>530</v>
      </c>
      <c r="H81" s="1007">
        <v>11</v>
      </c>
      <c r="I81" s="1008"/>
      <c r="J81" s="1009"/>
    </row>
    <row r="82" spans="2:10" ht="30" customHeight="1" outlineLevel="1">
      <c r="B82" s="237" t="s">
        <v>531</v>
      </c>
      <c r="C82" s="996">
        <f>個票ｰ1006!U155</f>
        <v>0</v>
      </c>
      <c r="D82" s="997"/>
      <c r="E82" s="997"/>
      <c r="F82" s="997"/>
      <c r="G82" s="997"/>
      <c r="H82" s="997"/>
      <c r="I82" s="997"/>
      <c r="J82" s="998"/>
    </row>
    <row r="83" spans="2:10" ht="30" customHeight="1" outlineLevel="1">
      <c r="B83" s="235" t="s">
        <v>533</v>
      </c>
      <c r="C83" s="992">
        <f>個票ｰ1006!S155</f>
        <v>0</v>
      </c>
      <c r="D83" s="993"/>
      <c r="E83" s="993"/>
      <c r="F83" s="993"/>
      <c r="G83" s="993"/>
      <c r="H83" s="993"/>
      <c r="I83" s="993"/>
      <c r="J83" s="994"/>
    </row>
    <row r="84" spans="2:10" ht="30" customHeight="1" outlineLevel="1">
      <c r="B84" s="236" t="s">
        <v>534</v>
      </c>
      <c r="C84" s="927"/>
      <c r="D84" s="927"/>
      <c r="E84" s="927"/>
      <c r="F84" s="927"/>
      <c r="G84" s="927"/>
      <c r="H84" s="928"/>
      <c r="I84" s="928"/>
      <c r="J84" s="929"/>
    </row>
    <row r="85" spans="2:10" ht="14.25" customHeight="1" outlineLevel="1">
      <c r="B85" s="995" t="s">
        <v>547</v>
      </c>
      <c r="C85" s="974" t="s">
        <v>536</v>
      </c>
      <c r="D85" s="974"/>
      <c r="E85" s="974"/>
      <c r="F85" s="974" t="s">
        <v>537</v>
      </c>
      <c r="G85" s="974"/>
      <c r="H85" s="975"/>
      <c r="I85" s="975"/>
      <c r="J85" s="976"/>
    </row>
    <row r="86" spans="2:10" ht="34.5" customHeight="1" outlineLevel="1">
      <c r="B86" s="995"/>
      <c r="C86" s="71"/>
      <c r="D86" s="197" t="s">
        <v>311</v>
      </c>
      <c r="E86" s="71"/>
      <c r="F86" s="977"/>
      <c r="G86" s="977"/>
      <c r="H86" s="978"/>
      <c r="I86" s="978"/>
      <c r="J86" s="979"/>
    </row>
    <row r="87" spans="2:10" ht="34.5" customHeight="1" outlineLevel="1">
      <c r="B87" s="995"/>
      <c r="C87" s="71"/>
      <c r="D87" s="88" t="s">
        <v>311</v>
      </c>
      <c r="E87" s="71"/>
      <c r="F87" s="968"/>
      <c r="G87" s="968"/>
      <c r="H87" s="969"/>
      <c r="I87" s="969"/>
      <c r="J87" s="970"/>
    </row>
    <row r="88" spans="2:10" ht="34.5" customHeight="1" outlineLevel="1">
      <c r="B88" s="995"/>
      <c r="C88" s="71"/>
      <c r="D88" s="88" t="s">
        <v>311</v>
      </c>
      <c r="E88" s="71"/>
      <c r="F88" s="968"/>
      <c r="G88" s="968"/>
      <c r="H88" s="969"/>
      <c r="I88" s="969"/>
      <c r="J88" s="970"/>
    </row>
    <row r="89" spans="2:10" ht="34.5" customHeight="1" outlineLevel="1">
      <c r="B89" s="995"/>
      <c r="C89" s="71"/>
      <c r="D89" s="88" t="s">
        <v>311</v>
      </c>
      <c r="E89" s="71"/>
      <c r="F89" s="968"/>
      <c r="G89" s="968"/>
      <c r="H89" s="969"/>
      <c r="I89" s="969"/>
      <c r="J89" s="970"/>
    </row>
    <row r="90" spans="2:10" ht="34.5" customHeight="1" outlineLevel="1">
      <c r="B90" s="995"/>
      <c r="C90" s="71"/>
      <c r="D90" s="241" t="s">
        <v>311</v>
      </c>
      <c r="E90" s="71"/>
      <c r="F90" s="980"/>
      <c r="G90" s="981"/>
      <c r="H90" s="982"/>
      <c r="I90" s="982"/>
      <c r="J90" s="983"/>
    </row>
    <row r="91" spans="2:10" ht="15" customHeight="1" outlineLevel="1">
      <c r="B91" s="936" t="s">
        <v>538</v>
      </c>
      <c r="C91" s="974" t="s">
        <v>536</v>
      </c>
      <c r="D91" s="974"/>
      <c r="E91" s="974"/>
      <c r="F91" s="974" t="s">
        <v>539</v>
      </c>
      <c r="G91" s="974"/>
      <c r="H91" s="975"/>
      <c r="I91" s="975"/>
      <c r="J91" s="976"/>
    </row>
    <row r="92" spans="2:10" ht="31.5" customHeight="1" outlineLevel="1">
      <c r="B92" s="937"/>
      <c r="C92" s="72"/>
      <c r="D92" s="90" t="s">
        <v>540</v>
      </c>
      <c r="E92" s="73"/>
      <c r="F92" s="977"/>
      <c r="G92" s="977"/>
      <c r="H92" s="978"/>
      <c r="I92" s="978"/>
      <c r="J92" s="979"/>
    </row>
    <row r="93" spans="2:10" ht="31.5" customHeight="1" outlineLevel="1">
      <c r="B93" s="937"/>
      <c r="C93" s="74"/>
      <c r="D93" s="91" t="s">
        <v>540</v>
      </c>
      <c r="E93" s="75"/>
      <c r="F93" s="968"/>
      <c r="G93" s="968"/>
      <c r="H93" s="969"/>
      <c r="I93" s="969"/>
      <c r="J93" s="970"/>
    </row>
    <row r="94" spans="2:10" ht="31.5" customHeight="1" outlineLevel="1">
      <c r="B94" s="937"/>
      <c r="C94" s="74"/>
      <c r="D94" s="91" t="s">
        <v>540</v>
      </c>
      <c r="E94" s="75"/>
      <c r="F94" s="968"/>
      <c r="G94" s="968"/>
      <c r="H94" s="969"/>
      <c r="I94" s="969"/>
      <c r="J94" s="970"/>
    </row>
    <row r="95" spans="2:10" ht="31.5" customHeight="1" outlineLevel="1">
      <c r="B95" s="937"/>
      <c r="C95" s="74"/>
      <c r="D95" s="91" t="s">
        <v>540</v>
      </c>
      <c r="E95" s="75"/>
      <c r="F95" s="968"/>
      <c r="G95" s="968"/>
      <c r="H95" s="969"/>
      <c r="I95" s="969"/>
      <c r="J95" s="970"/>
    </row>
    <row r="96" spans="2:10" ht="31.5" customHeight="1" outlineLevel="1">
      <c r="B96" s="938"/>
      <c r="C96" s="76"/>
      <c r="D96" s="92" t="s">
        <v>540</v>
      </c>
      <c r="E96" s="77"/>
      <c r="F96" s="939"/>
      <c r="G96" s="939"/>
      <c r="H96" s="940"/>
      <c r="I96" s="940"/>
      <c r="J96" s="941"/>
    </row>
    <row r="97" spans="1:26" ht="15" customHeight="1" outlineLevel="1">
      <c r="B97" s="954" t="s">
        <v>541</v>
      </c>
      <c r="C97" s="956" t="s">
        <v>542</v>
      </c>
      <c r="D97" s="957"/>
      <c r="E97" s="958"/>
      <c r="F97" s="959" t="s">
        <v>543</v>
      </c>
      <c r="G97" s="960"/>
      <c r="H97" s="960"/>
      <c r="I97" s="960"/>
      <c r="J97" s="961"/>
    </row>
    <row r="98" spans="1:26" ht="30" customHeight="1" outlineLevel="1">
      <c r="B98" s="937"/>
      <c r="C98" s="74"/>
      <c r="D98" s="91" t="s">
        <v>540</v>
      </c>
      <c r="E98" s="71"/>
      <c r="F98" s="965"/>
      <c r="G98" s="965"/>
      <c r="H98" s="966"/>
      <c r="I98" s="966"/>
      <c r="J98" s="967"/>
    </row>
    <row r="99" spans="1:26" ht="30" customHeight="1" outlineLevel="1">
      <c r="B99" s="937"/>
      <c r="C99" s="74"/>
      <c r="D99" s="91" t="s">
        <v>540</v>
      </c>
      <c r="E99" s="71"/>
      <c r="F99" s="968"/>
      <c r="G99" s="968"/>
      <c r="H99" s="969"/>
      <c r="I99" s="969"/>
      <c r="J99" s="970"/>
    </row>
    <row r="100" spans="1:26" ht="30" customHeight="1" outlineLevel="1">
      <c r="B100" s="937"/>
      <c r="C100" s="74"/>
      <c r="D100" s="91" t="s">
        <v>540</v>
      </c>
      <c r="E100" s="71"/>
      <c r="F100" s="968"/>
      <c r="G100" s="968"/>
      <c r="H100" s="969"/>
      <c r="I100" s="969"/>
      <c r="J100" s="970"/>
    </row>
    <row r="101" spans="1:26" ht="30" customHeight="1" outlineLevel="1" thickBot="1">
      <c r="B101" s="955"/>
      <c r="C101" s="78"/>
      <c r="D101" s="93" t="s">
        <v>540</v>
      </c>
      <c r="E101" s="79"/>
      <c r="F101" s="971"/>
      <c r="G101" s="971"/>
      <c r="H101" s="972"/>
      <c r="I101" s="972"/>
      <c r="J101" s="973"/>
    </row>
    <row r="102" spans="1:26" s="85" customFormat="1" ht="18.75" customHeight="1" outlineLevel="1" thickBot="1">
      <c r="A102" s="81"/>
      <c r="B102" s="94"/>
      <c r="C102" s="81"/>
      <c r="D102" s="81"/>
      <c r="E102" s="81"/>
      <c r="F102" s="81"/>
      <c r="G102" s="82"/>
      <c r="H102" s="82"/>
      <c r="I102" s="82"/>
      <c r="J102" s="82"/>
      <c r="K102" s="82"/>
      <c r="L102" s="82"/>
      <c r="M102" s="83"/>
      <c r="N102" s="1021"/>
      <c r="O102" s="1021"/>
      <c r="P102" s="1021"/>
      <c r="Q102" s="1021"/>
      <c r="R102" s="84"/>
      <c r="V102" s="83"/>
      <c r="W102" s="83"/>
      <c r="X102" s="83"/>
      <c r="Y102" s="83"/>
      <c r="Z102" s="84"/>
    </row>
    <row r="103" spans="1:26" ht="18.75" customHeight="1" outlineLevel="1">
      <c r="B103" s="1018" t="s">
        <v>544</v>
      </c>
      <c r="C103" s="1025"/>
      <c r="D103" s="1026"/>
      <c r="E103" s="1026"/>
      <c r="F103" s="1026"/>
      <c r="G103" s="1026"/>
      <c r="H103" s="1026"/>
      <c r="I103" s="1026"/>
      <c r="J103" s="1027"/>
    </row>
    <row r="104" spans="1:26" ht="18.75" customHeight="1" outlineLevel="1">
      <c r="B104" s="1019"/>
      <c r="C104" s="921"/>
      <c r="D104" s="922"/>
      <c r="E104" s="922"/>
      <c r="F104" s="922"/>
      <c r="G104" s="922"/>
      <c r="H104" s="922"/>
      <c r="I104" s="922"/>
      <c r="J104" s="923"/>
    </row>
    <row r="105" spans="1:26" ht="18.75" customHeight="1" outlineLevel="1">
      <c r="B105" s="1020"/>
      <c r="C105" s="1028"/>
      <c r="D105" s="1029"/>
      <c r="E105" s="1029"/>
      <c r="F105" s="1029"/>
      <c r="G105" s="1029"/>
      <c r="H105" s="1029"/>
      <c r="I105" s="1029"/>
      <c r="J105" s="1030"/>
    </row>
    <row r="106" spans="1:26" ht="18.75" customHeight="1" outlineLevel="1">
      <c r="B106" s="1031" t="s">
        <v>545</v>
      </c>
      <c r="C106" s="918"/>
      <c r="D106" s="919"/>
      <c r="E106" s="919"/>
      <c r="F106" s="919"/>
      <c r="G106" s="919"/>
      <c r="H106" s="919"/>
      <c r="I106" s="919"/>
      <c r="J106" s="920"/>
    </row>
    <row r="107" spans="1:26" ht="18.75" customHeight="1" outlineLevel="1">
      <c r="B107" s="1019"/>
      <c r="C107" s="921"/>
      <c r="D107" s="922"/>
      <c r="E107" s="922"/>
      <c r="F107" s="922"/>
      <c r="G107" s="922"/>
      <c r="H107" s="922"/>
      <c r="I107" s="922"/>
      <c r="J107" s="923"/>
    </row>
    <row r="108" spans="1:26" ht="18.75" customHeight="1" outlineLevel="1" thickBot="1">
      <c r="B108" s="1032"/>
      <c r="C108" s="924"/>
      <c r="D108" s="925"/>
      <c r="E108" s="925"/>
      <c r="F108" s="925"/>
      <c r="G108" s="925"/>
      <c r="H108" s="925"/>
      <c r="I108" s="925"/>
      <c r="J108" s="926"/>
    </row>
    <row r="109" spans="1:26" ht="18.75" customHeight="1" outlineLevel="1" thickBot="1">
      <c r="B109" s="95"/>
      <c r="C109" s="96"/>
      <c r="D109" s="96"/>
      <c r="E109" s="96"/>
      <c r="F109" s="96"/>
      <c r="G109" s="96"/>
      <c r="H109" s="96"/>
      <c r="I109" s="96"/>
      <c r="J109" s="96"/>
    </row>
    <row r="110" spans="1:26" ht="18.75" customHeight="1" outlineLevel="1">
      <c r="B110" s="97" t="s">
        <v>546</v>
      </c>
      <c r="C110" s="98"/>
      <c r="D110" s="98"/>
      <c r="E110" s="98"/>
      <c r="F110" s="99"/>
      <c r="G110" s="99"/>
      <c r="H110" s="99"/>
      <c r="I110" s="99"/>
      <c r="J110" s="100"/>
    </row>
    <row r="111" spans="1:26" ht="18.75" customHeight="1" outlineLevel="1">
      <c r="B111" s="942"/>
      <c r="C111" s="943"/>
      <c r="D111" s="943"/>
      <c r="E111" s="943"/>
      <c r="F111" s="943"/>
      <c r="G111" s="943"/>
      <c r="H111" s="943"/>
      <c r="I111" s="943"/>
      <c r="J111" s="944"/>
    </row>
    <row r="112" spans="1:26" ht="12" customHeight="1" outlineLevel="1" thickBot="1">
      <c r="B112" s="234"/>
      <c r="C112" s="101"/>
      <c r="D112" s="101"/>
      <c r="E112" s="101"/>
      <c r="F112" s="101"/>
      <c r="G112" s="101"/>
      <c r="H112" s="101"/>
      <c r="I112" s="101"/>
      <c r="J112" s="102"/>
    </row>
    <row r="115" spans="2:11" ht="17.25" customHeight="1">
      <c r="B115" s="198"/>
      <c r="C115" s="198"/>
      <c r="D115" s="198"/>
      <c r="E115" s="198"/>
      <c r="F115" s="198"/>
      <c r="G115" s="198"/>
      <c r="H115" s="198"/>
      <c r="I115" s="198"/>
      <c r="J115" s="198"/>
      <c r="K115" s="198"/>
    </row>
    <row r="116" spans="2:11" ht="33.75" customHeight="1">
      <c r="B116" s="103" t="s">
        <v>529</v>
      </c>
      <c r="C116" s="948">
        <f>個票ｰ1006!B156</f>
        <v>0</v>
      </c>
      <c r="D116" s="949"/>
      <c r="E116" s="949"/>
      <c r="F116" s="950"/>
      <c r="G116" s="104" t="s">
        <v>530</v>
      </c>
      <c r="H116" s="945">
        <v>12</v>
      </c>
      <c r="I116" s="946"/>
      <c r="J116" s="947"/>
    </row>
    <row r="117" spans="2:11" ht="30" customHeight="1" outlineLevel="1">
      <c r="B117" s="237" t="s">
        <v>531</v>
      </c>
      <c r="C117" s="996">
        <f>個票ｰ1006!U156</f>
        <v>0</v>
      </c>
      <c r="D117" s="997"/>
      <c r="E117" s="997"/>
      <c r="F117" s="997"/>
      <c r="G117" s="997"/>
      <c r="H117" s="997"/>
      <c r="I117" s="997"/>
      <c r="J117" s="998"/>
    </row>
    <row r="118" spans="2:11" ht="30" customHeight="1" outlineLevel="1">
      <c r="B118" s="235" t="s">
        <v>533</v>
      </c>
      <c r="C118" s="992">
        <f>個票ｰ1006!S156</f>
        <v>0</v>
      </c>
      <c r="D118" s="993"/>
      <c r="E118" s="993"/>
      <c r="F118" s="993"/>
      <c r="G118" s="993"/>
      <c r="H118" s="993"/>
      <c r="I118" s="993"/>
      <c r="J118" s="994"/>
    </row>
    <row r="119" spans="2:11" ht="30" customHeight="1" outlineLevel="1">
      <c r="B119" s="236" t="s">
        <v>534</v>
      </c>
      <c r="C119" s="927"/>
      <c r="D119" s="927"/>
      <c r="E119" s="927"/>
      <c r="F119" s="927"/>
      <c r="G119" s="927"/>
      <c r="H119" s="928"/>
      <c r="I119" s="928"/>
      <c r="J119" s="929"/>
    </row>
    <row r="120" spans="2:11" ht="14.25" customHeight="1" outlineLevel="1">
      <c r="B120" s="995" t="s">
        <v>547</v>
      </c>
      <c r="C120" s="974" t="s">
        <v>536</v>
      </c>
      <c r="D120" s="974"/>
      <c r="E120" s="974"/>
      <c r="F120" s="974" t="s">
        <v>537</v>
      </c>
      <c r="G120" s="974"/>
      <c r="H120" s="975"/>
      <c r="I120" s="975"/>
      <c r="J120" s="976"/>
    </row>
    <row r="121" spans="2:11" ht="34.5" customHeight="1" outlineLevel="1">
      <c r="B121" s="995"/>
      <c r="C121" s="71"/>
      <c r="D121" s="197" t="s">
        <v>311</v>
      </c>
      <c r="E121" s="71"/>
      <c r="F121" s="977"/>
      <c r="G121" s="977"/>
      <c r="H121" s="978"/>
      <c r="I121" s="978"/>
      <c r="J121" s="979"/>
    </row>
    <row r="122" spans="2:11" ht="34.5" customHeight="1" outlineLevel="1">
      <c r="B122" s="995"/>
      <c r="C122" s="71"/>
      <c r="D122" s="88" t="s">
        <v>311</v>
      </c>
      <c r="E122" s="71"/>
      <c r="F122" s="968"/>
      <c r="G122" s="968"/>
      <c r="H122" s="969"/>
      <c r="I122" s="969"/>
      <c r="J122" s="970"/>
    </row>
    <row r="123" spans="2:11" ht="34.5" customHeight="1" outlineLevel="1">
      <c r="B123" s="995"/>
      <c r="C123" s="71"/>
      <c r="D123" s="88" t="s">
        <v>311</v>
      </c>
      <c r="E123" s="71"/>
      <c r="F123" s="968"/>
      <c r="G123" s="968"/>
      <c r="H123" s="969"/>
      <c r="I123" s="969"/>
      <c r="J123" s="970"/>
    </row>
    <row r="124" spans="2:11" ht="34.5" customHeight="1" outlineLevel="1">
      <c r="B124" s="995"/>
      <c r="C124" s="71"/>
      <c r="D124" s="88" t="s">
        <v>311</v>
      </c>
      <c r="E124" s="71"/>
      <c r="F124" s="968"/>
      <c r="G124" s="968"/>
      <c r="H124" s="969"/>
      <c r="I124" s="969"/>
      <c r="J124" s="970"/>
    </row>
    <row r="125" spans="2:11" ht="34.5" customHeight="1" outlineLevel="1">
      <c r="B125" s="995"/>
      <c r="C125" s="71"/>
      <c r="D125" s="241" t="s">
        <v>311</v>
      </c>
      <c r="E125" s="71"/>
      <c r="F125" s="980"/>
      <c r="G125" s="981"/>
      <c r="H125" s="982"/>
      <c r="I125" s="982"/>
      <c r="J125" s="983"/>
    </row>
    <row r="126" spans="2:11" ht="15" customHeight="1" outlineLevel="1">
      <c r="B126" s="936" t="s">
        <v>538</v>
      </c>
      <c r="C126" s="1037" t="s">
        <v>536</v>
      </c>
      <c r="D126" s="1037"/>
      <c r="E126" s="1037"/>
      <c r="F126" s="1037" t="s">
        <v>539</v>
      </c>
      <c r="G126" s="1037"/>
      <c r="H126" s="1038"/>
      <c r="I126" s="1038"/>
      <c r="J126" s="1039"/>
    </row>
    <row r="127" spans="2:11" ht="31.5" customHeight="1" outlineLevel="1">
      <c r="B127" s="937"/>
      <c r="C127" s="72"/>
      <c r="D127" s="90" t="s">
        <v>540</v>
      </c>
      <c r="E127" s="73"/>
      <c r="F127" s="977"/>
      <c r="G127" s="977"/>
      <c r="H127" s="978"/>
      <c r="I127" s="978"/>
      <c r="J127" s="979"/>
    </row>
    <row r="128" spans="2:11" ht="31.5" customHeight="1" outlineLevel="1">
      <c r="B128" s="937"/>
      <c r="C128" s="74"/>
      <c r="D128" s="91" t="s">
        <v>540</v>
      </c>
      <c r="E128" s="75"/>
      <c r="F128" s="968"/>
      <c r="G128" s="968"/>
      <c r="H128" s="969"/>
      <c r="I128" s="969"/>
      <c r="J128" s="970"/>
    </row>
    <row r="129" spans="1:26" ht="31.5" customHeight="1" outlineLevel="1">
      <c r="B129" s="937"/>
      <c r="C129" s="74"/>
      <c r="D129" s="91" t="s">
        <v>540</v>
      </c>
      <c r="E129" s="75"/>
      <c r="F129" s="968"/>
      <c r="G129" s="968"/>
      <c r="H129" s="969"/>
      <c r="I129" s="969"/>
      <c r="J129" s="970"/>
    </row>
    <row r="130" spans="1:26" ht="31.5" customHeight="1" outlineLevel="1">
      <c r="B130" s="937"/>
      <c r="C130" s="74"/>
      <c r="D130" s="91" t="s">
        <v>540</v>
      </c>
      <c r="E130" s="75"/>
      <c r="F130" s="968"/>
      <c r="G130" s="968"/>
      <c r="H130" s="969"/>
      <c r="I130" s="969"/>
      <c r="J130" s="970"/>
    </row>
    <row r="131" spans="1:26" ht="31.5" customHeight="1" outlineLevel="1">
      <c r="B131" s="938"/>
      <c r="C131" s="76"/>
      <c r="D131" s="92" t="s">
        <v>540</v>
      </c>
      <c r="E131" s="77"/>
      <c r="F131" s="939"/>
      <c r="G131" s="939"/>
      <c r="H131" s="940"/>
      <c r="I131" s="940"/>
      <c r="J131" s="941"/>
    </row>
    <row r="132" spans="1:26" ht="15" customHeight="1" outlineLevel="1">
      <c r="B132" s="954" t="s">
        <v>541</v>
      </c>
      <c r="C132" s="956" t="s">
        <v>542</v>
      </c>
      <c r="D132" s="957"/>
      <c r="E132" s="958"/>
      <c r="F132" s="959" t="s">
        <v>543</v>
      </c>
      <c r="G132" s="960"/>
      <c r="H132" s="960"/>
      <c r="I132" s="960"/>
      <c r="J132" s="961"/>
    </row>
    <row r="133" spans="1:26" ht="30" customHeight="1" outlineLevel="1">
      <c r="B133" s="937"/>
      <c r="C133" s="74"/>
      <c r="D133" s="91" t="s">
        <v>540</v>
      </c>
      <c r="E133" s="71"/>
      <c r="F133" s="965"/>
      <c r="G133" s="965"/>
      <c r="H133" s="966"/>
      <c r="I133" s="966"/>
      <c r="J133" s="967"/>
    </row>
    <row r="134" spans="1:26" ht="30" customHeight="1" outlineLevel="1">
      <c r="B134" s="937"/>
      <c r="C134" s="74"/>
      <c r="D134" s="91" t="s">
        <v>540</v>
      </c>
      <c r="E134" s="71"/>
      <c r="F134" s="968"/>
      <c r="G134" s="968"/>
      <c r="H134" s="969"/>
      <c r="I134" s="969"/>
      <c r="J134" s="970"/>
    </row>
    <row r="135" spans="1:26" ht="30" customHeight="1" outlineLevel="1">
      <c r="B135" s="937"/>
      <c r="C135" s="74"/>
      <c r="D135" s="91" t="s">
        <v>540</v>
      </c>
      <c r="E135" s="71"/>
      <c r="F135" s="968"/>
      <c r="G135" s="968"/>
      <c r="H135" s="969"/>
      <c r="I135" s="969"/>
      <c r="J135" s="970"/>
    </row>
    <row r="136" spans="1:26" ht="30" customHeight="1" outlineLevel="1" thickBot="1">
      <c r="B136" s="955"/>
      <c r="C136" s="78"/>
      <c r="D136" s="93" t="s">
        <v>540</v>
      </c>
      <c r="E136" s="79"/>
      <c r="F136" s="971"/>
      <c r="G136" s="971"/>
      <c r="H136" s="972"/>
      <c r="I136" s="972"/>
      <c r="J136" s="973"/>
    </row>
    <row r="137" spans="1:26" s="85" customFormat="1" ht="18.75" customHeight="1" outlineLevel="1" thickBot="1">
      <c r="A137" s="81"/>
      <c r="B137" s="94"/>
      <c r="C137" s="81"/>
      <c r="D137" s="81"/>
      <c r="E137" s="81"/>
      <c r="F137" s="81"/>
      <c r="G137" s="82"/>
      <c r="H137" s="82"/>
      <c r="I137" s="82"/>
      <c r="J137" s="82"/>
      <c r="K137" s="82"/>
      <c r="L137" s="82"/>
      <c r="M137" s="83"/>
      <c r="N137" s="1021"/>
      <c r="O137" s="1021"/>
      <c r="P137" s="1021"/>
      <c r="Q137" s="1021"/>
      <c r="R137" s="84"/>
      <c r="V137" s="83"/>
      <c r="W137" s="83"/>
      <c r="X137" s="83"/>
      <c r="Y137" s="83"/>
      <c r="Z137" s="84"/>
    </row>
    <row r="138" spans="1:26" ht="18.75" customHeight="1" outlineLevel="1">
      <c r="B138" s="1018" t="s">
        <v>544</v>
      </c>
      <c r="C138" s="1025"/>
      <c r="D138" s="1026"/>
      <c r="E138" s="1026"/>
      <c r="F138" s="1026"/>
      <c r="G138" s="1026"/>
      <c r="H138" s="1026"/>
      <c r="I138" s="1026"/>
      <c r="J138" s="1027"/>
    </row>
    <row r="139" spans="1:26" ht="18.75" customHeight="1" outlineLevel="1">
      <c r="B139" s="1019"/>
      <c r="C139" s="921"/>
      <c r="D139" s="922"/>
      <c r="E139" s="922"/>
      <c r="F139" s="922"/>
      <c r="G139" s="922"/>
      <c r="H139" s="922"/>
      <c r="I139" s="922"/>
      <c r="J139" s="923"/>
    </row>
    <row r="140" spans="1:26" ht="18.75" customHeight="1" outlineLevel="1">
      <c r="B140" s="1020"/>
      <c r="C140" s="1028"/>
      <c r="D140" s="1029"/>
      <c r="E140" s="1029"/>
      <c r="F140" s="1029"/>
      <c r="G140" s="1029"/>
      <c r="H140" s="1029"/>
      <c r="I140" s="1029"/>
      <c r="J140" s="1030"/>
    </row>
    <row r="141" spans="1:26" ht="18.75" customHeight="1" outlineLevel="1">
      <c r="B141" s="1031" t="s">
        <v>545</v>
      </c>
      <c r="C141" s="918"/>
      <c r="D141" s="919"/>
      <c r="E141" s="919"/>
      <c r="F141" s="919"/>
      <c r="G141" s="919"/>
      <c r="H141" s="919"/>
      <c r="I141" s="919"/>
      <c r="J141" s="920"/>
    </row>
    <row r="142" spans="1:26" ht="18.75" customHeight="1" outlineLevel="1">
      <c r="B142" s="1019"/>
      <c r="C142" s="921"/>
      <c r="D142" s="922"/>
      <c r="E142" s="922"/>
      <c r="F142" s="922"/>
      <c r="G142" s="922"/>
      <c r="H142" s="922"/>
      <c r="I142" s="922"/>
      <c r="J142" s="923"/>
    </row>
    <row r="143" spans="1:26" ht="18.75" customHeight="1" outlineLevel="1" thickBot="1">
      <c r="B143" s="1032"/>
      <c r="C143" s="924"/>
      <c r="D143" s="925"/>
      <c r="E143" s="925"/>
      <c r="F143" s="925"/>
      <c r="G143" s="925"/>
      <c r="H143" s="925"/>
      <c r="I143" s="925"/>
      <c r="J143" s="926"/>
    </row>
    <row r="144" spans="1:26" ht="18.75" customHeight="1" outlineLevel="1" thickBot="1">
      <c r="B144" s="95"/>
      <c r="C144" s="96"/>
      <c r="D144" s="96"/>
      <c r="E144" s="96"/>
      <c r="F144" s="96"/>
      <c r="G144" s="96"/>
      <c r="H144" s="96"/>
      <c r="I144" s="96"/>
      <c r="J144" s="96"/>
    </row>
    <row r="145" spans="2:10" ht="18.75" customHeight="1" outlineLevel="1">
      <c r="B145" s="97" t="s">
        <v>546</v>
      </c>
      <c r="C145" s="98"/>
      <c r="D145" s="98"/>
      <c r="E145" s="98"/>
      <c r="F145" s="99"/>
      <c r="G145" s="99"/>
      <c r="H145" s="99"/>
      <c r="I145" s="99"/>
      <c r="J145" s="100"/>
    </row>
    <row r="146" spans="2:10" ht="18.75" customHeight="1" outlineLevel="1">
      <c r="B146" s="942"/>
      <c r="C146" s="943"/>
      <c r="D146" s="943"/>
      <c r="E146" s="943"/>
      <c r="F146" s="943"/>
      <c r="G146" s="943"/>
      <c r="H146" s="943"/>
      <c r="I146" s="943"/>
      <c r="J146" s="944"/>
    </row>
    <row r="147" spans="2:10" ht="12" customHeight="1" outlineLevel="1" thickBot="1">
      <c r="B147" s="234"/>
      <c r="C147" s="101"/>
      <c r="D147" s="101"/>
      <c r="E147" s="101"/>
      <c r="F147" s="101"/>
      <c r="G147" s="101"/>
      <c r="H147" s="101"/>
      <c r="I147" s="101"/>
      <c r="J147" s="102"/>
    </row>
    <row r="148" spans="2:10" ht="17.25" customHeight="1"/>
    <row r="150" spans="2:10" ht="33.75" customHeight="1">
      <c r="B150" s="103" t="s">
        <v>529</v>
      </c>
      <c r="C150" s="948">
        <f>個票ｰ1006!B157</f>
        <v>0</v>
      </c>
      <c r="D150" s="949"/>
      <c r="E150" s="949"/>
      <c r="F150" s="950"/>
      <c r="G150" s="104" t="s">
        <v>530</v>
      </c>
      <c r="H150" s="945">
        <v>13</v>
      </c>
      <c r="I150" s="946"/>
      <c r="J150" s="947"/>
    </row>
    <row r="151" spans="2:10" ht="30" customHeight="1" outlineLevel="1">
      <c r="B151" s="237" t="s">
        <v>531</v>
      </c>
      <c r="C151" s="996">
        <f>個票ｰ1006!U157</f>
        <v>0</v>
      </c>
      <c r="D151" s="997"/>
      <c r="E151" s="997"/>
      <c r="F151" s="997"/>
      <c r="G151" s="997"/>
      <c r="H151" s="997"/>
      <c r="I151" s="997"/>
      <c r="J151" s="998"/>
    </row>
    <row r="152" spans="2:10" ht="30" customHeight="1" outlineLevel="1">
      <c r="B152" s="235" t="s">
        <v>533</v>
      </c>
      <c r="C152" s="992">
        <f>個票ｰ1006!S157</f>
        <v>0</v>
      </c>
      <c r="D152" s="993"/>
      <c r="E152" s="993"/>
      <c r="F152" s="993"/>
      <c r="G152" s="993"/>
      <c r="H152" s="993"/>
      <c r="I152" s="993"/>
      <c r="J152" s="994"/>
    </row>
    <row r="153" spans="2:10" ht="30" customHeight="1" outlineLevel="1">
      <c r="B153" s="236" t="s">
        <v>534</v>
      </c>
      <c r="C153" s="927"/>
      <c r="D153" s="927"/>
      <c r="E153" s="927"/>
      <c r="F153" s="927"/>
      <c r="G153" s="927"/>
      <c r="H153" s="928"/>
      <c r="I153" s="928"/>
      <c r="J153" s="929"/>
    </row>
    <row r="154" spans="2:10" ht="14.25" customHeight="1" outlineLevel="1">
      <c r="B154" s="1040" t="s">
        <v>550</v>
      </c>
      <c r="C154" s="974" t="s">
        <v>536</v>
      </c>
      <c r="D154" s="974"/>
      <c r="E154" s="974"/>
      <c r="F154" s="974" t="s">
        <v>537</v>
      </c>
      <c r="G154" s="974"/>
      <c r="H154" s="975"/>
      <c r="I154" s="975"/>
      <c r="J154" s="976"/>
    </row>
    <row r="155" spans="2:10" ht="34.5" customHeight="1" outlineLevel="1">
      <c r="B155" s="1040"/>
      <c r="C155" s="71"/>
      <c r="D155" s="197" t="s">
        <v>311</v>
      </c>
      <c r="E155" s="71"/>
      <c r="F155" s="977"/>
      <c r="G155" s="977"/>
      <c r="H155" s="978"/>
      <c r="I155" s="978"/>
      <c r="J155" s="979"/>
    </row>
    <row r="156" spans="2:10" ht="34.5" customHeight="1" outlineLevel="1">
      <c r="B156" s="1040"/>
      <c r="C156" s="71"/>
      <c r="D156" s="88" t="s">
        <v>311</v>
      </c>
      <c r="E156" s="71"/>
      <c r="F156" s="968"/>
      <c r="G156" s="968"/>
      <c r="H156" s="969"/>
      <c r="I156" s="969"/>
      <c r="J156" s="970"/>
    </row>
    <row r="157" spans="2:10" ht="34.5" customHeight="1" outlineLevel="1">
      <c r="B157" s="1040"/>
      <c r="C157" s="71"/>
      <c r="D157" s="88" t="s">
        <v>311</v>
      </c>
      <c r="E157" s="71"/>
      <c r="F157" s="968"/>
      <c r="G157" s="968"/>
      <c r="H157" s="969"/>
      <c r="I157" s="969"/>
      <c r="J157" s="970"/>
    </row>
    <row r="158" spans="2:10" ht="34.5" customHeight="1" outlineLevel="1">
      <c r="B158" s="1040"/>
      <c r="C158" s="71"/>
      <c r="D158" s="88" t="s">
        <v>311</v>
      </c>
      <c r="E158" s="71"/>
      <c r="F158" s="968"/>
      <c r="G158" s="968"/>
      <c r="H158" s="969"/>
      <c r="I158" s="969"/>
      <c r="J158" s="970"/>
    </row>
    <row r="159" spans="2:10" ht="34.5" customHeight="1" outlineLevel="1">
      <c r="B159" s="1040"/>
      <c r="C159" s="71"/>
      <c r="D159" s="241" t="s">
        <v>311</v>
      </c>
      <c r="E159" s="71"/>
      <c r="F159" s="980"/>
      <c r="G159" s="981"/>
      <c r="H159" s="982"/>
      <c r="I159" s="982"/>
      <c r="J159" s="983"/>
    </row>
    <row r="160" spans="2:10" ht="15" customHeight="1" outlineLevel="1">
      <c r="B160" s="1041" t="s">
        <v>551</v>
      </c>
      <c r="C160" s="974" t="s">
        <v>536</v>
      </c>
      <c r="D160" s="974"/>
      <c r="E160" s="974"/>
      <c r="F160" s="974" t="s">
        <v>539</v>
      </c>
      <c r="G160" s="974"/>
      <c r="H160" s="975"/>
      <c r="I160" s="975"/>
      <c r="J160" s="976"/>
    </row>
    <row r="161" spans="1:26" ht="31.5" customHeight="1" outlineLevel="1">
      <c r="B161" s="1042"/>
      <c r="C161" s="72"/>
      <c r="D161" s="90" t="s">
        <v>540</v>
      </c>
      <c r="E161" s="73"/>
      <c r="F161" s="977"/>
      <c r="G161" s="977"/>
      <c r="H161" s="978"/>
      <c r="I161" s="978"/>
      <c r="J161" s="979"/>
    </row>
    <row r="162" spans="1:26" ht="31.5" customHeight="1" outlineLevel="1">
      <c r="B162" s="1042"/>
      <c r="C162" s="74"/>
      <c r="D162" s="91" t="s">
        <v>540</v>
      </c>
      <c r="E162" s="75"/>
      <c r="F162" s="968"/>
      <c r="G162" s="968"/>
      <c r="H162" s="969"/>
      <c r="I162" s="969"/>
      <c r="J162" s="970"/>
    </row>
    <row r="163" spans="1:26" ht="31.5" customHeight="1" outlineLevel="1">
      <c r="B163" s="1042"/>
      <c r="C163" s="74"/>
      <c r="D163" s="91" t="s">
        <v>540</v>
      </c>
      <c r="E163" s="75"/>
      <c r="F163" s="968"/>
      <c r="G163" s="968"/>
      <c r="H163" s="969"/>
      <c r="I163" s="969"/>
      <c r="J163" s="970"/>
    </row>
    <row r="164" spans="1:26" ht="31.5" customHeight="1" outlineLevel="1">
      <c r="B164" s="1042"/>
      <c r="C164" s="74"/>
      <c r="D164" s="91" t="s">
        <v>540</v>
      </c>
      <c r="E164" s="75"/>
      <c r="F164" s="968"/>
      <c r="G164" s="968"/>
      <c r="H164" s="969"/>
      <c r="I164" s="969"/>
      <c r="J164" s="970"/>
    </row>
    <row r="165" spans="1:26" ht="31.5" customHeight="1" outlineLevel="1">
      <c r="B165" s="1043"/>
      <c r="C165" s="76"/>
      <c r="D165" s="92" t="s">
        <v>540</v>
      </c>
      <c r="E165" s="77"/>
      <c r="F165" s="939"/>
      <c r="G165" s="939"/>
      <c r="H165" s="940"/>
      <c r="I165" s="940"/>
      <c r="J165" s="941"/>
    </row>
    <row r="166" spans="1:26" ht="15" customHeight="1" outlineLevel="1">
      <c r="B166" s="954" t="s">
        <v>552</v>
      </c>
      <c r="C166" s="956" t="s">
        <v>542</v>
      </c>
      <c r="D166" s="957"/>
      <c r="E166" s="958"/>
      <c r="F166" s="959" t="s">
        <v>543</v>
      </c>
      <c r="G166" s="960"/>
      <c r="H166" s="960"/>
      <c r="I166" s="960"/>
      <c r="J166" s="961"/>
    </row>
    <row r="167" spans="1:26" ht="30" customHeight="1" outlineLevel="1">
      <c r="B167" s="937"/>
      <c r="C167" s="74"/>
      <c r="D167" s="91" t="s">
        <v>540</v>
      </c>
      <c r="E167" s="71"/>
      <c r="F167" s="965"/>
      <c r="G167" s="965"/>
      <c r="H167" s="966"/>
      <c r="I167" s="966"/>
      <c r="J167" s="967"/>
    </row>
    <row r="168" spans="1:26" ht="30" customHeight="1" outlineLevel="1">
      <c r="B168" s="937"/>
      <c r="C168" s="74"/>
      <c r="D168" s="91" t="s">
        <v>540</v>
      </c>
      <c r="E168" s="71"/>
      <c r="F168" s="968"/>
      <c r="G168" s="968"/>
      <c r="H168" s="969"/>
      <c r="I168" s="969"/>
      <c r="J168" s="970"/>
    </row>
    <row r="169" spans="1:26" ht="30" customHeight="1" outlineLevel="1">
      <c r="B169" s="937"/>
      <c r="C169" s="74"/>
      <c r="D169" s="91" t="s">
        <v>540</v>
      </c>
      <c r="E169" s="71"/>
      <c r="F169" s="968"/>
      <c r="G169" s="968"/>
      <c r="H169" s="969"/>
      <c r="I169" s="969"/>
      <c r="J169" s="970"/>
    </row>
    <row r="170" spans="1:26" ht="30" customHeight="1" outlineLevel="1" thickBot="1">
      <c r="B170" s="955"/>
      <c r="C170" s="78"/>
      <c r="D170" s="93" t="s">
        <v>540</v>
      </c>
      <c r="E170" s="79"/>
      <c r="F170" s="971"/>
      <c r="G170" s="971"/>
      <c r="H170" s="972"/>
      <c r="I170" s="972"/>
      <c r="J170" s="973"/>
    </row>
    <row r="171" spans="1:26" s="85" customFormat="1" ht="18.75" customHeight="1" outlineLevel="1" thickBot="1">
      <c r="A171" s="81"/>
      <c r="B171" s="94"/>
      <c r="C171" s="81"/>
      <c r="D171" s="81"/>
      <c r="E171" s="81"/>
      <c r="F171" s="81"/>
      <c r="G171" s="82"/>
      <c r="H171" s="82"/>
      <c r="I171" s="82"/>
      <c r="J171" s="82"/>
      <c r="K171" s="82"/>
      <c r="L171" s="82"/>
      <c r="M171" s="83"/>
      <c r="N171" s="1021"/>
      <c r="O171" s="1021"/>
      <c r="P171" s="1021"/>
      <c r="Q171" s="1021"/>
      <c r="R171" s="84"/>
      <c r="V171" s="83"/>
      <c r="W171" s="83"/>
      <c r="X171" s="83"/>
      <c r="Y171" s="83"/>
      <c r="Z171" s="84"/>
    </row>
    <row r="172" spans="1:26" ht="18.75" customHeight="1" outlineLevel="1">
      <c r="B172" s="1018" t="s">
        <v>544</v>
      </c>
      <c r="C172" s="1025"/>
      <c r="D172" s="1026"/>
      <c r="E172" s="1026"/>
      <c r="F172" s="1026"/>
      <c r="G172" s="1026"/>
      <c r="H172" s="1026"/>
      <c r="I172" s="1026"/>
      <c r="J172" s="1027"/>
    </row>
    <row r="173" spans="1:26" ht="18.75" customHeight="1" outlineLevel="1">
      <c r="B173" s="1019"/>
      <c r="C173" s="921"/>
      <c r="D173" s="922"/>
      <c r="E173" s="922"/>
      <c r="F173" s="922"/>
      <c r="G173" s="922"/>
      <c r="H173" s="922"/>
      <c r="I173" s="922"/>
      <c r="J173" s="923"/>
    </row>
    <row r="174" spans="1:26" ht="18.75" customHeight="1" outlineLevel="1">
      <c r="B174" s="1020"/>
      <c r="C174" s="1028"/>
      <c r="D174" s="1029"/>
      <c r="E174" s="1029"/>
      <c r="F174" s="1029"/>
      <c r="G174" s="1029"/>
      <c r="H174" s="1029"/>
      <c r="I174" s="1029"/>
      <c r="J174" s="1030"/>
    </row>
    <row r="175" spans="1:26" ht="18.75" customHeight="1" outlineLevel="1">
      <c r="B175" s="1031" t="s">
        <v>545</v>
      </c>
      <c r="C175" s="918"/>
      <c r="D175" s="919"/>
      <c r="E175" s="919"/>
      <c r="F175" s="919"/>
      <c r="G175" s="919"/>
      <c r="H175" s="919"/>
      <c r="I175" s="919"/>
      <c r="J175" s="920"/>
    </row>
    <row r="176" spans="1:26" ht="18.75" customHeight="1" outlineLevel="1">
      <c r="B176" s="1019"/>
      <c r="C176" s="921"/>
      <c r="D176" s="922"/>
      <c r="E176" s="922"/>
      <c r="F176" s="922"/>
      <c r="G176" s="922"/>
      <c r="H176" s="922"/>
      <c r="I176" s="922"/>
      <c r="J176" s="923"/>
    </row>
    <row r="177" spans="2:10" ht="18.75" customHeight="1" outlineLevel="1" thickBot="1">
      <c r="B177" s="1032"/>
      <c r="C177" s="924"/>
      <c r="D177" s="925"/>
      <c r="E177" s="925"/>
      <c r="F177" s="925"/>
      <c r="G177" s="925"/>
      <c r="H177" s="925"/>
      <c r="I177" s="925"/>
      <c r="J177" s="926"/>
    </row>
    <row r="178" spans="2:10" ht="18.75" customHeight="1" outlineLevel="1" thickBot="1">
      <c r="B178" s="95"/>
      <c r="C178" s="96"/>
      <c r="D178" s="96"/>
      <c r="E178" s="96"/>
      <c r="F178" s="96"/>
      <c r="G178" s="96"/>
      <c r="H178" s="96"/>
      <c r="I178" s="96"/>
      <c r="J178" s="96"/>
    </row>
    <row r="179" spans="2:10" ht="18.75" customHeight="1" outlineLevel="1">
      <c r="B179" s="97" t="s">
        <v>546</v>
      </c>
      <c r="C179" s="98"/>
      <c r="D179" s="98"/>
      <c r="E179" s="98"/>
      <c r="F179" s="99"/>
      <c r="G179" s="99"/>
      <c r="H179" s="99"/>
      <c r="I179" s="99"/>
      <c r="J179" s="100"/>
    </row>
    <row r="180" spans="2:10" ht="18.75" customHeight="1" outlineLevel="1">
      <c r="B180" s="942"/>
      <c r="C180" s="943"/>
      <c r="D180" s="943"/>
      <c r="E180" s="943"/>
      <c r="F180" s="943"/>
      <c r="G180" s="943"/>
      <c r="H180" s="943"/>
      <c r="I180" s="943"/>
      <c r="J180" s="944"/>
    </row>
    <row r="181" spans="2:10" ht="12" customHeight="1" outlineLevel="1" thickBot="1">
      <c r="B181" s="234"/>
      <c r="C181" s="101"/>
      <c r="D181" s="101"/>
      <c r="E181" s="101"/>
      <c r="F181" s="101"/>
      <c r="G181" s="101"/>
      <c r="H181" s="101"/>
      <c r="I181" s="101"/>
      <c r="J181" s="102"/>
    </row>
    <row r="184" spans="2:10" ht="33.75" customHeight="1">
      <c r="B184" s="103" t="s">
        <v>529</v>
      </c>
      <c r="C184" s="948">
        <f>個票ｰ1006!B158</f>
        <v>0</v>
      </c>
      <c r="D184" s="949"/>
      <c r="E184" s="949"/>
      <c r="F184" s="950"/>
      <c r="G184" s="104" t="s">
        <v>530</v>
      </c>
      <c r="H184" s="945">
        <v>14</v>
      </c>
      <c r="I184" s="946"/>
      <c r="J184" s="947"/>
    </row>
    <row r="185" spans="2:10" ht="30" customHeight="1" outlineLevel="1">
      <c r="B185" s="237" t="s">
        <v>531</v>
      </c>
      <c r="C185" s="951">
        <f>個票ｰ1006!U158</f>
        <v>0</v>
      </c>
      <c r="D185" s="952"/>
      <c r="E185" s="952"/>
      <c r="F185" s="952"/>
      <c r="G185" s="952"/>
      <c r="H185" s="952"/>
      <c r="I185" s="952"/>
      <c r="J185" s="953"/>
    </row>
    <row r="186" spans="2:10" ht="30" customHeight="1" outlineLevel="1">
      <c r="B186" s="235" t="s">
        <v>533</v>
      </c>
      <c r="C186" s="992">
        <f>個票ｰ1006!S158</f>
        <v>0</v>
      </c>
      <c r="D186" s="993"/>
      <c r="E186" s="993"/>
      <c r="F186" s="993"/>
      <c r="G186" s="993"/>
      <c r="H186" s="993"/>
      <c r="I186" s="993"/>
      <c r="J186" s="994"/>
    </row>
    <row r="187" spans="2:10" ht="30" customHeight="1" outlineLevel="1">
      <c r="B187" s="236" t="s">
        <v>534</v>
      </c>
      <c r="C187" s="927"/>
      <c r="D187" s="927"/>
      <c r="E187" s="927"/>
      <c r="F187" s="927"/>
      <c r="G187" s="927"/>
      <c r="H187" s="928"/>
      <c r="I187" s="928"/>
      <c r="J187" s="929"/>
    </row>
    <row r="188" spans="2:10" ht="14.25" customHeight="1" outlineLevel="1">
      <c r="B188" s="995" t="s">
        <v>547</v>
      </c>
      <c r="C188" s="974" t="s">
        <v>536</v>
      </c>
      <c r="D188" s="974"/>
      <c r="E188" s="974"/>
      <c r="F188" s="974" t="s">
        <v>537</v>
      </c>
      <c r="G188" s="974"/>
      <c r="H188" s="975"/>
      <c r="I188" s="975"/>
      <c r="J188" s="976"/>
    </row>
    <row r="189" spans="2:10" ht="34.5" customHeight="1" outlineLevel="1">
      <c r="B189" s="995"/>
      <c r="C189" s="71"/>
      <c r="D189" s="197" t="s">
        <v>311</v>
      </c>
      <c r="E189" s="71"/>
      <c r="F189" s="977"/>
      <c r="G189" s="977"/>
      <c r="H189" s="978"/>
      <c r="I189" s="978"/>
      <c r="J189" s="979"/>
    </row>
    <row r="190" spans="2:10" ht="34.5" customHeight="1" outlineLevel="1">
      <c r="B190" s="995"/>
      <c r="C190" s="71"/>
      <c r="D190" s="88" t="s">
        <v>311</v>
      </c>
      <c r="E190" s="71"/>
      <c r="F190" s="968"/>
      <c r="G190" s="968"/>
      <c r="H190" s="969"/>
      <c r="I190" s="969"/>
      <c r="J190" s="970"/>
    </row>
    <row r="191" spans="2:10" ht="34.5" customHeight="1" outlineLevel="1">
      <c r="B191" s="995"/>
      <c r="C191" s="71"/>
      <c r="D191" s="88" t="s">
        <v>311</v>
      </c>
      <c r="E191" s="71"/>
      <c r="F191" s="968"/>
      <c r="G191" s="968"/>
      <c r="H191" s="969"/>
      <c r="I191" s="969"/>
      <c r="J191" s="970"/>
    </row>
    <row r="192" spans="2:10" ht="34.5" customHeight="1" outlineLevel="1">
      <c r="B192" s="995"/>
      <c r="C192" s="71"/>
      <c r="D192" s="88" t="s">
        <v>311</v>
      </c>
      <c r="E192" s="71"/>
      <c r="F192" s="968"/>
      <c r="G192" s="968"/>
      <c r="H192" s="969"/>
      <c r="I192" s="969"/>
      <c r="J192" s="970"/>
    </row>
    <row r="193" spans="1:26" ht="34.5" customHeight="1" outlineLevel="1">
      <c r="B193" s="995"/>
      <c r="C193" s="71"/>
      <c r="D193" s="241" t="s">
        <v>311</v>
      </c>
      <c r="E193" s="71"/>
      <c r="F193" s="980"/>
      <c r="G193" s="981"/>
      <c r="H193" s="982"/>
      <c r="I193" s="982"/>
      <c r="J193" s="983"/>
    </row>
    <row r="194" spans="1:26" ht="15" customHeight="1" outlineLevel="1">
      <c r="B194" s="936" t="s">
        <v>538</v>
      </c>
      <c r="C194" s="974" t="s">
        <v>536</v>
      </c>
      <c r="D194" s="974"/>
      <c r="E194" s="974"/>
      <c r="F194" s="974" t="s">
        <v>539</v>
      </c>
      <c r="G194" s="974"/>
      <c r="H194" s="975"/>
      <c r="I194" s="975"/>
      <c r="J194" s="976"/>
    </row>
    <row r="195" spans="1:26" ht="31.5" customHeight="1" outlineLevel="1">
      <c r="B195" s="937"/>
      <c r="C195" s="72"/>
      <c r="D195" s="90" t="s">
        <v>540</v>
      </c>
      <c r="E195" s="73"/>
      <c r="F195" s="977"/>
      <c r="G195" s="977"/>
      <c r="H195" s="978"/>
      <c r="I195" s="978"/>
      <c r="J195" s="979"/>
    </row>
    <row r="196" spans="1:26" ht="31.5" customHeight="1" outlineLevel="1">
      <c r="B196" s="937"/>
      <c r="C196" s="74"/>
      <c r="D196" s="91" t="s">
        <v>540</v>
      </c>
      <c r="E196" s="75"/>
      <c r="F196" s="968"/>
      <c r="G196" s="968"/>
      <c r="H196" s="969"/>
      <c r="I196" s="969"/>
      <c r="J196" s="970"/>
    </row>
    <row r="197" spans="1:26" ht="31.5" customHeight="1" outlineLevel="1">
      <c r="B197" s="937"/>
      <c r="C197" s="74"/>
      <c r="D197" s="91" t="s">
        <v>540</v>
      </c>
      <c r="E197" s="75"/>
      <c r="F197" s="968"/>
      <c r="G197" s="968"/>
      <c r="H197" s="969"/>
      <c r="I197" s="969"/>
      <c r="J197" s="970"/>
    </row>
    <row r="198" spans="1:26" ht="31.5" customHeight="1" outlineLevel="1">
      <c r="B198" s="937"/>
      <c r="C198" s="74"/>
      <c r="D198" s="91" t="s">
        <v>540</v>
      </c>
      <c r="E198" s="75"/>
      <c r="F198" s="968"/>
      <c r="G198" s="968"/>
      <c r="H198" s="969"/>
      <c r="I198" s="969"/>
      <c r="J198" s="970"/>
    </row>
    <row r="199" spans="1:26" ht="31.5" customHeight="1" outlineLevel="1">
      <c r="B199" s="938"/>
      <c r="C199" s="76"/>
      <c r="D199" s="92" t="s">
        <v>540</v>
      </c>
      <c r="E199" s="77"/>
      <c r="F199" s="939"/>
      <c r="G199" s="939"/>
      <c r="H199" s="940"/>
      <c r="I199" s="940"/>
      <c r="J199" s="941"/>
    </row>
    <row r="200" spans="1:26" ht="15" customHeight="1" outlineLevel="1">
      <c r="B200" s="954" t="s">
        <v>541</v>
      </c>
      <c r="C200" s="956" t="s">
        <v>542</v>
      </c>
      <c r="D200" s="957"/>
      <c r="E200" s="958"/>
      <c r="F200" s="959" t="s">
        <v>543</v>
      </c>
      <c r="G200" s="960"/>
      <c r="H200" s="960"/>
      <c r="I200" s="960"/>
      <c r="J200" s="961"/>
    </row>
    <row r="201" spans="1:26" ht="30" customHeight="1" outlineLevel="1">
      <c r="B201" s="937"/>
      <c r="C201" s="74"/>
      <c r="D201" s="91" t="s">
        <v>540</v>
      </c>
      <c r="E201" s="71"/>
      <c r="F201" s="965"/>
      <c r="G201" s="965"/>
      <c r="H201" s="966"/>
      <c r="I201" s="966"/>
      <c r="J201" s="967"/>
    </row>
    <row r="202" spans="1:26" ht="30" customHeight="1" outlineLevel="1">
      <c r="B202" s="937"/>
      <c r="C202" s="74"/>
      <c r="D202" s="91" t="s">
        <v>540</v>
      </c>
      <c r="E202" s="71"/>
      <c r="F202" s="968"/>
      <c r="G202" s="968"/>
      <c r="H202" s="969"/>
      <c r="I202" s="969"/>
      <c r="J202" s="970"/>
    </row>
    <row r="203" spans="1:26" ht="30" customHeight="1" outlineLevel="1">
      <c r="B203" s="937"/>
      <c r="C203" s="74"/>
      <c r="D203" s="91" t="s">
        <v>540</v>
      </c>
      <c r="E203" s="71"/>
      <c r="F203" s="968"/>
      <c r="G203" s="968"/>
      <c r="H203" s="969"/>
      <c r="I203" s="969"/>
      <c r="J203" s="970"/>
    </row>
    <row r="204" spans="1:26" ht="30" customHeight="1" outlineLevel="1" thickBot="1">
      <c r="B204" s="955"/>
      <c r="C204" s="78"/>
      <c r="D204" s="93" t="s">
        <v>540</v>
      </c>
      <c r="E204" s="79"/>
      <c r="F204" s="971"/>
      <c r="G204" s="971"/>
      <c r="H204" s="972"/>
      <c r="I204" s="972"/>
      <c r="J204" s="973"/>
    </row>
    <row r="205" spans="1:26" s="85" customFormat="1" ht="18.75" customHeight="1" outlineLevel="1" thickBot="1">
      <c r="A205" s="81"/>
      <c r="B205" s="94"/>
      <c r="C205" s="81"/>
      <c r="D205" s="81"/>
      <c r="E205" s="81"/>
      <c r="F205" s="81"/>
      <c r="G205" s="82"/>
      <c r="H205" s="82"/>
      <c r="I205" s="82"/>
      <c r="J205" s="82"/>
      <c r="K205" s="82"/>
      <c r="L205" s="82"/>
      <c r="M205" s="83"/>
      <c r="N205" s="1021"/>
      <c r="O205" s="1021"/>
      <c r="P205" s="1021"/>
      <c r="Q205" s="1021"/>
      <c r="R205" s="84"/>
      <c r="V205" s="83"/>
      <c r="W205" s="83"/>
      <c r="X205" s="83"/>
      <c r="Y205" s="83"/>
      <c r="Z205" s="84"/>
    </row>
    <row r="206" spans="1:26" ht="18.75" customHeight="1" outlineLevel="1">
      <c r="B206" s="1018" t="s">
        <v>544</v>
      </c>
      <c r="C206" s="1025"/>
      <c r="D206" s="1026"/>
      <c r="E206" s="1026"/>
      <c r="F206" s="1026"/>
      <c r="G206" s="1026"/>
      <c r="H206" s="1026"/>
      <c r="I206" s="1026"/>
      <c r="J206" s="1027"/>
    </row>
    <row r="207" spans="1:26" ht="18.75" customHeight="1" outlineLevel="1">
      <c r="B207" s="1019"/>
      <c r="C207" s="921"/>
      <c r="D207" s="922"/>
      <c r="E207" s="922"/>
      <c r="F207" s="922"/>
      <c r="G207" s="922"/>
      <c r="H207" s="922"/>
      <c r="I207" s="922"/>
      <c r="J207" s="923"/>
    </row>
    <row r="208" spans="1:26" ht="18.75" customHeight="1" outlineLevel="1">
      <c r="B208" s="1020"/>
      <c r="C208" s="1028"/>
      <c r="D208" s="1029"/>
      <c r="E208" s="1029"/>
      <c r="F208" s="1029"/>
      <c r="G208" s="1029"/>
      <c r="H208" s="1029"/>
      <c r="I208" s="1029"/>
      <c r="J208" s="1030"/>
    </row>
    <row r="209" spans="2:11" ht="18.75" customHeight="1" outlineLevel="1">
      <c r="B209" s="1031" t="s">
        <v>545</v>
      </c>
      <c r="C209" s="918"/>
      <c r="D209" s="919"/>
      <c r="E209" s="919"/>
      <c r="F209" s="919"/>
      <c r="G209" s="919"/>
      <c r="H209" s="919"/>
      <c r="I209" s="919"/>
      <c r="J209" s="920"/>
    </row>
    <row r="210" spans="2:11" ht="18.75" customHeight="1" outlineLevel="1">
      <c r="B210" s="1019"/>
      <c r="C210" s="921"/>
      <c r="D210" s="922"/>
      <c r="E210" s="922"/>
      <c r="F210" s="922"/>
      <c r="G210" s="922"/>
      <c r="H210" s="922"/>
      <c r="I210" s="922"/>
      <c r="J210" s="923"/>
    </row>
    <row r="211" spans="2:11" ht="18.75" customHeight="1" outlineLevel="1" thickBot="1">
      <c r="B211" s="1032"/>
      <c r="C211" s="924"/>
      <c r="D211" s="925"/>
      <c r="E211" s="925"/>
      <c r="F211" s="925"/>
      <c r="G211" s="925"/>
      <c r="H211" s="925"/>
      <c r="I211" s="925"/>
      <c r="J211" s="926"/>
    </row>
    <row r="212" spans="2:11" ht="18.75" customHeight="1" outlineLevel="1" thickBot="1">
      <c r="B212" s="95"/>
      <c r="C212" s="96"/>
      <c r="D212" s="96"/>
      <c r="E212" s="96"/>
      <c r="F212" s="96"/>
      <c r="G212" s="96"/>
      <c r="H212" s="96"/>
      <c r="I212" s="96"/>
      <c r="J212" s="96"/>
    </row>
    <row r="213" spans="2:11" ht="18.75" customHeight="1" outlineLevel="1">
      <c r="B213" s="97" t="s">
        <v>546</v>
      </c>
      <c r="C213" s="98"/>
      <c r="D213" s="98"/>
      <c r="E213" s="98"/>
      <c r="F213" s="99"/>
      <c r="G213" s="99"/>
      <c r="H213" s="99"/>
      <c r="I213" s="99"/>
      <c r="J213" s="100"/>
    </row>
    <row r="214" spans="2:11" ht="18.75" customHeight="1" outlineLevel="1">
      <c r="B214" s="942"/>
      <c r="C214" s="943"/>
      <c r="D214" s="943"/>
      <c r="E214" s="943"/>
      <c r="F214" s="943"/>
      <c r="G214" s="943"/>
      <c r="H214" s="943"/>
      <c r="I214" s="943"/>
      <c r="J214" s="944"/>
    </row>
    <row r="215" spans="2:11" ht="12" customHeight="1" outlineLevel="1" thickBot="1">
      <c r="B215" s="234"/>
      <c r="C215" s="101"/>
      <c r="D215" s="101"/>
      <c r="E215" s="101"/>
      <c r="F215" s="101"/>
      <c r="G215" s="101"/>
      <c r="H215" s="101"/>
      <c r="I215" s="101"/>
      <c r="J215" s="102"/>
    </row>
    <row r="218" spans="2:11" ht="17.25" customHeight="1">
      <c r="B218" s="198"/>
      <c r="C218" s="198"/>
      <c r="D218" s="198"/>
      <c r="E218" s="198"/>
      <c r="F218" s="198"/>
      <c r="G218" s="198"/>
      <c r="H218" s="198"/>
      <c r="I218" s="198"/>
      <c r="J218" s="198"/>
      <c r="K218" s="198"/>
    </row>
    <row r="219" spans="2:11" ht="33.75" customHeight="1">
      <c r="B219" s="103" t="s">
        <v>529</v>
      </c>
      <c r="C219" s="948">
        <f>個票ｰ1006!B159</f>
        <v>0</v>
      </c>
      <c r="D219" s="949"/>
      <c r="E219" s="949"/>
      <c r="F219" s="950"/>
      <c r="G219" s="104" t="s">
        <v>530</v>
      </c>
      <c r="H219" s="945">
        <v>15</v>
      </c>
      <c r="I219" s="946"/>
      <c r="J219" s="947"/>
    </row>
    <row r="220" spans="2:11" ht="30" customHeight="1" outlineLevel="1">
      <c r="B220" s="237" t="s">
        <v>531</v>
      </c>
      <c r="C220" s="951">
        <f>個票ｰ1006!U159</f>
        <v>0</v>
      </c>
      <c r="D220" s="952"/>
      <c r="E220" s="952"/>
      <c r="F220" s="952"/>
      <c r="G220" s="952"/>
      <c r="H220" s="952"/>
      <c r="I220" s="952"/>
      <c r="J220" s="953"/>
    </row>
    <row r="221" spans="2:11" ht="30" customHeight="1" outlineLevel="1">
      <c r="B221" s="235" t="s">
        <v>533</v>
      </c>
      <c r="C221" s="992">
        <f>個票ｰ1006!S159</f>
        <v>0</v>
      </c>
      <c r="D221" s="993"/>
      <c r="E221" s="993"/>
      <c r="F221" s="993"/>
      <c r="G221" s="993"/>
      <c r="H221" s="993"/>
      <c r="I221" s="993"/>
      <c r="J221" s="994"/>
    </row>
    <row r="222" spans="2:11" ht="30" customHeight="1" outlineLevel="1">
      <c r="B222" s="236" t="s">
        <v>534</v>
      </c>
      <c r="C222" s="927"/>
      <c r="D222" s="927"/>
      <c r="E222" s="927"/>
      <c r="F222" s="927"/>
      <c r="G222" s="927"/>
      <c r="H222" s="928"/>
      <c r="I222" s="928"/>
      <c r="J222" s="929"/>
    </row>
    <row r="223" spans="2:11" ht="14.25" customHeight="1" outlineLevel="1">
      <c r="B223" s="995" t="s">
        <v>547</v>
      </c>
      <c r="C223" s="974" t="s">
        <v>536</v>
      </c>
      <c r="D223" s="974"/>
      <c r="E223" s="974"/>
      <c r="F223" s="974" t="s">
        <v>537</v>
      </c>
      <c r="G223" s="974"/>
      <c r="H223" s="975"/>
      <c r="I223" s="975"/>
      <c r="J223" s="976"/>
    </row>
    <row r="224" spans="2:11" ht="34.5" customHeight="1" outlineLevel="1">
      <c r="B224" s="995"/>
      <c r="C224" s="71"/>
      <c r="D224" s="197" t="s">
        <v>311</v>
      </c>
      <c r="E224" s="71"/>
      <c r="F224" s="977"/>
      <c r="G224" s="977"/>
      <c r="H224" s="978"/>
      <c r="I224" s="978"/>
      <c r="J224" s="979"/>
    </row>
    <row r="225" spans="1:26" ht="34.5" customHeight="1" outlineLevel="1">
      <c r="B225" s="995"/>
      <c r="C225" s="71"/>
      <c r="D225" s="88" t="s">
        <v>311</v>
      </c>
      <c r="E225" s="71"/>
      <c r="F225" s="968"/>
      <c r="G225" s="968"/>
      <c r="H225" s="969"/>
      <c r="I225" s="969"/>
      <c r="J225" s="970"/>
    </row>
    <row r="226" spans="1:26" ht="34.5" customHeight="1" outlineLevel="1">
      <c r="B226" s="995"/>
      <c r="C226" s="71"/>
      <c r="D226" s="88" t="s">
        <v>311</v>
      </c>
      <c r="E226" s="71"/>
      <c r="F226" s="968"/>
      <c r="G226" s="968"/>
      <c r="H226" s="969"/>
      <c r="I226" s="969"/>
      <c r="J226" s="970"/>
    </row>
    <row r="227" spans="1:26" ht="34.5" customHeight="1" outlineLevel="1">
      <c r="B227" s="995"/>
      <c r="C227" s="71"/>
      <c r="D227" s="88" t="s">
        <v>311</v>
      </c>
      <c r="E227" s="71"/>
      <c r="F227" s="968"/>
      <c r="G227" s="968"/>
      <c r="H227" s="969"/>
      <c r="I227" s="969"/>
      <c r="J227" s="970"/>
    </row>
    <row r="228" spans="1:26" ht="34.5" customHeight="1" outlineLevel="1">
      <c r="B228" s="995"/>
      <c r="C228" s="71"/>
      <c r="D228" s="241" t="s">
        <v>311</v>
      </c>
      <c r="E228" s="71"/>
      <c r="F228" s="980"/>
      <c r="G228" s="981"/>
      <c r="H228" s="982"/>
      <c r="I228" s="982"/>
      <c r="J228" s="983"/>
    </row>
    <row r="229" spans="1:26" ht="15" customHeight="1" outlineLevel="1">
      <c r="B229" s="936" t="s">
        <v>538</v>
      </c>
      <c r="C229" s="974" t="s">
        <v>536</v>
      </c>
      <c r="D229" s="974"/>
      <c r="E229" s="974"/>
      <c r="F229" s="974" t="s">
        <v>539</v>
      </c>
      <c r="G229" s="974"/>
      <c r="H229" s="975"/>
      <c r="I229" s="975"/>
      <c r="J229" s="976"/>
    </row>
    <row r="230" spans="1:26" ht="31.5" customHeight="1" outlineLevel="1">
      <c r="B230" s="937"/>
      <c r="C230" s="72"/>
      <c r="D230" s="90" t="s">
        <v>540</v>
      </c>
      <c r="E230" s="73"/>
      <c r="F230" s="977"/>
      <c r="G230" s="977"/>
      <c r="H230" s="978"/>
      <c r="I230" s="978"/>
      <c r="J230" s="979"/>
    </row>
    <row r="231" spans="1:26" ht="31.5" customHeight="1" outlineLevel="1">
      <c r="B231" s="937"/>
      <c r="C231" s="74"/>
      <c r="D231" s="91" t="s">
        <v>540</v>
      </c>
      <c r="E231" s="75"/>
      <c r="F231" s="968"/>
      <c r="G231" s="968"/>
      <c r="H231" s="969"/>
      <c r="I231" s="969"/>
      <c r="J231" s="970"/>
    </row>
    <row r="232" spans="1:26" ht="31.5" customHeight="1" outlineLevel="1">
      <c r="B232" s="937"/>
      <c r="C232" s="74"/>
      <c r="D232" s="91" t="s">
        <v>540</v>
      </c>
      <c r="E232" s="75"/>
      <c r="F232" s="968"/>
      <c r="G232" s="968"/>
      <c r="H232" s="969"/>
      <c r="I232" s="969"/>
      <c r="J232" s="970"/>
    </row>
    <row r="233" spans="1:26" ht="31.5" customHeight="1" outlineLevel="1">
      <c r="B233" s="937"/>
      <c r="C233" s="74"/>
      <c r="D233" s="91" t="s">
        <v>540</v>
      </c>
      <c r="E233" s="75"/>
      <c r="F233" s="968"/>
      <c r="G233" s="968"/>
      <c r="H233" s="969"/>
      <c r="I233" s="969"/>
      <c r="J233" s="970"/>
    </row>
    <row r="234" spans="1:26" ht="31.5" customHeight="1" outlineLevel="1">
      <c r="B234" s="938"/>
      <c r="C234" s="76"/>
      <c r="D234" s="92" t="s">
        <v>540</v>
      </c>
      <c r="E234" s="77"/>
      <c r="F234" s="939"/>
      <c r="G234" s="939"/>
      <c r="H234" s="940"/>
      <c r="I234" s="940"/>
      <c r="J234" s="941"/>
    </row>
    <row r="235" spans="1:26" ht="15" customHeight="1" outlineLevel="1">
      <c r="B235" s="954" t="s">
        <v>541</v>
      </c>
      <c r="C235" s="956" t="s">
        <v>542</v>
      </c>
      <c r="D235" s="957"/>
      <c r="E235" s="958"/>
      <c r="F235" s="959" t="s">
        <v>543</v>
      </c>
      <c r="G235" s="960"/>
      <c r="H235" s="960"/>
      <c r="I235" s="960"/>
      <c r="J235" s="961"/>
    </row>
    <row r="236" spans="1:26" ht="30" customHeight="1" outlineLevel="1">
      <c r="B236" s="937"/>
      <c r="C236" s="74"/>
      <c r="D236" s="91" t="s">
        <v>540</v>
      </c>
      <c r="E236" s="71"/>
      <c r="F236" s="962"/>
      <c r="G236" s="962"/>
      <c r="H236" s="963"/>
      <c r="I236" s="963"/>
      <c r="J236" s="964"/>
    </row>
    <row r="237" spans="1:26" ht="30" customHeight="1" outlineLevel="1">
      <c r="B237" s="937"/>
      <c r="C237" s="74"/>
      <c r="D237" s="91" t="s">
        <v>540</v>
      </c>
      <c r="E237" s="71"/>
      <c r="F237" s="930"/>
      <c r="G237" s="930"/>
      <c r="H237" s="931"/>
      <c r="I237" s="931"/>
      <c r="J237" s="932"/>
    </row>
    <row r="238" spans="1:26" ht="30" customHeight="1" outlineLevel="1">
      <c r="B238" s="937"/>
      <c r="C238" s="74"/>
      <c r="D238" s="91" t="s">
        <v>540</v>
      </c>
      <c r="E238" s="71"/>
      <c r="F238" s="930"/>
      <c r="G238" s="930"/>
      <c r="H238" s="931"/>
      <c r="I238" s="931"/>
      <c r="J238" s="932"/>
    </row>
    <row r="239" spans="1:26" ht="30" customHeight="1" outlineLevel="1" thickBot="1">
      <c r="B239" s="955"/>
      <c r="C239" s="78"/>
      <c r="D239" s="93" t="s">
        <v>540</v>
      </c>
      <c r="E239" s="79"/>
      <c r="F239" s="933"/>
      <c r="G239" s="933"/>
      <c r="H239" s="934"/>
      <c r="I239" s="934"/>
      <c r="J239" s="935"/>
    </row>
    <row r="240" spans="1:26" s="85" customFormat="1" ht="18.75" customHeight="1" outlineLevel="1" thickBot="1">
      <c r="A240" s="81"/>
      <c r="B240" s="94"/>
      <c r="C240" s="81"/>
      <c r="D240" s="81"/>
      <c r="E240" s="81"/>
      <c r="F240" s="81"/>
      <c r="G240" s="82"/>
      <c r="H240" s="82"/>
      <c r="I240" s="82"/>
      <c r="J240" s="82"/>
      <c r="K240" s="82"/>
      <c r="L240" s="82"/>
      <c r="M240" s="83"/>
      <c r="N240" s="1021"/>
      <c r="O240" s="1021"/>
      <c r="P240" s="1021"/>
      <c r="Q240" s="1021"/>
      <c r="R240" s="84"/>
      <c r="V240" s="83"/>
      <c r="W240" s="83"/>
      <c r="X240" s="83"/>
      <c r="Y240" s="83"/>
      <c r="Z240" s="84"/>
    </row>
    <row r="241" spans="2:10" ht="18.75" customHeight="1" outlineLevel="1">
      <c r="B241" s="1018" t="s">
        <v>544</v>
      </c>
      <c r="C241" s="1025"/>
      <c r="D241" s="1026"/>
      <c r="E241" s="1026"/>
      <c r="F241" s="1026"/>
      <c r="G241" s="1026"/>
      <c r="H241" s="1026"/>
      <c r="I241" s="1026"/>
      <c r="J241" s="1027"/>
    </row>
    <row r="242" spans="2:10" ht="18.75" customHeight="1" outlineLevel="1">
      <c r="B242" s="1019"/>
      <c r="C242" s="921"/>
      <c r="D242" s="922"/>
      <c r="E242" s="922"/>
      <c r="F242" s="922"/>
      <c r="G242" s="922"/>
      <c r="H242" s="922"/>
      <c r="I242" s="922"/>
      <c r="J242" s="923"/>
    </row>
    <row r="243" spans="2:10" ht="18.75" customHeight="1" outlineLevel="1">
      <c r="B243" s="1020"/>
      <c r="C243" s="1028"/>
      <c r="D243" s="1029"/>
      <c r="E243" s="1029"/>
      <c r="F243" s="1029"/>
      <c r="G243" s="1029"/>
      <c r="H243" s="1029"/>
      <c r="I243" s="1029"/>
      <c r="J243" s="1030"/>
    </row>
    <row r="244" spans="2:10" ht="18.75" customHeight="1" outlineLevel="1">
      <c r="B244" s="1031" t="s">
        <v>545</v>
      </c>
      <c r="C244" s="918"/>
      <c r="D244" s="919"/>
      <c r="E244" s="919"/>
      <c r="F244" s="919"/>
      <c r="G244" s="919"/>
      <c r="H244" s="919"/>
      <c r="I244" s="919"/>
      <c r="J244" s="920"/>
    </row>
    <row r="245" spans="2:10" ht="18.75" customHeight="1" outlineLevel="1">
      <c r="B245" s="1019"/>
      <c r="C245" s="921"/>
      <c r="D245" s="922"/>
      <c r="E245" s="922"/>
      <c r="F245" s="922"/>
      <c r="G245" s="922"/>
      <c r="H245" s="922"/>
      <c r="I245" s="922"/>
      <c r="J245" s="923"/>
    </row>
    <row r="246" spans="2:10" ht="18.75" customHeight="1" outlineLevel="1" thickBot="1">
      <c r="B246" s="1032"/>
      <c r="C246" s="924"/>
      <c r="D246" s="925"/>
      <c r="E246" s="925"/>
      <c r="F246" s="925"/>
      <c r="G246" s="925"/>
      <c r="H246" s="925"/>
      <c r="I246" s="925"/>
      <c r="J246" s="926"/>
    </row>
    <row r="247" spans="2:10" ht="18.75" customHeight="1" outlineLevel="1" thickBot="1">
      <c r="B247" s="95"/>
      <c r="C247" s="96"/>
      <c r="D247" s="96"/>
      <c r="E247" s="96"/>
      <c r="F247" s="96"/>
      <c r="G247" s="96"/>
      <c r="H247" s="96"/>
      <c r="I247" s="96"/>
      <c r="J247" s="96"/>
    </row>
    <row r="248" spans="2:10" ht="18.75" customHeight="1" outlineLevel="1">
      <c r="B248" s="97" t="s">
        <v>546</v>
      </c>
      <c r="C248" s="98"/>
      <c r="D248" s="98"/>
      <c r="E248" s="98"/>
      <c r="F248" s="99"/>
      <c r="G248" s="99"/>
      <c r="H248" s="99"/>
      <c r="I248" s="99"/>
      <c r="J248" s="100"/>
    </row>
    <row r="249" spans="2:10" ht="18.75" customHeight="1" outlineLevel="1">
      <c r="B249" s="942"/>
      <c r="C249" s="943"/>
      <c r="D249" s="943"/>
      <c r="E249" s="943"/>
      <c r="F249" s="943"/>
      <c r="G249" s="943"/>
      <c r="H249" s="943"/>
      <c r="I249" s="943"/>
      <c r="J249" s="944"/>
    </row>
    <row r="250" spans="2:10" ht="12" customHeight="1" outlineLevel="1" thickBot="1">
      <c r="B250" s="234"/>
      <c r="C250" s="101"/>
      <c r="D250" s="101"/>
      <c r="E250" s="101"/>
      <c r="F250" s="101"/>
      <c r="G250" s="101"/>
      <c r="H250" s="101"/>
      <c r="I250" s="101"/>
      <c r="J250" s="102"/>
    </row>
    <row r="251" spans="2:10" ht="17.25" customHeight="1"/>
    <row r="253" spans="2:10" ht="33.75" customHeight="1">
      <c r="B253" s="103" t="s">
        <v>553</v>
      </c>
      <c r="C253" s="948">
        <f>個票ｰ1006!B160</f>
        <v>0</v>
      </c>
      <c r="D253" s="949"/>
      <c r="E253" s="949"/>
      <c r="F253" s="950"/>
      <c r="G253" s="104" t="s">
        <v>530</v>
      </c>
      <c r="H253" s="945">
        <v>16</v>
      </c>
      <c r="I253" s="946"/>
      <c r="J253" s="947"/>
    </row>
    <row r="254" spans="2:10" ht="30" customHeight="1" outlineLevel="1">
      <c r="B254" s="237" t="s">
        <v>531</v>
      </c>
      <c r="C254" s="951">
        <f>個票ｰ1006!U160</f>
        <v>0</v>
      </c>
      <c r="D254" s="952"/>
      <c r="E254" s="952"/>
      <c r="F254" s="952"/>
      <c r="G254" s="952"/>
      <c r="H254" s="952"/>
      <c r="I254" s="952"/>
      <c r="J254" s="953"/>
    </row>
    <row r="255" spans="2:10" ht="30" customHeight="1" outlineLevel="1">
      <c r="B255" s="235" t="s">
        <v>533</v>
      </c>
      <c r="C255" s="992">
        <f>個票ｰ1006!S160</f>
        <v>0</v>
      </c>
      <c r="D255" s="993"/>
      <c r="E255" s="993"/>
      <c r="F255" s="993"/>
      <c r="G255" s="993"/>
      <c r="H255" s="993"/>
      <c r="I255" s="993"/>
      <c r="J255" s="994"/>
    </row>
    <row r="256" spans="2:10" ht="30" customHeight="1" outlineLevel="1">
      <c r="B256" s="236" t="s">
        <v>534</v>
      </c>
      <c r="C256" s="927"/>
      <c r="D256" s="927"/>
      <c r="E256" s="927"/>
      <c r="F256" s="927"/>
      <c r="G256" s="927"/>
      <c r="H256" s="928"/>
      <c r="I256" s="928"/>
      <c r="J256" s="929"/>
    </row>
    <row r="257" spans="2:10" ht="14.25" customHeight="1" outlineLevel="1">
      <c r="B257" s="995" t="s">
        <v>547</v>
      </c>
      <c r="C257" s="974" t="s">
        <v>536</v>
      </c>
      <c r="D257" s="974"/>
      <c r="E257" s="974"/>
      <c r="F257" s="974" t="s">
        <v>537</v>
      </c>
      <c r="G257" s="974"/>
      <c r="H257" s="975"/>
      <c r="I257" s="975"/>
      <c r="J257" s="976"/>
    </row>
    <row r="258" spans="2:10" ht="34.5" customHeight="1" outlineLevel="1">
      <c r="B258" s="995"/>
      <c r="C258" s="71"/>
      <c r="D258" s="197" t="s">
        <v>311</v>
      </c>
      <c r="E258" s="71"/>
      <c r="F258" s="977"/>
      <c r="G258" s="977"/>
      <c r="H258" s="978"/>
      <c r="I258" s="978"/>
      <c r="J258" s="979"/>
    </row>
    <row r="259" spans="2:10" ht="34.5" customHeight="1" outlineLevel="1">
      <c r="B259" s="995"/>
      <c r="C259" s="71"/>
      <c r="D259" s="88" t="s">
        <v>311</v>
      </c>
      <c r="E259" s="71"/>
      <c r="F259" s="968"/>
      <c r="G259" s="968"/>
      <c r="H259" s="969"/>
      <c r="I259" s="969"/>
      <c r="J259" s="970"/>
    </row>
    <row r="260" spans="2:10" ht="34.5" customHeight="1" outlineLevel="1">
      <c r="B260" s="995"/>
      <c r="C260" s="71"/>
      <c r="D260" s="88" t="s">
        <v>311</v>
      </c>
      <c r="E260" s="71"/>
      <c r="F260" s="968"/>
      <c r="G260" s="968"/>
      <c r="H260" s="969"/>
      <c r="I260" s="969"/>
      <c r="J260" s="970"/>
    </row>
    <row r="261" spans="2:10" ht="34.5" customHeight="1" outlineLevel="1">
      <c r="B261" s="995"/>
      <c r="C261" s="71"/>
      <c r="D261" s="88" t="s">
        <v>311</v>
      </c>
      <c r="E261" s="71"/>
      <c r="F261" s="968"/>
      <c r="G261" s="968"/>
      <c r="H261" s="969"/>
      <c r="I261" s="969"/>
      <c r="J261" s="970"/>
    </row>
    <row r="262" spans="2:10" ht="34.5" customHeight="1" outlineLevel="1">
      <c r="B262" s="995"/>
      <c r="C262" s="71"/>
      <c r="D262" s="241" t="s">
        <v>311</v>
      </c>
      <c r="E262" s="71"/>
      <c r="F262" s="980"/>
      <c r="G262" s="981"/>
      <c r="H262" s="982"/>
      <c r="I262" s="982"/>
      <c r="J262" s="983"/>
    </row>
    <row r="263" spans="2:10" ht="15" customHeight="1" outlineLevel="1">
      <c r="B263" s="936" t="s">
        <v>538</v>
      </c>
      <c r="C263" s="974" t="s">
        <v>536</v>
      </c>
      <c r="D263" s="974"/>
      <c r="E263" s="974"/>
      <c r="F263" s="974" t="s">
        <v>539</v>
      </c>
      <c r="G263" s="974"/>
      <c r="H263" s="975"/>
      <c r="I263" s="975"/>
      <c r="J263" s="976"/>
    </row>
    <row r="264" spans="2:10" ht="31.5" customHeight="1" outlineLevel="1">
      <c r="B264" s="937"/>
      <c r="C264" s="72"/>
      <c r="D264" s="90" t="s">
        <v>540</v>
      </c>
      <c r="E264" s="73"/>
      <c r="F264" s="977"/>
      <c r="G264" s="977"/>
      <c r="H264" s="978"/>
      <c r="I264" s="978"/>
      <c r="J264" s="979"/>
    </row>
    <row r="265" spans="2:10" ht="31.5" customHeight="1" outlineLevel="1">
      <c r="B265" s="937"/>
      <c r="C265" s="74"/>
      <c r="D265" s="91" t="s">
        <v>540</v>
      </c>
      <c r="E265" s="75"/>
      <c r="F265" s="968"/>
      <c r="G265" s="968"/>
      <c r="H265" s="969"/>
      <c r="I265" s="969"/>
      <c r="J265" s="970"/>
    </row>
    <row r="266" spans="2:10" ht="31.5" customHeight="1" outlineLevel="1">
      <c r="B266" s="937"/>
      <c r="C266" s="74"/>
      <c r="D266" s="91" t="s">
        <v>540</v>
      </c>
      <c r="E266" s="75"/>
      <c r="F266" s="968"/>
      <c r="G266" s="968"/>
      <c r="H266" s="969"/>
      <c r="I266" s="969"/>
      <c r="J266" s="970"/>
    </row>
    <row r="267" spans="2:10" ht="31.5" customHeight="1" outlineLevel="1">
      <c r="B267" s="937"/>
      <c r="C267" s="74"/>
      <c r="D267" s="91" t="s">
        <v>540</v>
      </c>
      <c r="E267" s="75"/>
      <c r="F267" s="968"/>
      <c r="G267" s="968"/>
      <c r="H267" s="969"/>
      <c r="I267" s="969"/>
      <c r="J267" s="970"/>
    </row>
    <row r="268" spans="2:10" ht="31.5" customHeight="1" outlineLevel="1">
      <c r="B268" s="938"/>
      <c r="C268" s="76"/>
      <c r="D268" s="92" t="s">
        <v>540</v>
      </c>
      <c r="E268" s="77"/>
      <c r="F268" s="939"/>
      <c r="G268" s="939"/>
      <c r="H268" s="940"/>
      <c r="I268" s="940"/>
      <c r="J268" s="941"/>
    </row>
    <row r="269" spans="2:10" ht="15" customHeight="1" outlineLevel="1">
      <c r="B269" s="954" t="s">
        <v>541</v>
      </c>
      <c r="C269" s="956" t="s">
        <v>542</v>
      </c>
      <c r="D269" s="957"/>
      <c r="E269" s="958"/>
      <c r="F269" s="959" t="s">
        <v>543</v>
      </c>
      <c r="G269" s="960"/>
      <c r="H269" s="960"/>
      <c r="I269" s="960"/>
      <c r="J269" s="961"/>
    </row>
    <row r="270" spans="2:10" ht="30" customHeight="1" outlineLevel="1">
      <c r="B270" s="937"/>
      <c r="C270" s="74"/>
      <c r="D270" s="91" t="s">
        <v>540</v>
      </c>
      <c r="E270" s="71"/>
      <c r="F270" s="962"/>
      <c r="G270" s="962"/>
      <c r="H270" s="963"/>
      <c r="I270" s="963"/>
      <c r="J270" s="964"/>
    </row>
    <row r="271" spans="2:10" ht="30" customHeight="1" outlineLevel="1">
      <c r="B271" s="937"/>
      <c r="C271" s="74"/>
      <c r="D271" s="91" t="s">
        <v>540</v>
      </c>
      <c r="E271" s="71"/>
      <c r="F271" s="930"/>
      <c r="G271" s="930"/>
      <c r="H271" s="931"/>
      <c r="I271" s="931"/>
      <c r="J271" s="932"/>
    </row>
    <row r="272" spans="2:10" ht="30" customHeight="1" outlineLevel="1">
      <c r="B272" s="937"/>
      <c r="C272" s="74"/>
      <c r="D272" s="91" t="s">
        <v>540</v>
      </c>
      <c r="E272" s="71"/>
      <c r="F272" s="930"/>
      <c r="G272" s="930"/>
      <c r="H272" s="931"/>
      <c r="I272" s="931"/>
      <c r="J272" s="932"/>
    </row>
    <row r="273" spans="1:26" ht="30" customHeight="1" outlineLevel="1" thickBot="1">
      <c r="B273" s="955"/>
      <c r="C273" s="78"/>
      <c r="D273" s="93" t="s">
        <v>540</v>
      </c>
      <c r="E273" s="79"/>
      <c r="F273" s="933"/>
      <c r="G273" s="933"/>
      <c r="H273" s="934"/>
      <c r="I273" s="934"/>
      <c r="J273" s="935"/>
    </row>
    <row r="274" spans="1:26" s="85" customFormat="1" ht="18.75" customHeight="1" outlineLevel="1" thickBot="1">
      <c r="A274" s="81"/>
      <c r="B274" s="94"/>
      <c r="C274" s="81"/>
      <c r="D274" s="81"/>
      <c r="E274" s="81"/>
      <c r="F274" s="81"/>
      <c r="G274" s="82"/>
      <c r="H274" s="82"/>
      <c r="I274" s="82"/>
      <c r="J274" s="82"/>
      <c r="K274" s="82"/>
      <c r="L274" s="82"/>
      <c r="M274" s="83"/>
      <c r="N274" s="1021"/>
      <c r="O274" s="1021"/>
      <c r="P274" s="1021"/>
      <c r="Q274" s="1021"/>
      <c r="R274" s="84"/>
      <c r="V274" s="83"/>
      <c r="W274" s="83"/>
      <c r="X274" s="83"/>
      <c r="Y274" s="83"/>
      <c r="Z274" s="84"/>
    </row>
    <row r="275" spans="1:26" ht="18.75" customHeight="1" outlineLevel="1">
      <c r="B275" s="1018" t="s">
        <v>544</v>
      </c>
      <c r="C275" s="1025"/>
      <c r="D275" s="1026"/>
      <c r="E275" s="1026"/>
      <c r="F275" s="1026"/>
      <c r="G275" s="1026"/>
      <c r="H275" s="1026"/>
      <c r="I275" s="1026"/>
      <c r="J275" s="1027"/>
    </row>
    <row r="276" spans="1:26" ht="18.75" customHeight="1" outlineLevel="1">
      <c r="B276" s="1019"/>
      <c r="C276" s="921"/>
      <c r="D276" s="922"/>
      <c r="E276" s="922"/>
      <c r="F276" s="922"/>
      <c r="G276" s="922"/>
      <c r="H276" s="922"/>
      <c r="I276" s="922"/>
      <c r="J276" s="923"/>
    </row>
    <row r="277" spans="1:26" ht="18.75" customHeight="1" outlineLevel="1">
      <c r="B277" s="1020"/>
      <c r="C277" s="1028"/>
      <c r="D277" s="1029"/>
      <c r="E277" s="1029"/>
      <c r="F277" s="1029"/>
      <c r="G277" s="1029"/>
      <c r="H277" s="1029"/>
      <c r="I277" s="1029"/>
      <c r="J277" s="1030"/>
    </row>
    <row r="278" spans="1:26" ht="18.75" customHeight="1" outlineLevel="1">
      <c r="B278" s="1031" t="s">
        <v>545</v>
      </c>
      <c r="C278" s="918"/>
      <c r="D278" s="919"/>
      <c r="E278" s="919"/>
      <c r="F278" s="919"/>
      <c r="G278" s="919"/>
      <c r="H278" s="919"/>
      <c r="I278" s="919"/>
      <c r="J278" s="920"/>
    </row>
    <row r="279" spans="1:26" ht="18.75" customHeight="1" outlineLevel="1">
      <c r="B279" s="1019"/>
      <c r="C279" s="921"/>
      <c r="D279" s="922"/>
      <c r="E279" s="922"/>
      <c r="F279" s="922"/>
      <c r="G279" s="922"/>
      <c r="H279" s="922"/>
      <c r="I279" s="922"/>
      <c r="J279" s="923"/>
    </row>
    <row r="280" spans="1:26" ht="18.75" customHeight="1" outlineLevel="1" thickBot="1">
      <c r="B280" s="1032"/>
      <c r="C280" s="924"/>
      <c r="D280" s="925"/>
      <c r="E280" s="925"/>
      <c r="F280" s="925"/>
      <c r="G280" s="925"/>
      <c r="H280" s="925"/>
      <c r="I280" s="925"/>
      <c r="J280" s="926"/>
    </row>
    <row r="281" spans="1:26" ht="18.75" customHeight="1" outlineLevel="1" thickBot="1">
      <c r="B281" s="95"/>
      <c r="C281" s="96"/>
      <c r="D281" s="96"/>
      <c r="E281" s="96"/>
      <c r="F281" s="96"/>
      <c r="G281" s="96"/>
      <c r="H281" s="96"/>
      <c r="I281" s="96"/>
      <c r="J281" s="96"/>
    </row>
    <row r="282" spans="1:26" ht="18.75" customHeight="1" outlineLevel="1">
      <c r="B282" s="97" t="s">
        <v>546</v>
      </c>
      <c r="C282" s="98"/>
      <c r="D282" s="98"/>
      <c r="E282" s="98"/>
      <c r="F282" s="99"/>
      <c r="G282" s="99"/>
      <c r="H282" s="99"/>
      <c r="I282" s="99"/>
      <c r="J282" s="100"/>
    </row>
    <row r="283" spans="1:26" ht="18.75" customHeight="1" outlineLevel="1">
      <c r="B283" s="942"/>
      <c r="C283" s="943"/>
      <c r="D283" s="943"/>
      <c r="E283" s="943"/>
      <c r="F283" s="943"/>
      <c r="G283" s="943"/>
      <c r="H283" s="943"/>
      <c r="I283" s="943"/>
      <c r="J283" s="944"/>
    </row>
    <row r="284" spans="1:26" ht="12" customHeight="1" outlineLevel="1" thickBot="1">
      <c r="B284" s="234"/>
      <c r="C284" s="101"/>
      <c r="D284" s="101"/>
      <c r="E284" s="101"/>
      <c r="F284" s="101"/>
      <c r="G284" s="101"/>
      <c r="H284" s="101"/>
      <c r="I284" s="101"/>
      <c r="J284" s="102"/>
    </row>
    <row r="287" spans="1:26" ht="33.75" customHeight="1">
      <c r="B287" s="103" t="s">
        <v>529</v>
      </c>
      <c r="C287" s="948">
        <f>個票ｰ1006!B161</f>
        <v>0</v>
      </c>
      <c r="D287" s="949"/>
      <c r="E287" s="949"/>
      <c r="F287" s="950"/>
      <c r="G287" s="104" t="s">
        <v>530</v>
      </c>
      <c r="H287" s="945">
        <v>17</v>
      </c>
      <c r="I287" s="946"/>
      <c r="J287" s="947"/>
    </row>
    <row r="288" spans="1:26" ht="30" customHeight="1" outlineLevel="1">
      <c r="B288" s="237" t="s">
        <v>531</v>
      </c>
      <c r="C288" s="951">
        <f>個票ｰ1006!U161</f>
        <v>0</v>
      </c>
      <c r="D288" s="952"/>
      <c r="E288" s="952"/>
      <c r="F288" s="952"/>
      <c r="G288" s="952"/>
      <c r="H288" s="952"/>
      <c r="I288" s="952"/>
      <c r="J288" s="953"/>
    </row>
    <row r="289" spans="2:10" ht="30" customHeight="1" outlineLevel="1">
      <c r="B289" s="235" t="s">
        <v>533</v>
      </c>
      <c r="C289" s="992">
        <f>個票ｰ1006!S161</f>
        <v>0</v>
      </c>
      <c r="D289" s="993"/>
      <c r="E289" s="993"/>
      <c r="F289" s="993"/>
      <c r="G289" s="993"/>
      <c r="H289" s="993"/>
      <c r="I289" s="993"/>
      <c r="J289" s="994"/>
    </row>
    <row r="290" spans="2:10" ht="30" customHeight="1" outlineLevel="1">
      <c r="B290" s="236" t="s">
        <v>534</v>
      </c>
      <c r="C290" s="927"/>
      <c r="D290" s="927"/>
      <c r="E290" s="927"/>
      <c r="F290" s="927"/>
      <c r="G290" s="927"/>
      <c r="H290" s="928"/>
      <c r="I290" s="928"/>
      <c r="J290" s="929"/>
    </row>
    <row r="291" spans="2:10" ht="14.25" customHeight="1" outlineLevel="1">
      <c r="B291" s="995" t="s">
        <v>547</v>
      </c>
      <c r="C291" s="974" t="s">
        <v>536</v>
      </c>
      <c r="D291" s="974"/>
      <c r="E291" s="974"/>
      <c r="F291" s="974" t="s">
        <v>537</v>
      </c>
      <c r="G291" s="974"/>
      <c r="H291" s="975"/>
      <c r="I291" s="975"/>
      <c r="J291" s="976"/>
    </row>
    <row r="292" spans="2:10" ht="34.5" customHeight="1" outlineLevel="1">
      <c r="B292" s="995"/>
      <c r="C292" s="71"/>
      <c r="D292" s="197" t="s">
        <v>311</v>
      </c>
      <c r="E292" s="71"/>
      <c r="F292" s="977"/>
      <c r="G292" s="977"/>
      <c r="H292" s="978"/>
      <c r="I292" s="978"/>
      <c r="J292" s="979"/>
    </row>
    <row r="293" spans="2:10" ht="34.5" customHeight="1" outlineLevel="1">
      <c r="B293" s="995"/>
      <c r="C293" s="71"/>
      <c r="D293" s="88" t="s">
        <v>311</v>
      </c>
      <c r="E293" s="71"/>
      <c r="F293" s="968"/>
      <c r="G293" s="968"/>
      <c r="H293" s="969"/>
      <c r="I293" s="969"/>
      <c r="J293" s="970"/>
    </row>
    <row r="294" spans="2:10" ht="34.5" customHeight="1" outlineLevel="1">
      <c r="B294" s="995"/>
      <c r="C294" s="71"/>
      <c r="D294" s="88" t="s">
        <v>311</v>
      </c>
      <c r="E294" s="71"/>
      <c r="F294" s="968"/>
      <c r="G294" s="968"/>
      <c r="H294" s="969"/>
      <c r="I294" s="969"/>
      <c r="J294" s="970"/>
    </row>
    <row r="295" spans="2:10" ht="34.5" customHeight="1" outlineLevel="1">
      <c r="B295" s="995"/>
      <c r="C295" s="71"/>
      <c r="D295" s="88" t="s">
        <v>311</v>
      </c>
      <c r="E295" s="71"/>
      <c r="F295" s="968"/>
      <c r="G295" s="968"/>
      <c r="H295" s="969"/>
      <c r="I295" s="969"/>
      <c r="J295" s="970"/>
    </row>
    <row r="296" spans="2:10" ht="34.5" customHeight="1" outlineLevel="1">
      <c r="B296" s="995"/>
      <c r="C296" s="71"/>
      <c r="D296" s="241" t="s">
        <v>311</v>
      </c>
      <c r="E296" s="71"/>
      <c r="F296" s="980"/>
      <c r="G296" s="981"/>
      <c r="H296" s="982"/>
      <c r="I296" s="982"/>
      <c r="J296" s="983"/>
    </row>
    <row r="297" spans="2:10" ht="15" customHeight="1" outlineLevel="1">
      <c r="B297" s="936" t="s">
        <v>538</v>
      </c>
      <c r="C297" s="974" t="s">
        <v>536</v>
      </c>
      <c r="D297" s="974"/>
      <c r="E297" s="974"/>
      <c r="F297" s="974" t="s">
        <v>539</v>
      </c>
      <c r="G297" s="974"/>
      <c r="H297" s="975"/>
      <c r="I297" s="975"/>
      <c r="J297" s="976"/>
    </row>
    <row r="298" spans="2:10" ht="31.5" customHeight="1" outlineLevel="1">
      <c r="B298" s="937"/>
      <c r="C298" s="72"/>
      <c r="D298" s="90" t="s">
        <v>540</v>
      </c>
      <c r="E298" s="73"/>
      <c r="F298" s="977"/>
      <c r="G298" s="977"/>
      <c r="H298" s="978"/>
      <c r="I298" s="978"/>
      <c r="J298" s="979"/>
    </row>
    <row r="299" spans="2:10" ht="31.5" customHeight="1" outlineLevel="1">
      <c r="B299" s="937"/>
      <c r="C299" s="74"/>
      <c r="D299" s="91" t="s">
        <v>540</v>
      </c>
      <c r="E299" s="75"/>
      <c r="F299" s="968"/>
      <c r="G299" s="968"/>
      <c r="H299" s="969"/>
      <c r="I299" s="969"/>
      <c r="J299" s="970"/>
    </row>
    <row r="300" spans="2:10" ht="31.5" customHeight="1" outlineLevel="1">
      <c r="B300" s="937"/>
      <c r="C300" s="74"/>
      <c r="D300" s="91" t="s">
        <v>540</v>
      </c>
      <c r="E300" s="75"/>
      <c r="F300" s="968"/>
      <c r="G300" s="968"/>
      <c r="H300" s="969"/>
      <c r="I300" s="969"/>
      <c r="J300" s="970"/>
    </row>
    <row r="301" spans="2:10" ht="31.5" customHeight="1" outlineLevel="1">
      <c r="B301" s="937"/>
      <c r="C301" s="74"/>
      <c r="D301" s="91" t="s">
        <v>540</v>
      </c>
      <c r="E301" s="75"/>
      <c r="F301" s="968"/>
      <c r="G301" s="968"/>
      <c r="H301" s="969"/>
      <c r="I301" s="969"/>
      <c r="J301" s="970"/>
    </row>
    <row r="302" spans="2:10" ht="31.5" customHeight="1" outlineLevel="1">
      <c r="B302" s="938"/>
      <c r="C302" s="76"/>
      <c r="D302" s="92" t="s">
        <v>540</v>
      </c>
      <c r="E302" s="77"/>
      <c r="F302" s="939"/>
      <c r="G302" s="939"/>
      <c r="H302" s="940"/>
      <c r="I302" s="940"/>
      <c r="J302" s="941"/>
    </row>
    <row r="303" spans="2:10" ht="15" customHeight="1" outlineLevel="1">
      <c r="B303" s="954" t="s">
        <v>541</v>
      </c>
      <c r="C303" s="956" t="s">
        <v>542</v>
      </c>
      <c r="D303" s="957"/>
      <c r="E303" s="958"/>
      <c r="F303" s="959" t="s">
        <v>543</v>
      </c>
      <c r="G303" s="960"/>
      <c r="H303" s="960"/>
      <c r="I303" s="960"/>
      <c r="J303" s="961"/>
    </row>
    <row r="304" spans="2:10" ht="30" customHeight="1" outlineLevel="1">
      <c r="B304" s="937"/>
      <c r="C304" s="74"/>
      <c r="D304" s="91" t="s">
        <v>540</v>
      </c>
      <c r="E304" s="71"/>
      <c r="F304" s="962"/>
      <c r="G304" s="962"/>
      <c r="H304" s="963"/>
      <c r="I304" s="963"/>
      <c r="J304" s="964"/>
    </row>
    <row r="305" spans="1:26" ht="30" customHeight="1" outlineLevel="1">
      <c r="B305" s="937"/>
      <c r="C305" s="74"/>
      <c r="D305" s="91" t="s">
        <v>540</v>
      </c>
      <c r="E305" s="71"/>
      <c r="F305" s="930"/>
      <c r="G305" s="930"/>
      <c r="H305" s="931"/>
      <c r="I305" s="931"/>
      <c r="J305" s="932"/>
    </row>
    <row r="306" spans="1:26" ht="30" customHeight="1" outlineLevel="1">
      <c r="B306" s="937"/>
      <c r="C306" s="74"/>
      <c r="D306" s="91" t="s">
        <v>540</v>
      </c>
      <c r="E306" s="71"/>
      <c r="F306" s="930"/>
      <c r="G306" s="930"/>
      <c r="H306" s="931"/>
      <c r="I306" s="931"/>
      <c r="J306" s="932"/>
    </row>
    <row r="307" spans="1:26" ht="30" customHeight="1" outlineLevel="1" thickBot="1">
      <c r="B307" s="955"/>
      <c r="C307" s="78"/>
      <c r="D307" s="93" t="s">
        <v>540</v>
      </c>
      <c r="E307" s="79"/>
      <c r="F307" s="933"/>
      <c r="G307" s="933"/>
      <c r="H307" s="934"/>
      <c r="I307" s="934"/>
      <c r="J307" s="935"/>
    </row>
    <row r="308" spans="1:26" s="85" customFormat="1" ht="18.75" customHeight="1" outlineLevel="1" thickBot="1">
      <c r="A308" s="81"/>
      <c r="B308" s="94"/>
      <c r="C308" s="81"/>
      <c r="D308" s="81"/>
      <c r="E308" s="81"/>
      <c r="F308" s="81"/>
      <c r="G308" s="82"/>
      <c r="H308" s="82"/>
      <c r="I308" s="82"/>
      <c r="J308" s="82"/>
      <c r="K308" s="82"/>
      <c r="L308" s="82"/>
      <c r="M308" s="83"/>
      <c r="N308" s="1021"/>
      <c r="O308" s="1021"/>
      <c r="P308" s="1021"/>
      <c r="Q308" s="1021"/>
      <c r="R308" s="84"/>
      <c r="V308" s="83"/>
      <c r="W308" s="83"/>
      <c r="X308" s="83"/>
      <c r="Y308" s="83"/>
      <c r="Z308" s="84"/>
    </row>
    <row r="309" spans="1:26" ht="18.75" customHeight="1" outlineLevel="1">
      <c r="B309" s="1018" t="s">
        <v>544</v>
      </c>
      <c r="C309" s="1025"/>
      <c r="D309" s="1026"/>
      <c r="E309" s="1026"/>
      <c r="F309" s="1026"/>
      <c r="G309" s="1026"/>
      <c r="H309" s="1026"/>
      <c r="I309" s="1026"/>
      <c r="J309" s="1027"/>
    </row>
    <row r="310" spans="1:26" ht="18.75" customHeight="1" outlineLevel="1">
      <c r="B310" s="1019"/>
      <c r="C310" s="921"/>
      <c r="D310" s="922"/>
      <c r="E310" s="922"/>
      <c r="F310" s="922"/>
      <c r="G310" s="922"/>
      <c r="H310" s="922"/>
      <c r="I310" s="922"/>
      <c r="J310" s="923"/>
    </row>
    <row r="311" spans="1:26" ht="18.75" customHeight="1" outlineLevel="1">
      <c r="B311" s="1020"/>
      <c r="C311" s="1028"/>
      <c r="D311" s="1029"/>
      <c r="E311" s="1029"/>
      <c r="F311" s="1029"/>
      <c r="G311" s="1029"/>
      <c r="H311" s="1029"/>
      <c r="I311" s="1029"/>
      <c r="J311" s="1030"/>
    </row>
    <row r="312" spans="1:26" ht="18.75" customHeight="1" outlineLevel="1">
      <c r="B312" s="1031" t="s">
        <v>545</v>
      </c>
      <c r="C312" s="918"/>
      <c r="D312" s="919"/>
      <c r="E312" s="919"/>
      <c r="F312" s="919"/>
      <c r="G312" s="919"/>
      <c r="H312" s="919"/>
      <c r="I312" s="919"/>
      <c r="J312" s="920"/>
    </row>
    <row r="313" spans="1:26" ht="18.75" customHeight="1" outlineLevel="1">
      <c r="B313" s="1019"/>
      <c r="C313" s="921"/>
      <c r="D313" s="922"/>
      <c r="E313" s="922"/>
      <c r="F313" s="922"/>
      <c r="G313" s="922"/>
      <c r="H313" s="922"/>
      <c r="I313" s="922"/>
      <c r="J313" s="923"/>
    </row>
    <row r="314" spans="1:26" ht="18.75" customHeight="1" outlineLevel="1" thickBot="1">
      <c r="B314" s="1032"/>
      <c r="C314" s="924"/>
      <c r="D314" s="925"/>
      <c r="E314" s="925"/>
      <c r="F314" s="925"/>
      <c r="G314" s="925"/>
      <c r="H314" s="925"/>
      <c r="I314" s="925"/>
      <c r="J314" s="926"/>
    </row>
    <row r="315" spans="1:26" ht="18.75" customHeight="1" outlineLevel="1" thickBot="1">
      <c r="B315" s="95"/>
      <c r="C315" s="96"/>
      <c r="D315" s="96"/>
      <c r="E315" s="96"/>
      <c r="F315" s="96"/>
      <c r="G315" s="96"/>
      <c r="H315" s="96"/>
      <c r="I315" s="96"/>
      <c r="J315" s="96"/>
    </row>
    <row r="316" spans="1:26" ht="18.75" customHeight="1" outlineLevel="1">
      <c r="B316" s="97" t="s">
        <v>546</v>
      </c>
      <c r="C316" s="98"/>
      <c r="D316" s="98"/>
      <c r="E316" s="98"/>
      <c r="F316" s="99"/>
      <c r="G316" s="99"/>
      <c r="H316" s="99"/>
      <c r="I316" s="99"/>
      <c r="J316" s="100"/>
    </row>
    <row r="317" spans="1:26" ht="18.75" customHeight="1" outlineLevel="1">
      <c r="B317" s="942"/>
      <c r="C317" s="943"/>
      <c r="D317" s="943"/>
      <c r="E317" s="943"/>
      <c r="F317" s="943"/>
      <c r="G317" s="943"/>
      <c r="H317" s="943"/>
      <c r="I317" s="943"/>
      <c r="J317" s="944"/>
    </row>
    <row r="318" spans="1:26" ht="12" customHeight="1" outlineLevel="1" thickBot="1">
      <c r="B318" s="234"/>
      <c r="C318" s="101"/>
      <c r="D318" s="101"/>
      <c r="E318" s="101"/>
      <c r="F318" s="101"/>
      <c r="G318" s="101"/>
      <c r="H318" s="101"/>
      <c r="I318" s="101"/>
      <c r="J318" s="102"/>
    </row>
    <row r="321" spans="2:11" ht="17.25" customHeight="1">
      <c r="B321" s="198"/>
      <c r="C321" s="198"/>
      <c r="D321" s="198"/>
      <c r="E321" s="198"/>
      <c r="F321" s="198"/>
      <c r="G321" s="198"/>
      <c r="H321" s="198"/>
      <c r="I321" s="198"/>
      <c r="J321" s="198"/>
      <c r="K321" s="198"/>
    </row>
    <row r="322" spans="2:11" ht="33.75" customHeight="1">
      <c r="B322" s="103" t="s">
        <v>529</v>
      </c>
      <c r="C322" s="948">
        <f>個票ｰ1006!B162</f>
        <v>0</v>
      </c>
      <c r="D322" s="949"/>
      <c r="E322" s="949"/>
      <c r="F322" s="950"/>
      <c r="G322" s="104" t="s">
        <v>530</v>
      </c>
      <c r="H322" s="945">
        <v>18</v>
      </c>
      <c r="I322" s="946"/>
      <c r="J322" s="947"/>
    </row>
    <row r="323" spans="2:11" ht="30" customHeight="1" outlineLevel="1">
      <c r="B323" s="237" t="s">
        <v>531</v>
      </c>
      <c r="C323" s="951">
        <f>個票ｰ1006!U162</f>
        <v>0</v>
      </c>
      <c r="D323" s="952"/>
      <c r="E323" s="952"/>
      <c r="F323" s="952"/>
      <c r="G323" s="952"/>
      <c r="H323" s="952"/>
      <c r="I323" s="952"/>
      <c r="J323" s="953"/>
    </row>
    <row r="324" spans="2:11" ht="30" customHeight="1" outlineLevel="1">
      <c r="B324" s="235" t="s">
        <v>533</v>
      </c>
      <c r="C324" s="992">
        <f>個票ｰ1006!S162</f>
        <v>0</v>
      </c>
      <c r="D324" s="993"/>
      <c r="E324" s="993"/>
      <c r="F324" s="993"/>
      <c r="G324" s="993"/>
      <c r="H324" s="993"/>
      <c r="I324" s="993"/>
      <c r="J324" s="994"/>
    </row>
    <row r="325" spans="2:11" ht="30" customHeight="1" outlineLevel="1">
      <c r="B325" s="236" t="s">
        <v>534</v>
      </c>
      <c r="C325" s="927"/>
      <c r="D325" s="927"/>
      <c r="E325" s="927"/>
      <c r="F325" s="927"/>
      <c r="G325" s="927"/>
      <c r="H325" s="928"/>
      <c r="I325" s="928"/>
      <c r="J325" s="929"/>
    </row>
    <row r="326" spans="2:11" ht="14.25" customHeight="1" outlineLevel="1">
      <c r="B326" s="995" t="s">
        <v>547</v>
      </c>
      <c r="C326" s="974" t="s">
        <v>536</v>
      </c>
      <c r="D326" s="974"/>
      <c r="E326" s="974"/>
      <c r="F326" s="974" t="s">
        <v>537</v>
      </c>
      <c r="G326" s="974"/>
      <c r="H326" s="975"/>
      <c r="I326" s="975"/>
      <c r="J326" s="976"/>
    </row>
    <row r="327" spans="2:11" ht="34.5" customHeight="1" outlineLevel="1">
      <c r="B327" s="995"/>
      <c r="C327" s="71"/>
      <c r="D327" s="197" t="s">
        <v>311</v>
      </c>
      <c r="E327" s="71"/>
      <c r="F327" s="977"/>
      <c r="G327" s="977"/>
      <c r="H327" s="978"/>
      <c r="I327" s="978"/>
      <c r="J327" s="979"/>
    </row>
    <row r="328" spans="2:11" ht="34.5" customHeight="1" outlineLevel="1">
      <c r="B328" s="995"/>
      <c r="C328" s="71"/>
      <c r="D328" s="88" t="s">
        <v>311</v>
      </c>
      <c r="E328" s="71"/>
      <c r="F328" s="968"/>
      <c r="G328" s="968"/>
      <c r="H328" s="969"/>
      <c r="I328" s="969"/>
      <c r="J328" s="970"/>
    </row>
    <row r="329" spans="2:11" ht="34.5" customHeight="1" outlineLevel="1">
      <c r="B329" s="995"/>
      <c r="C329" s="71"/>
      <c r="D329" s="88" t="s">
        <v>311</v>
      </c>
      <c r="E329" s="71"/>
      <c r="F329" s="968"/>
      <c r="G329" s="968"/>
      <c r="H329" s="969"/>
      <c r="I329" s="969"/>
      <c r="J329" s="970"/>
    </row>
    <row r="330" spans="2:11" ht="34.5" customHeight="1" outlineLevel="1">
      <c r="B330" s="995"/>
      <c r="C330" s="71"/>
      <c r="D330" s="88" t="s">
        <v>311</v>
      </c>
      <c r="E330" s="71"/>
      <c r="F330" s="968"/>
      <c r="G330" s="968"/>
      <c r="H330" s="969"/>
      <c r="I330" s="969"/>
      <c r="J330" s="970"/>
    </row>
    <row r="331" spans="2:11" ht="34.5" customHeight="1" outlineLevel="1">
      <c r="B331" s="995"/>
      <c r="C331" s="71"/>
      <c r="D331" s="241" t="s">
        <v>311</v>
      </c>
      <c r="E331" s="71"/>
      <c r="F331" s="980"/>
      <c r="G331" s="981"/>
      <c r="H331" s="982"/>
      <c r="I331" s="982"/>
      <c r="J331" s="983"/>
    </row>
    <row r="332" spans="2:11" ht="15" customHeight="1" outlineLevel="1">
      <c r="B332" s="936" t="s">
        <v>538</v>
      </c>
      <c r="C332" s="974" t="s">
        <v>536</v>
      </c>
      <c r="D332" s="974"/>
      <c r="E332" s="974"/>
      <c r="F332" s="974" t="s">
        <v>539</v>
      </c>
      <c r="G332" s="974"/>
      <c r="H332" s="975"/>
      <c r="I332" s="975"/>
      <c r="J332" s="976"/>
    </row>
    <row r="333" spans="2:11" ht="31.5" customHeight="1" outlineLevel="1">
      <c r="B333" s="937"/>
      <c r="C333" s="72"/>
      <c r="D333" s="90" t="s">
        <v>540</v>
      </c>
      <c r="E333" s="73"/>
      <c r="F333" s="977"/>
      <c r="G333" s="977"/>
      <c r="H333" s="978"/>
      <c r="I333" s="978"/>
      <c r="J333" s="979"/>
    </row>
    <row r="334" spans="2:11" ht="31.5" customHeight="1" outlineLevel="1">
      <c r="B334" s="937"/>
      <c r="C334" s="74"/>
      <c r="D334" s="91" t="s">
        <v>540</v>
      </c>
      <c r="E334" s="75"/>
      <c r="F334" s="968"/>
      <c r="G334" s="968"/>
      <c r="H334" s="969"/>
      <c r="I334" s="969"/>
      <c r="J334" s="970"/>
    </row>
    <row r="335" spans="2:11" ht="31.5" customHeight="1" outlineLevel="1">
      <c r="B335" s="937"/>
      <c r="C335" s="74"/>
      <c r="D335" s="91" t="s">
        <v>540</v>
      </c>
      <c r="E335" s="75"/>
      <c r="F335" s="968"/>
      <c r="G335" s="968"/>
      <c r="H335" s="969"/>
      <c r="I335" s="969"/>
      <c r="J335" s="970"/>
    </row>
    <row r="336" spans="2:11" ht="31.5" customHeight="1" outlineLevel="1">
      <c r="B336" s="937"/>
      <c r="C336" s="74"/>
      <c r="D336" s="91" t="s">
        <v>540</v>
      </c>
      <c r="E336" s="75"/>
      <c r="F336" s="968"/>
      <c r="G336" s="968"/>
      <c r="H336" s="969"/>
      <c r="I336" s="969"/>
      <c r="J336" s="970"/>
    </row>
    <row r="337" spans="1:26" ht="31.5" customHeight="1" outlineLevel="1">
      <c r="B337" s="938"/>
      <c r="C337" s="76"/>
      <c r="D337" s="92" t="s">
        <v>540</v>
      </c>
      <c r="E337" s="77"/>
      <c r="F337" s="939"/>
      <c r="G337" s="939"/>
      <c r="H337" s="940"/>
      <c r="I337" s="940"/>
      <c r="J337" s="941"/>
    </row>
    <row r="338" spans="1:26" ht="15" customHeight="1" outlineLevel="1">
      <c r="B338" s="954" t="s">
        <v>541</v>
      </c>
      <c r="C338" s="956" t="s">
        <v>542</v>
      </c>
      <c r="D338" s="957"/>
      <c r="E338" s="958"/>
      <c r="F338" s="959" t="s">
        <v>543</v>
      </c>
      <c r="G338" s="960"/>
      <c r="H338" s="960"/>
      <c r="I338" s="960"/>
      <c r="J338" s="961"/>
    </row>
    <row r="339" spans="1:26" ht="30" customHeight="1" outlineLevel="1">
      <c r="B339" s="937"/>
      <c r="C339" s="74"/>
      <c r="D339" s="91" t="s">
        <v>540</v>
      </c>
      <c r="E339" s="71"/>
      <c r="F339" s="965"/>
      <c r="G339" s="965"/>
      <c r="H339" s="966"/>
      <c r="I339" s="966"/>
      <c r="J339" s="967"/>
    </row>
    <row r="340" spans="1:26" ht="30" customHeight="1" outlineLevel="1">
      <c r="B340" s="937"/>
      <c r="C340" s="74"/>
      <c r="D340" s="91" t="s">
        <v>540</v>
      </c>
      <c r="E340" s="71"/>
      <c r="F340" s="968"/>
      <c r="G340" s="968"/>
      <c r="H340" s="969"/>
      <c r="I340" s="969"/>
      <c r="J340" s="970"/>
    </row>
    <row r="341" spans="1:26" ht="30" customHeight="1" outlineLevel="1">
      <c r="B341" s="937"/>
      <c r="C341" s="74"/>
      <c r="D341" s="91" t="s">
        <v>540</v>
      </c>
      <c r="E341" s="71"/>
      <c r="F341" s="968"/>
      <c r="G341" s="968"/>
      <c r="H341" s="969"/>
      <c r="I341" s="969"/>
      <c r="J341" s="970"/>
    </row>
    <row r="342" spans="1:26" ht="30" customHeight="1" outlineLevel="1" thickBot="1">
      <c r="B342" s="955"/>
      <c r="C342" s="78"/>
      <c r="D342" s="93" t="s">
        <v>540</v>
      </c>
      <c r="E342" s="79"/>
      <c r="F342" s="971"/>
      <c r="G342" s="971"/>
      <c r="H342" s="972"/>
      <c r="I342" s="972"/>
      <c r="J342" s="973"/>
    </row>
    <row r="343" spans="1:26" s="85" customFormat="1" ht="18.75" customHeight="1" outlineLevel="1" thickBot="1">
      <c r="A343" s="81"/>
      <c r="B343" s="94"/>
      <c r="C343" s="81"/>
      <c r="D343" s="81"/>
      <c r="E343" s="81"/>
      <c r="F343" s="81"/>
      <c r="G343" s="82"/>
      <c r="H343" s="82"/>
      <c r="I343" s="82"/>
      <c r="J343" s="82"/>
      <c r="K343" s="82"/>
      <c r="L343" s="82"/>
      <c r="M343" s="83"/>
      <c r="N343" s="1021"/>
      <c r="O343" s="1021"/>
      <c r="P343" s="1021"/>
      <c r="Q343" s="1021"/>
      <c r="R343" s="84"/>
      <c r="V343" s="83"/>
      <c r="W343" s="83"/>
      <c r="X343" s="83"/>
      <c r="Y343" s="83"/>
      <c r="Z343" s="84"/>
    </row>
    <row r="344" spans="1:26" ht="18.75" customHeight="1" outlineLevel="1">
      <c r="B344" s="1018" t="s">
        <v>544</v>
      </c>
      <c r="C344" s="1025"/>
      <c r="D344" s="1026"/>
      <c r="E344" s="1026"/>
      <c r="F344" s="1026"/>
      <c r="G344" s="1026"/>
      <c r="H344" s="1026"/>
      <c r="I344" s="1026"/>
      <c r="J344" s="1027"/>
    </row>
    <row r="345" spans="1:26" ht="18.75" customHeight="1" outlineLevel="1">
      <c r="B345" s="1019"/>
      <c r="C345" s="921"/>
      <c r="D345" s="922"/>
      <c r="E345" s="922"/>
      <c r="F345" s="922"/>
      <c r="G345" s="922"/>
      <c r="H345" s="922"/>
      <c r="I345" s="922"/>
      <c r="J345" s="923"/>
    </row>
    <row r="346" spans="1:26" ht="18.75" customHeight="1" outlineLevel="1">
      <c r="B346" s="1020"/>
      <c r="C346" s="1028"/>
      <c r="D346" s="1029"/>
      <c r="E346" s="1029"/>
      <c r="F346" s="1029"/>
      <c r="G346" s="1029"/>
      <c r="H346" s="1029"/>
      <c r="I346" s="1029"/>
      <c r="J346" s="1030"/>
    </row>
    <row r="347" spans="1:26" ht="18.75" customHeight="1" outlineLevel="1">
      <c r="B347" s="1031" t="s">
        <v>545</v>
      </c>
      <c r="C347" s="918"/>
      <c r="D347" s="919"/>
      <c r="E347" s="919"/>
      <c r="F347" s="919"/>
      <c r="G347" s="919"/>
      <c r="H347" s="919"/>
      <c r="I347" s="919"/>
      <c r="J347" s="920"/>
    </row>
    <row r="348" spans="1:26" ht="18.75" customHeight="1" outlineLevel="1">
      <c r="B348" s="1019"/>
      <c r="C348" s="921"/>
      <c r="D348" s="922"/>
      <c r="E348" s="922"/>
      <c r="F348" s="922"/>
      <c r="G348" s="922"/>
      <c r="H348" s="922"/>
      <c r="I348" s="922"/>
      <c r="J348" s="923"/>
    </row>
    <row r="349" spans="1:26" ht="18.75" customHeight="1" outlineLevel="1" thickBot="1">
      <c r="B349" s="1032"/>
      <c r="C349" s="924"/>
      <c r="D349" s="925"/>
      <c r="E349" s="925"/>
      <c r="F349" s="925"/>
      <c r="G349" s="925"/>
      <c r="H349" s="925"/>
      <c r="I349" s="925"/>
      <c r="J349" s="926"/>
    </row>
    <row r="350" spans="1:26" ht="18.75" customHeight="1" outlineLevel="1" thickBot="1">
      <c r="B350" s="95"/>
      <c r="C350" s="96"/>
      <c r="D350" s="96"/>
      <c r="E350" s="96"/>
      <c r="F350" s="96"/>
      <c r="G350" s="96"/>
      <c r="H350" s="96"/>
      <c r="I350" s="96"/>
      <c r="J350" s="96"/>
    </row>
    <row r="351" spans="1:26" ht="18.75" customHeight="1" outlineLevel="1">
      <c r="B351" s="97" t="s">
        <v>546</v>
      </c>
      <c r="C351" s="98"/>
      <c r="D351" s="98"/>
      <c r="E351" s="98"/>
      <c r="F351" s="99"/>
      <c r="G351" s="99"/>
      <c r="H351" s="99"/>
      <c r="I351" s="99"/>
      <c r="J351" s="100"/>
    </row>
    <row r="352" spans="1:26" ht="18.75" customHeight="1" outlineLevel="1">
      <c r="B352" s="942"/>
      <c r="C352" s="943"/>
      <c r="D352" s="943"/>
      <c r="E352" s="943"/>
      <c r="F352" s="943"/>
      <c r="G352" s="943"/>
      <c r="H352" s="943"/>
      <c r="I352" s="943"/>
      <c r="J352" s="944"/>
    </row>
    <row r="353" spans="2:10" ht="12" customHeight="1" outlineLevel="1" thickBot="1">
      <c r="B353" s="234"/>
      <c r="C353" s="101"/>
      <c r="D353" s="101"/>
      <c r="E353" s="101"/>
      <c r="F353" s="101"/>
      <c r="G353" s="101"/>
      <c r="H353" s="101"/>
      <c r="I353" s="101"/>
      <c r="J353" s="102"/>
    </row>
    <row r="354" spans="2:10" ht="17.25" customHeight="1"/>
    <row r="356" spans="2:10" ht="33.75" customHeight="1">
      <c r="B356" s="103" t="s">
        <v>529</v>
      </c>
      <c r="C356" s="948">
        <f>個票ｰ1006!B163</f>
        <v>0</v>
      </c>
      <c r="D356" s="949"/>
      <c r="E356" s="949"/>
      <c r="F356" s="950"/>
      <c r="G356" s="104" t="s">
        <v>530</v>
      </c>
      <c r="H356" s="945">
        <v>19</v>
      </c>
      <c r="I356" s="946"/>
      <c r="J356" s="947"/>
    </row>
    <row r="357" spans="2:10" ht="30" customHeight="1" outlineLevel="1">
      <c r="B357" s="237" t="s">
        <v>531</v>
      </c>
      <c r="C357" s="951">
        <f>個票ｰ1006!U163</f>
        <v>0</v>
      </c>
      <c r="D357" s="952"/>
      <c r="E357" s="952"/>
      <c r="F357" s="952"/>
      <c r="G357" s="952"/>
      <c r="H357" s="952"/>
      <c r="I357" s="952"/>
      <c r="J357" s="953"/>
    </row>
    <row r="358" spans="2:10" ht="30" customHeight="1" outlineLevel="1">
      <c r="B358" s="235" t="s">
        <v>533</v>
      </c>
      <c r="C358" s="992">
        <f>個票ｰ1006!S163</f>
        <v>0</v>
      </c>
      <c r="D358" s="993"/>
      <c r="E358" s="993"/>
      <c r="F358" s="993"/>
      <c r="G358" s="993"/>
      <c r="H358" s="993"/>
      <c r="I358" s="993"/>
      <c r="J358" s="994"/>
    </row>
    <row r="359" spans="2:10" ht="30" customHeight="1" outlineLevel="1">
      <c r="B359" s="236" t="s">
        <v>534</v>
      </c>
      <c r="C359" s="927"/>
      <c r="D359" s="927"/>
      <c r="E359" s="927"/>
      <c r="F359" s="927"/>
      <c r="G359" s="927"/>
      <c r="H359" s="928"/>
      <c r="I359" s="928"/>
      <c r="J359" s="929"/>
    </row>
    <row r="360" spans="2:10" ht="14.25" customHeight="1" outlineLevel="1">
      <c r="B360" s="995" t="s">
        <v>547</v>
      </c>
      <c r="C360" s="974" t="s">
        <v>536</v>
      </c>
      <c r="D360" s="974"/>
      <c r="E360" s="974"/>
      <c r="F360" s="974" t="s">
        <v>537</v>
      </c>
      <c r="G360" s="974"/>
      <c r="H360" s="975"/>
      <c r="I360" s="975"/>
      <c r="J360" s="976"/>
    </row>
    <row r="361" spans="2:10" ht="34.5" customHeight="1" outlineLevel="1">
      <c r="B361" s="995"/>
      <c r="C361" s="71"/>
      <c r="D361" s="197" t="s">
        <v>311</v>
      </c>
      <c r="E361" s="71"/>
      <c r="F361" s="977"/>
      <c r="G361" s="977"/>
      <c r="H361" s="978"/>
      <c r="I361" s="978"/>
      <c r="J361" s="979"/>
    </row>
    <row r="362" spans="2:10" ht="34.5" customHeight="1" outlineLevel="1">
      <c r="B362" s="995"/>
      <c r="C362" s="71"/>
      <c r="D362" s="88" t="s">
        <v>311</v>
      </c>
      <c r="E362" s="71"/>
      <c r="F362" s="968"/>
      <c r="G362" s="968"/>
      <c r="H362" s="969"/>
      <c r="I362" s="969"/>
      <c r="J362" s="970"/>
    </row>
    <row r="363" spans="2:10" ht="34.5" customHeight="1" outlineLevel="1">
      <c r="B363" s="995"/>
      <c r="C363" s="71"/>
      <c r="D363" s="88" t="s">
        <v>311</v>
      </c>
      <c r="E363" s="71"/>
      <c r="F363" s="968"/>
      <c r="G363" s="968"/>
      <c r="H363" s="969"/>
      <c r="I363" s="969"/>
      <c r="J363" s="970"/>
    </row>
    <row r="364" spans="2:10" ht="34.5" customHeight="1" outlineLevel="1">
      <c r="B364" s="995"/>
      <c r="C364" s="71"/>
      <c r="D364" s="88" t="s">
        <v>311</v>
      </c>
      <c r="E364" s="71"/>
      <c r="F364" s="968"/>
      <c r="G364" s="968"/>
      <c r="H364" s="969"/>
      <c r="I364" s="969"/>
      <c r="J364" s="970"/>
    </row>
    <row r="365" spans="2:10" ht="34.5" customHeight="1" outlineLevel="1">
      <c r="B365" s="995"/>
      <c r="C365" s="71"/>
      <c r="D365" s="241" t="s">
        <v>311</v>
      </c>
      <c r="E365" s="71"/>
      <c r="F365" s="980"/>
      <c r="G365" s="981"/>
      <c r="H365" s="982"/>
      <c r="I365" s="982"/>
      <c r="J365" s="983"/>
    </row>
    <row r="366" spans="2:10" ht="15" customHeight="1" outlineLevel="1">
      <c r="B366" s="936" t="s">
        <v>538</v>
      </c>
      <c r="C366" s="974" t="s">
        <v>536</v>
      </c>
      <c r="D366" s="974"/>
      <c r="E366" s="974"/>
      <c r="F366" s="974" t="s">
        <v>539</v>
      </c>
      <c r="G366" s="974"/>
      <c r="H366" s="975"/>
      <c r="I366" s="975"/>
      <c r="J366" s="976"/>
    </row>
    <row r="367" spans="2:10" ht="31.5" customHeight="1" outlineLevel="1">
      <c r="B367" s="937"/>
      <c r="C367" s="72"/>
      <c r="D367" s="90" t="s">
        <v>540</v>
      </c>
      <c r="E367" s="73"/>
      <c r="F367" s="977"/>
      <c r="G367" s="977"/>
      <c r="H367" s="978"/>
      <c r="I367" s="978"/>
      <c r="J367" s="979"/>
    </row>
    <row r="368" spans="2:10" ht="31.5" customHeight="1" outlineLevel="1">
      <c r="B368" s="937"/>
      <c r="C368" s="74"/>
      <c r="D368" s="91" t="s">
        <v>540</v>
      </c>
      <c r="E368" s="75"/>
      <c r="F368" s="968"/>
      <c r="G368" s="968"/>
      <c r="H368" s="969"/>
      <c r="I368" s="969"/>
      <c r="J368" s="970"/>
    </row>
    <row r="369" spans="1:26" ht="31.5" customHeight="1" outlineLevel="1">
      <c r="B369" s="937"/>
      <c r="C369" s="74"/>
      <c r="D369" s="91" t="s">
        <v>540</v>
      </c>
      <c r="E369" s="75"/>
      <c r="F369" s="968"/>
      <c r="G369" s="968"/>
      <c r="H369" s="969"/>
      <c r="I369" s="969"/>
      <c r="J369" s="970"/>
    </row>
    <row r="370" spans="1:26" ht="31.5" customHeight="1" outlineLevel="1">
      <c r="B370" s="937"/>
      <c r="C370" s="74"/>
      <c r="D370" s="91" t="s">
        <v>540</v>
      </c>
      <c r="E370" s="75"/>
      <c r="F370" s="968"/>
      <c r="G370" s="968"/>
      <c r="H370" s="969"/>
      <c r="I370" s="969"/>
      <c r="J370" s="970"/>
    </row>
    <row r="371" spans="1:26" ht="31.5" customHeight="1" outlineLevel="1">
      <c r="B371" s="938"/>
      <c r="C371" s="76"/>
      <c r="D371" s="92" t="s">
        <v>540</v>
      </c>
      <c r="E371" s="77"/>
      <c r="F371" s="939"/>
      <c r="G371" s="939"/>
      <c r="H371" s="940"/>
      <c r="I371" s="940"/>
      <c r="J371" s="941"/>
    </row>
    <row r="372" spans="1:26" ht="15" customHeight="1" outlineLevel="1">
      <c r="B372" s="954" t="s">
        <v>541</v>
      </c>
      <c r="C372" s="956" t="s">
        <v>542</v>
      </c>
      <c r="D372" s="957"/>
      <c r="E372" s="958"/>
      <c r="F372" s="959" t="s">
        <v>543</v>
      </c>
      <c r="G372" s="960"/>
      <c r="H372" s="960"/>
      <c r="I372" s="960"/>
      <c r="J372" s="961"/>
    </row>
    <row r="373" spans="1:26" ht="30" customHeight="1" outlineLevel="1">
      <c r="B373" s="937"/>
      <c r="C373" s="74"/>
      <c r="D373" s="91" t="s">
        <v>540</v>
      </c>
      <c r="E373" s="71"/>
      <c r="F373" s="965"/>
      <c r="G373" s="965"/>
      <c r="H373" s="966"/>
      <c r="I373" s="966"/>
      <c r="J373" s="967"/>
    </row>
    <row r="374" spans="1:26" ht="30" customHeight="1" outlineLevel="1">
      <c r="B374" s="937"/>
      <c r="C374" s="74"/>
      <c r="D374" s="91" t="s">
        <v>540</v>
      </c>
      <c r="E374" s="71"/>
      <c r="F374" s="968"/>
      <c r="G374" s="968"/>
      <c r="H374" s="969"/>
      <c r="I374" s="969"/>
      <c r="J374" s="970"/>
    </row>
    <row r="375" spans="1:26" ht="30" customHeight="1" outlineLevel="1">
      <c r="B375" s="937"/>
      <c r="C375" s="74"/>
      <c r="D375" s="91" t="s">
        <v>540</v>
      </c>
      <c r="E375" s="71"/>
      <c r="F375" s="968"/>
      <c r="G375" s="968"/>
      <c r="H375" s="969"/>
      <c r="I375" s="969"/>
      <c r="J375" s="970"/>
    </row>
    <row r="376" spans="1:26" ht="30" customHeight="1" outlineLevel="1" thickBot="1">
      <c r="B376" s="955"/>
      <c r="C376" s="78"/>
      <c r="D376" s="93" t="s">
        <v>540</v>
      </c>
      <c r="E376" s="79"/>
      <c r="F376" s="971"/>
      <c r="G376" s="971"/>
      <c r="H376" s="972"/>
      <c r="I376" s="972"/>
      <c r="J376" s="973"/>
    </row>
    <row r="377" spans="1:26" s="85" customFormat="1" ht="18.75" customHeight="1" outlineLevel="1" thickBot="1">
      <c r="A377" s="81"/>
      <c r="B377" s="94"/>
      <c r="C377" s="81"/>
      <c r="D377" s="81"/>
      <c r="E377" s="81"/>
      <c r="F377" s="81"/>
      <c r="G377" s="82"/>
      <c r="H377" s="82"/>
      <c r="I377" s="82"/>
      <c r="J377" s="82"/>
      <c r="K377" s="82"/>
      <c r="L377" s="82"/>
      <c r="M377" s="83"/>
      <c r="N377" s="1021"/>
      <c r="O377" s="1021"/>
      <c r="P377" s="1021"/>
      <c r="Q377" s="1021"/>
      <c r="R377" s="84"/>
      <c r="V377" s="83"/>
      <c r="W377" s="83"/>
      <c r="X377" s="83"/>
      <c r="Y377" s="83"/>
      <c r="Z377" s="84"/>
    </row>
    <row r="378" spans="1:26" ht="18.75" customHeight="1" outlineLevel="1">
      <c r="B378" s="1018" t="s">
        <v>544</v>
      </c>
      <c r="C378" s="1025"/>
      <c r="D378" s="1026"/>
      <c r="E378" s="1026"/>
      <c r="F378" s="1026"/>
      <c r="G378" s="1026"/>
      <c r="H378" s="1026"/>
      <c r="I378" s="1026"/>
      <c r="J378" s="1027"/>
    </row>
    <row r="379" spans="1:26" ht="18.75" customHeight="1" outlineLevel="1">
      <c r="B379" s="1019"/>
      <c r="C379" s="921"/>
      <c r="D379" s="922"/>
      <c r="E379" s="922"/>
      <c r="F379" s="922"/>
      <c r="G379" s="922"/>
      <c r="H379" s="922"/>
      <c r="I379" s="922"/>
      <c r="J379" s="923"/>
    </row>
    <row r="380" spans="1:26" ht="18.75" customHeight="1" outlineLevel="1">
      <c r="B380" s="1020"/>
      <c r="C380" s="1028"/>
      <c r="D380" s="1029"/>
      <c r="E380" s="1029"/>
      <c r="F380" s="1029"/>
      <c r="G380" s="1029"/>
      <c r="H380" s="1029"/>
      <c r="I380" s="1029"/>
      <c r="J380" s="1030"/>
    </row>
    <row r="381" spans="1:26" ht="18.75" customHeight="1" outlineLevel="1">
      <c r="B381" s="1031" t="s">
        <v>545</v>
      </c>
      <c r="C381" s="918"/>
      <c r="D381" s="919"/>
      <c r="E381" s="919"/>
      <c r="F381" s="919"/>
      <c r="G381" s="919"/>
      <c r="H381" s="919"/>
      <c r="I381" s="919"/>
      <c r="J381" s="920"/>
    </row>
    <row r="382" spans="1:26" ht="18.75" customHeight="1" outlineLevel="1">
      <c r="B382" s="1019"/>
      <c r="C382" s="921"/>
      <c r="D382" s="922"/>
      <c r="E382" s="922"/>
      <c r="F382" s="922"/>
      <c r="G382" s="922"/>
      <c r="H382" s="922"/>
      <c r="I382" s="922"/>
      <c r="J382" s="923"/>
    </row>
    <row r="383" spans="1:26" ht="18.75" customHeight="1" outlineLevel="1" thickBot="1">
      <c r="B383" s="1032"/>
      <c r="C383" s="924"/>
      <c r="D383" s="925"/>
      <c r="E383" s="925"/>
      <c r="F383" s="925"/>
      <c r="G383" s="925"/>
      <c r="H383" s="925"/>
      <c r="I383" s="925"/>
      <c r="J383" s="926"/>
    </row>
    <row r="384" spans="1:26" ht="18.75" customHeight="1" outlineLevel="1" thickBot="1">
      <c r="B384" s="95"/>
      <c r="C384" s="96"/>
      <c r="D384" s="96"/>
      <c r="E384" s="96"/>
      <c r="F384" s="96"/>
      <c r="G384" s="96"/>
      <c r="H384" s="96"/>
      <c r="I384" s="96"/>
      <c r="J384" s="96"/>
    </row>
    <row r="385" spans="2:10" ht="18.75" customHeight="1" outlineLevel="1">
      <c r="B385" s="97" t="s">
        <v>546</v>
      </c>
      <c r="C385" s="98"/>
      <c r="D385" s="98"/>
      <c r="E385" s="98"/>
      <c r="F385" s="99"/>
      <c r="G385" s="99"/>
      <c r="H385" s="99"/>
      <c r="I385" s="99"/>
      <c r="J385" s="100"/>
    </row>
    <row r="386" spans="2:10" ht="18.75" customHeight="1" outlineLevel="1">
      <c r="B386" s="942"/>
      <c r="C386" s="943"/>
      <c r="D386" s="943"/>
      <c r="E386" s="943"/>
      <c r="F386" s="943"/>
      <c r="G386" s="943"/>
      <c r="H386" s="943"/>
      <c r="I386" s="943"/>
      <c r="J386" s="944"/>
    </row>
    <row r="387" spans="2:10" ht="12" customHeight="1" outlineLevel="1" thickBot="1">
      <c r="B387" s="234"/>
      <c r="C387" s="101"/>
      <c r="D387" s="101"/>
      <c r="E387" s="101"/>
      <c r="F387" s="101"/>
      <c r="G387" s="101"/>
      <c r="H387" s="101"/>
      <c r="I387" s="101"/>
      <c r="J387" s="102"/>
    </row>
    <row r="390" spans="2:10" ht="33" customHeight="1">
      <c r="B390" s="103" t="s">
        <v>529</v>
      </c>
      <c r="C390" s="948">
        <f>個票ｰ1006!B164</f>
        <v>0</v>
      </c>
      <c r="D390" s="949"/>
      <c r="E390" s="949"/>
      <c r="F390" s="950"/>
      <c r="G390" s="104" t="s">
        <v>530</v>
      </c>
      <c r="H390" s="945">
        <v>20</v>
      </c>
      <c r="I390" s="946"/>
      <c r="J390" s="947"/>
    </row>
    <row r="391" spans="2:10" ht="30" customHeight="1" outlineLevel="1">
      <c r="B391" s="237" t="s">
        <v>531</v>
      </c>
      <c r="C391" s="951">
        <f>個票ｰ1006!U164</f>
        <v>0</v>
      </c>
      <c r="D391" s="952"/>
      <c r="E391" s="952"/>
      <c r="F391" s="952"/>
      <c r="G391" s="952"/>
      <c r="H391" s="952"/>
      <c r="I391" s="952"/>
      <c r="J391" s="953"/>
    </row>
    <row r="392" spans="2:10" ht="30" customHeight="1" outlineLevel="1">
      <c r="B392" s="235" t="s">
        <v>533</v>
      </c>
      <c r="C392" s="992">
        <f>個票ｰ1006!S164</f>
        <v>0</v>
      </c>
      <c r="D392" s="993"/>
      <c r="E392" s="993"/>
      <c r="F392" s="993"/>
      <c r="G392" s="993"/>
      <c r="H392" s="993"/>
      <c r="I392" s="993"/>
      <c r="J392" s="994"/>
    </row>
    <row r="393" spans="2:10" ht="30" customHeight="1" outlineLevel="1">
      <c r="B393" s="236" t="s">
        <v>534</v>
      </c>
      <c r="C393" s="927"/>
      <c r="D393" s="927"/>
      <c r="E393" s="927"/>
      <c r="F393" s="927"/>
      <c r="G393" s="927"/>
      <c r="H393" s="928"/>
      <c r="I393" s="928"/>
      <c r="J393" s="929"/>
    </row>
    <row r="394" spans="2:10" ht="14.25" customHeight="1" outlineLevel="1">
      <c r="B394" s="995" t="s">
        <v>547</v>
      </c>
      <c r="C394" s="974" t="s">
        <v>536</v>
      </c>
      <c r="D394" s="974"/>
      <c r="E394" s="974"/>
      <c r="F394" s="974" t="s">
        <v>537</v>
      </c>
      <c r="G394" s="974"/>
      <c r="H394" s="975"/>
      <c r="I394" s="975"/>
      <c r="J394" s="976"/>
    </row>
    <row r="395" spans="2:10" ht="34.5" customHeight="1" outlineLevel="1">
      <c r="B395" s="995"/>
      <c r="C395" s="71"/>
      <c r="D395" s="197" t="s">
        <v>311</v>
      </c>
      <c r="E395" s="71"/>
      <c r="F395" s="977"/>
      <c r="G395" s="977"/>
      <c r="H395" s="978"/>
      <c r="I395" s="978"/>
      <c r="J395" s="979"/>
    </row>
    <row r="396" spans="2:10" ht="34.5" customHeight="1" outlineLevel="1">
      <c r="B396" s="995"/>
      <c r="C396" s="71"/>
      <c r="D396" s="88" t="s">
        <v>311</v>
      </c>
      <c r="E396" s="71"/>
      <c r="F396" s="968"/>
      <c r="G396" s="968"/>
      <c r="H396" s="969"/>
      <c r="I396" s="969"/>
      <c r="J396" s="970"/>
    </row>
    <row r="397" spans="2:10" ht="34.5" customHeight="1" outlineLevel="1">
      <c r="B397" s="995"/>
      <c r="C397" s="71"/>
      <c r="D397" s="88" t="s">
        <v>311</v>
      </c>
      <c r="E397" s="71"/>
      <c r="F397" s="968"/>
      <c r="G397" s="968"/>
      <c r="H397" s="969"/>
      <c r="I397" s="969"/>
      <c r="J397" s="970"/>
    </row>
    <row r="398" spans="2:10" ht="34.5" customHeight="1" outlineLevel="1">
      <c r="B398" s="995"/>
      <c r="C398" s="71"/>
      <c r="D398" s="88" t="s">
        <v>311</v>
      </c>
      <c r="E398" s="71"/>
      <c r="F398" s="968"/>
      <c r="G398" s="968"/>
      <c r="H398" s="969"/>
      <c r="I398" s="969"/>
      <c r="J398" s="970"/>
    </row>
    <row r="399" spans="2:10" ht="34.5" customHeight="1" outlineLevel="1">
      <c r="B399" s="995"/>
      <c r="C399" s="71"/>
      <c r="D399" s="241" t="s">
        <v>311</v>
      </c>
      <c r="E399" s="71"/>
      <c r="F399" s="980"/>
      <c r="G399" s="981"/>
      <c r="H399" s="982"/>
      <c r="I399" s="982"/>
      <c r="J399" s="983"/>
    </row>
    <row r="400" spans="2:10" ht="15" customHeight="1" outlineLevel="1">
      <c r="B400" s="936" t="s">
        <v>538</v>
      </c>
      <c r="C400" s="974" t="s">
        <v>536</v>
      </c>
      <c r="D400" s="974"/>
      <c r="E400" s="974"/>
      <c r="F400" s="974" t="s">
        <v>539</v>
      </c>
      <c r="G400" s="974"/>
      <c r="H400" s="975"/>
      <c r="I400" s="975"/>
      <c r="J400" s="976"/>
    </row>
    <row r="401" spans="1:26" ht="31.5" customHeight="1" outlineLevel="1">
      <c r="B401" s="937"/>
      <c r="C401" s="72"/>
      <c r="D401" s="90" t="s">
        <v>540</v>
      </c>
      <c r="E401" s="73"/>
      <c r="F401" s="977"/>
      <c r="G401" s="977"/>
      <c r="H401" s="978"/>
      <c r="I401" s="978"/>
      <c r="J401" s="979"/>
    </row>
    <row r="402" spans="1:26" ht="31.5" customHeight="1" outlineLevel="1">
      <c r="B402" s="937"/>
      <c r="C402" s="74"/>
      <c r="D402" s="91" t="s">
        <v>540</v>
      </c>
      <c r="E402" s="75"/>
      <c r="F402" s="968"/>
      <c r="G402" s="968"/>
      <c r="H402" s="969"/>
      <c r="I402" s="969"/>
      <c r="J402" s="970"/>
    </row>
    <row r="403" spans="1:26" ht="31.5" customHeight="1" outlineLevel="1">
      <c r="B403" s="937"/>
      <c r="C403" s="74"/>
      <c r="D403" s="91" t="s">
        <v>540</v>
      </c>
      <c r="E403" s="75"/>
      <c r="F403" s="968"/>
      <c r="G403" s="968"/>
      <c r="H403" s="969"/>
      <c r="I403" s="969"/>
      <c r="J403" s="970"/>
    </row>
    <row r="404" spans="1:26" ht="31.5" customHeight="1" outlineLevel="1">
      <c r="B404" s="937"/>
      <c r="C404" s="74"/>
      <c r="D404" s="91" t="s">
        <v>540</v>
      </c>
      <c r="E404" s="75"/>
      <c r="F404" s="968"/>
      <c r="G404" s="968"/>
      <c r="H404" s="969"/>
      <c r="I404" s="969"/>
      <c r="J404" s="970"/>
    </row>
    <row r="405" spans="1:26" ht="31.5" customHeight="1" outlineLevel="1">
      <c r="B405" s="938"/>
      <c r="C405" s="76"/>
      <c r="D405" s="92" t="s">
        <v>540</v>
      </c>
      <c r="E405" s="77"/>
      <c r="F405" s="939"/>
      <c r="G405" s="939"/>
      <c r="H405" s="940"/>
      <c r="I405" s="940"/>
      <c r="J405" s="941"/>
    </row>
    <row r="406" spans="1:26" ht="15" customHeight="1" outlineLevel="1">
      <c r="B406" s="954" t="s">
        <v>541</v>
      </c>
      <c r="C406" s="956" t="s">
        <v>542</v>
      </c>
      <c r="D406" s="957"/>
      <c r="E406" s="958"/>
      <c r="F406" s="959" t="s">
        <v>543</v>
      </c>
      <c r="G406" s="960"/>
      <c r="H406" s="960"/>
      <c r="I406" s="960"/>
      <c r="J406" s="961"/>
    </row>
    <row r="407" spans="1:26" ht="30" customHeight="1" outlineLevel="1">
      <c r="B407" s="937"/>
      <c r="C407" s="74"/>
      <c r="D407" s="91" t="s">
        <v>540</v>
      </c>
      <c r="E407" s="71"/>
      <c r="F407" s="965"/>
      <c r="G407" s="965"/>
      <c r="H407" s="966"/>
      <c r="I407" s="966"/>
      <c r="J407" s="967"/>
    </row>
    <row r="408" spans="1:26" ht="30" customHeight="1" outlineLevel="1">
      <c r="B408" s="937"/>
      <c r="C408" s="74"/>
      <c r="D408" s="91" t="s">
        <v>540</v>
      </c>
      <c r="E408" s="71"/>
      <c r="F408" s="968"/>
      <c r="G408" s="968"/>
      <c r="H408" s="969"/>
      <c r="I408" s="969"/>
      <c r="J408" s="970"/>
    </row>
    <row r="409" spans="1:26" ht="30" customHeight="1" outlineLevel="1">
      <c r="B409" s="937"/>
      <c r="C409" s="74"/>
      <c r="D409" s="91" t="s">
        <v>540</v>
      </c>
      <c r="E409" s="71"/>
      <c r="F409" s="968"/>
      <c r="G409" s="968"/>
      <c r="H409" s="969"/>
      <c r="I409" s="969"/>
      <c r="J409" s="970"/>
    </row>
    <row r="410" spans="1:26" ht="30" customHeight="1" outlineLevel="1" thickBot="1">
      <c r="B410" s="955"/>
      <c r="C410" s="78"/>
      <c r="D410" s="93" t="s">
        <v>540</v>
      </c>
      <c r="E410" s="79"/>
      <c r="F410" s="971"/>
      <c r="G410" s="971"/>
      <c r="H410" s="972"/>
      <c r="I410" s="972"/>
      <c r="J410" s="973"/>
    </row>
    <row r="411" spans="1:26" s="85" customFormat="1" ht="18.75" customHeight="1" outlineLevel="1" thickBot="1">
      <c r="A411" s="81"/>
      <c r="B411" s="94"/>
      <c r="C411" s="81"/>
      <c r="D411" s="81"/>
      <c r="E411" s="81"/>
      <c r="F411" s="81"/>
      <c r="G411" s="82"/>
      <c r="H411" s="82"/>
      <c r="I411" s="82"/>
      <c r="J411" s="82"/>
      <c r="K411" s="82"/>
      <c r="L411" s="82"/>
      <c r="M411" s="83"/>
      <c r="N411" s="1021"/>
      <c r="O411" s="1021"/>
      <c r="P411" s="1021"/>
      <c r="Q411" s="1021"/>
      <c r="R411" s="84"/>
      <c r="V411" s="83"/>
      <c r="W411" s="83"/>
      <c r="X411" s="83"/>
      <c r="Y411" s="83"/>
      <c r="Z411" s="84"/>
    </row>
    <row r="412" spans="1:26" ht="18.75" customHeight="1" outlineLevel="1">
      <c r="B412" s="1018" t="s">
        <v>544</v>
      </c>
      <c r="C412" s="1025"/>
      <c r="D412" s="1026"/>
      <c r="E412" s="1026"/>
      <c r="F412" s="1026"/>
      <c r="G412" s="1026"/>
      <c r="H412" s="1026"/>
      <c r="I412" s="1026"/>
      <c r="J412" s="1027"/>
    </row>
    <row r="413" spans="1:26" ht="18.75" customHeight="1" outlineLevel="1">
      <c r="B413" s="1019"/>
      <c r="C413" s="921"/>
      <c r="D413" s="922"/>
      <c r="E413" s="922"/>
      <c r="F413" s="922"/>
      <c r="G413" s="922"/>
      <c r="H413" s="922"/>
      <c r="I413" s="922"/>
      <c r="J413" s="923"/>
    </row>
    <row r="414" spans="1:26" ht="18.75" customHeight="1" outlineLevel="1">
      <c r="B414" s="1020"/>
      <c r="C414" s="1028"/>
      <c r="D414" s="1029"/>
      <c r="E414" s="1029"/>
      <c r="F414" s="1029"/>
      <c r="G414" s="1029"/>
      <c r="H414" s="1029"/>
      <c r="I414" s="1029"/>
      <c r="J414" s="1030"/>
    </row>
    <row r="415" spans="1:26" ht="18.75" customHeight="1" outlineLevel="1">
      <c r="B415" s="1031" t="s">
        <v>545</v>
      </c>
      <c r="C415" s="918"/>
      <c r="D415" s="919"/>
      <c r="E415" s="919"/>
      <c r="F415" s="919"/>
      <c r="G415" s="919"/>
      <c r="H415" s="919"/>
      <c r="I415" s="919"/>
      <c r="J415" s="920"/>
    </row>
    <row r="416" spans="1:26" ht="18.75" customHeight="1" outlineLevel="1">
      <c r="B416" s="1019"/>
      <c r="C416" s="921"/>
      <c r="D416" s="922"/>
      <c r="E416" s="922"/>
      <c r="F416" s="922"/>
      <c r="G416" s="922"/>
      <c r="H416" s="922"/>
      <c r="I416" s="922"/>
      <c r="J416" s="923"/>
    </row>
    <row r="417" spans="2:10" ht="18.75" customHeight="1" outlineLevel="1" thickBot="1">
      <c r="B417" s="1032"/>
      <c r="C417" s="924"/>
      <c r="D417" s="925"/>
      <c r="E417" s="925"/>
      <c r="F417" s="925"/>
      <c r="G417" s="925"/>
      <c r="H417" s="925"/>
      <c r="I417" s="925"/>
      <c r="J417" s="926"/>
    </row>
    <row r="418" spans="2:10" ht="18.75" customHeight="1" outlineLevel="1" thickBot="1">
      <c r="B418" s="95"/>
      <c r="C418" s="96"/>
      <c r="D418" s="96"/>
      <c r="E418" s="96"/>
      <c r="F418" s="96"/>
      <c r="G418" s="96"/>
      <c r="H418" s="96"/>
      <c r="I418" s="96"/>
      <c r="J418" s="96"/>
    </row>
    <row r="419" spans="2:10" ht="18.75" customHeight="1" outlineLevel="1">
      <c r="B419" s="97" t="s">
        <v>546</v>
      </c>
      <c r="C419" s="98"/>
      <c r="D419" s="98"/>
      <c r="E419" s="98"/>
      <c r="F419" s="99"/>
      <c r="G419" s="99"/>
      <c r="H419" s="99"/>
      <c r="I419" s="99"/>
      <c r="J419" s="100"/>
    </row>
    <row r="420" spans="2:10" ht="18.75" customHeight="1" outlineLevel="1">
      <c r="B420" s="942"/>
      <c r="C420" s="943"/>
      <c r="D420" s="943"/>
      <c r="E420" s="943"/>
      <c r="F420" s="943"/>
      <c r="G420" s="943"/>
      <c r="H420" s="943"/>
      <c r="I420" s="943"/>
      <c r="J420" s="944"/>
    </row>
    <row r="421" spans="2:10" ht="12" customHeight="1" outlineLevel="1" thickBot="1">
      <c r="B421" s="234"/>
      <c r="C421" s="101"/>
      <c r="D421" s="101"/>
      <c r="E421" s="101"/>
      <c r="F421" s="101"/>
      <c r="G421" s="101"/>
      <c r="H421" s="101"/>
      <c r="I421" s="101"/>
      <c r="J421" s="102"/>
    </row>
  </sheetData>
  <sheetProtection formatRows="0" selectLockedCells="1"/>
  <mergeCells count="415">
    <mergeCell ref="J2:L2"/>
    <mergeCell ref="N2:Q2"/>
    <mergeCell ref="B3:B4"/>
    <mergeCell ref="C3:F4"/>
    <mergeCell ref="G3:G4"/>
    <mergeCell ref="H3:J4"/>
    <mergeCell ref="C9:F9"/>
    <mergeCell ref="H9:J9"/>
    <mergeCell ref="C10:J10"/>
    <mergeCell ref="N30:Q30"/>
    <mergeCell ref="B31:B33"/>
    <mergeCell ref="C31:J33"/>
    <mergeCell ref="C11:J11"/>
    <mergeCell ref="C12:J12"/>
    <mergeCell ref="B13:B18"/>
    <mergeCell ref="C13:E13"/>
    <mergeCell ref="F13:J13"/>
    <mergeCell ref="F14:J14"/>
    <mergeCell ref="F15:J15"/>
    <mergeCell ref="F16:J16"/>
    <mergeCell ref="F17:J17"/>
    <mergeCell ref="F18:J18"/>
    <mergeCell ref="B34:B36"/>
    <mergeCell ref="C34:J36"/>
    <mergeCell ref="B39:J39"/>
    <mergeCell ref="F24:J24"/>
    <mergeCell ref="B25:B29"/>
    <mergeCell ref="C25:E25"/>
    <mergeCell ref="F25:J25"/>
    <mergeCell ref="F26:J26"/>
    <mergeCell ref="F27:J27"/>
    <mergeCell ref="F28:J28"/>
    <mergeCell ref="F29:J29"/>
    <mergeCell ref="B19:B24"/>
    <mergeCell ref="C19:E19"/>
    <mergeCell ref="F19:J19"/>
    <mergeCell ref="F20:J20"/>
    <mergeCell ref="F21:J21"/>
    <mergeCell ref="F22:J22"/>
    <mergeCell ref="F23:J23"/>
    <mergeCell ref="C43:F43"/>
    <mergeCell ref="H43:J43"/>
    <mergeCell ref="C44:J44"/>
    <mergeCell ref="C45:J45"/>
    <mergeCell ref="C46:J46"/>
    <mergeCell ref="B47:B52"/>
    <mergeCell ref="C47:E47"/>
    <mergeCell ref="F47:J47"/>
    <mergeCell ref="F48:J48"/>
    <mergeCell ref="F49:J49"/>
    <mergeCell ref="F58:J58"/>
    <mergeCell ref="B59:B63"/>
    <mergeCell ref="C59:E59"/>
    <mergeCell ref="F59:J59"/>
    <mergeCell ref="F60:J60"/>
    <mergeCell ref="F61:J61"/>
    <mergeCell ref="F62:J62"/>
    <mergeCell ref="F63:J63"/>
    <mergeCell ref="F50:J50"/>
    <mergeCell ref="F51:J51"/>
    <mergeCell ref="F52:J52"/>
    <mergeCell ref="B53:B58"/>
    <mergeCell ref="C53:E53"/>
    <mergeCell ref="F53:J53"/>
    <mergeCell ref="F54:J54"/>
    <mergeCell ref="F55:J55"/>
    <mergeCell ref="F56:J56"/>
    <mergeCell ref="F57:J57"/>
    <mergeCell ref="B80:R80"/>
    <mergeCell ref="C81:F81"/>
    <mergeCell ref="H81:J81"/>
    <mergeCell ref="C82:J82"/>
    <mergeCell ref="C83:J83"/>
    <mergeCell ref="C84:J84"/>
    <mergeCell ref="N64:Q64"/>
    <mergeCell ref="B65:B67"/>
    <mergeCell ref="C65:J67"/>
    <mergeCell ref="B68:B70"/>
    <mergeCell ref="C68:J70"/>
    <mergeCell ref="B73:J73"/>
    <mergeCell ref="B91:B96"/>
    <mergeCell ref="C91:E91"/>
    <mergeCell ref="F91:J91"/>
    <mergeCell ref="F92:J92"/>
    <mergeCell ref="F93:J93"/>
    <mergeCell ref="F94:J94"/>
    <mergeCell ref="F95:J95"/>
    <mergeCell ref="F96:J96"/>
    <mergeCell ref="B85:B90"/>
    <mergeCell ref="C85:E85"/>
    <mergeCell ref="F85:J85"/>
    <mergeCell ref="F86:J86"/>
    <mergeCell ref="F87:J87"/>
    <mergeCell ref="F88:J88"/>
    <mergeCell ref="F89:J89"/>
    <mergeCell ref="F90:J90"/>
    <mergeCell ref="N102:Q102"/>
    <mergeCell ref="B103:B105"/>
    <mergeCell ref="C103:J105"/>
    <mergeCell ref="B106:B108"/>
    <mergeCell ref="C106:J108"/>
    <mergeCell ref="B111:J111"/>
    <mergeCell ref="B97:B101"/>
    <mergeCell ref="C97:E97"/>
    <mergeCell ref="F97:J97"/>
    <mergeCell ref="F98:J98"/>
    <mergeCell ref="F99:J99"/>
    <mergeCell ref="F100:J100"/>
    <mergeCell ref="F101:J101"/>
    <mergeCell ref="N137:Q137"/>
    <mergeCell ref="B138:B140"/>
    <mergeCell ref="C138:J140"/>
    <mergeCell ref="C116:F116"/>
    <mergeCell ref="H116:J116"/>
    <mergeCell ref="C117:J117"/>
    <mergeCell ref="C118:J118"/>
    <mergeCell ref="C119:J119"/>
    <mergeCell ref="B120:B125"/>
    <mergeCell ref="C120:E120"/>
    <mergeCell ref="F120:J120"/>
    <mergeCell ref="F121:J121"/>
    <mergeCell ref="F122:J122"/>
    <mergeCell ref="F123:J123"/>
    <mergeCell ref="F124:J124"/>
    <mergeCell ref="F125:J125"/>
    <mergeCell ref="B141:B143"/>
    <mergeCell ref="C141:J143"/>
    <mergeCell ref="B146:J146"/>
    <mergeCell ref="F131:J131"/>
    <mergeCell ref="B132:B136"/>
    <mergeCell ref="C132:E132"/>
    <mergeCell ref="F132:J132"/>
    <mergeCell ref="F133:J133"/>
    <mergeCell ref="F134:J134"/>
    <mergeCell ref="F135:J135"/>
    <mergeCell ref="F136:J136"/>
    <mergeCell ref="B126:B131"/>
    <mergeCell ref="C126:E126"/>
    <mergeCell ref="F126:J126"/>
    <mergeCell ref="F127:J127"/>
    <mergeCell ref="F128:J128"/>
    <mergeCell ref="F129:J129"/>
    <mergeCell ref="F130:J130"/>
    <mergeCell ref="N171:Q171"/>
    <mergeCell ref="B172:B174"/>
    <mergeCell ref="C172:J174"/>
    <mergeCell ref="C150:F150"/>
    <mergeCell ref="H150:J150"/>
    <mergeCell ref="C151:J151"/>
    <mergeCell ref="C152:J152"/>
    <mergeCell ref="C153:J153"/>
    <mergeCell ref="B154:B159"/>
    <mergeCell ref="C154:E154"/>
    <mergeCell ref="F154:J154"/>
    <mergeCell ref="F155:J155"/>
    <mergeCell ref="F156:J156"/>
    <mergeCell ref="F157:J157"/>
    <mergeCell ref="F158:J158"/>
    <mergeCell ref="F159:J159"/>
    <mergeCell ref="B175:B177"/>
    <mergeCell ref="C175:J177"/>
    <mergeCell ref="B180:J180"/>
    <mergeCell ref="F165:J165"/>
    <mergeCell ref="B166:B170"/>
    <mergeCell ref="C166:E166"/>
    <mergeCell ref="F166:J166"/>
    <mergeCell ref="F167:J167"/>
    <mergeCell ref="F168:J168"/>
    <mergeCell ref="F169:J169"/>
    <mergeCell ref="F170:J170"/>
    <mergeCell ref="B160:B165"/>
    <mergeCell ref="C160:E160"/>
    <mergeCell ref="F160:J160"/>
    <mergeCell ref="F161:J161"/>
    <mergeCell ref="F162:J162"/>
    <mergeCell ref="F163:J163"/>
    <mergeCell ref="F164:J164"/>
    <mergeCell ref="N205:Q205"/>
    <mergeCell ref="B206:B208"/>
    <mergeCell ref="C206:J208"/>
    <mergeCell ref="C184:F184"/>
    <mergeCell ref="H184:J184"/>
    <mergeCell ref="C185:J185"/>
    <mergeCell ref="C186:J186"/>
    <mergeCell ref="C187:J187"/>
    <mergeCell ref="B188:B193"/>
    <mergeCell ref="C188:E188"/>
    <mergeCell ref="F188:J188"/>
    <mergeCell ref="F189:J189"/>
    <mergeCell ref="F190:J190"/>
    <mergeCell ref="F191:J191"/>
    <mergeCell ref="F192:J192"/>
    <mergeCell ref="F193:J193"/>
    <mergeCell ref="B209:B211"/>
    <mergeCell ref="C209:J211"/>
    <mergeCell ref="B214:J214"/>
    <mergeCell ref="F199:J199"/>
    <mergeCell ref="B200:B204"/>
    <mergeCell ref="C200:E200"/>
    <mergeCell ref="F200:J200"/>
    <mergeCell ref="F201:J201"/>
    <mergeCell ref="F202:J202"/>
    <mergeCell ref="F203:J203"/>
    <mergeCell ref="F204:J204"/>
    <mergeCell ref="B194:B199"/>
    <mergeCell ref="C194:E194"/>
    <mergeCell ref="F194:J194"/>
    <mergeCell ref="F195:J195"/>
    <mergeCell ref="F196:J196"/>
    <mergeCell ref="F197:J197"/>
    <mergeCell ref="F198:J198"/>
    <mergeCell ref="N240:Q240"/>
    <mergeCell ref="B241:B243"/>
    <mergeCell ref="C241:J243"/>
    <mergeCell ref="C219:F219"/>
    <mergeCell ref="H219:J219"/>
    <mergeCell ref="C220:J220"/>
    <mergeCell ref="C221:J221"/>
    <mergeCell ref="C222:J222"/>
    <mergeCell ref="B223:B228"/>
    <mergeCell ref="C223:E223"/>
    <mergeCell ref="F223:J223"/>
    <mergeCell ref="F224:J224"/>
    <mergeCell ref="F225:J225"/>
    <mergeCell ref="F226:J226"/>
    <mergeCell ref="F227:J227"/>
    <mergeCell ref="F228:J228"/>
    <mergeCell ref="B244:B246"/>
    <mergeCell ref="C244:J246"/>
    <mergeCell ref="B249:J249"/>
    <mergeCell ref="F234:J234"/>
    <mergeCell ref="B235:B239"/>
    <mergeCell ref="C235:E235"/>
    <mergeCell ref="F235:J235"/>
    <mergeCell ref="F236:J236"/>
    <mergeCell ref="F237:J237"/>
    <mergeCell ref="F238:J238"/>
    <mergeCell ref="F239:J239"/>
    <mergeCell ref="B229:B234"/>
    <mergeCell ref="C229:E229"/>
    <mergeCell ref="F229:J229"/>
    <mergeCell ref="F230:J230"/>
    <mergeCell ref="F231:J231"/>
    <mergeCell ref="F232:J232"/>
    <mergeCell ref="F233:J233"/>
    <mergeCell ref="N274:Q274"/>
    <mergeCell ref="B275:B277"/>
    <mergeCell ref="C275:J277"/>
    <mergeCell ref="C253:F253"/>
    <mergeCell ref="H253:J253"/>
    <mergeCell ref="C254:J254"/>
    <mergeCell ref="C255:J255"/>
    <mergeCell ref="C256:J256"/>
    <mergeCell ref="B257:B262"/>
    <mergeCell ref="C257:E257"/>
    <mergeCell ref="F257:J257"/>
    <mergeCell ref="F258:J258"/>
    <mergeCell ref="F259:J259"/>
    <mergeCell ref="F260:J260"/>
    <mergeCell ref="F261:J261"/>
    <mergeCell ref="F262:J262"/>
    <mergeCell ref="B278:B280"/>
    <mergeCell ref="C278:J280"/>
    <mergeCell ref="B283:J283"/>
    <mergeCell ref="F268:J268"/>
    <mergeCell ref="B269:B273"/>
    <mergeCell ref="C269:E269"/>
    <mergeCell ref="F269:J269"/>
    <mergeCell ref="F270:J270"/>
    <mergeCell ref="F271:J271"/>
    <mergeCell ref="F272:J272"/>
    <mergeCell ref="F273:J273"/>
    <mergeCell ref="B263:B268"/>
    <mergeCell ref="C263:E263"/>
    <mergeCell ref="F263:J263"/>
    <mergeCell ref="F264:J264"/>
    <mergeCell ref="F265:J265"/>
    <mergeCell ref="F266:J266"/>
    <mergeCell ref="F267:J267"/>
    <mergeCell ref="N308:Q308"/>
    <mergeCell ref="B309:B311"/>
    <mergeCell ref="C309:J311"/>
    <mergeCell ref="C287:F287"/>
    <mergeCell ref="H287:J287"/>
    <mergeCell ref="C288:J288"/>
    <mergeCell ref="C289:J289"/>
    <mergeCell ref="C290:J290"/>
    <mergeCell ref="B291:B296"/>
    <mergeCell ref="C291:E291"/>
    <mergeCell ref="F291:J291"/>
    <mergeCell ref="F292:J292"/>
    <mergeCell ref="F293:J293"/>
    <mergeCell ref="F294:J294"/>
    <mergeCell ref="F295:J295"/>
    <mergeCell ref="F296:J296"/>
    <mergeCell ref="B312:B314"/>
    <mergeCell ref="C312:J314"/>
    <mergeCell ref="B317:J317"/>
    <mergeCell ref="F302:J302"/>
    <mergeCell ref="B303:B307"/>
    <mergeCell ref="C303:E303"/>
    <mergeCell ref="F303:J303"/>
    <mergeCell ref="F304:J304"/>
    <mergeCell ref="F305:J305"/>
    <mergeCell ref="F306:J306"/>
    <mergeCell ref="F307:J307"/>
    <mergeCell ref="B297:B302"/>
    <mergeCell ref="C297:E297"/>
    <mergeCell ref="F297:J297"/>
    <mergeCell ref="F298:J298"/>
    <mergeCell ref="F299:J299"/>
    <mergeCell ref="F300:J300"/>
    <mergeCell ref="F301:J301"/>
    <mergeCell ref="N343:Q343"/>
    <mergeCell ref="B344:B346"/>
    <mergeCell ref="C344:J346"/>
    <mergeCell ref="C322:F322"/>
    <mergeCell ref="H322:J322"/>
    <mergeCell ref="C323:J323"/>
    <mergeCell ref="C324:J324"/>
    <mergeCell ref="C325:J325"/>
    <mergeCell ref="B326:B331"/>
    <mergeCell ref="C326:E326"/>
    <mergeCell ref="F326:J326"/>
    <mergeCell ref="F327:J327"/>
    <mergeCell ref="F328:J328"/>
    <mergeCell ref="F329:J329"/>
    <mergeCell ref="F330:J330"/>
    <mergeCell ref="F331:J331"/>
    <mergeCell ref="B347:B349"/>
    <mergeCell ref="C347:J349"/>
    <mergeCell ref="B352:J352"/>
    <mergeCell ref="F337:J337"/>
    <mergeCell ref="B338:B342"/>
    <mergeCell ref="C338:E338"/>
    <mergeCell ref="F338:J338"/>
    <mergeCell ref="F339:J339"/>
    <mergeCell ref="F340:J340"/>
    <mergeCell ref="F341:J341"/>
    <mergeCell ref="F342:J342"/>
    <mergeCell ref="B332:B337"/>
    <mergeCell ref="C332:E332"/>
    <mergeCell ref="F332:J332"/>
    <mergeCell ref="F333:J333"/>
    <mergeCell ref="F334:J334"/>
    <mergeCell ref="F335:J335"/>
    <mergeCell ref="F336:J336"/>
    <mergeCell ref="N377:Q377"/>
    <mergeCell ref="B378:B380"/>
    <mergeCell ref="C378:J380"/>
    <mergeCell ref="C356:F356"/>
    <mergeCell ref="H356:J356"/>
    <mergeCell ref="C357:J357"/>
    <mergeCell ref="C358:J358"/>
    <mergeCell ref="C359:J359"/>
    <mergeCell ref="B360:B365"/>
    <mergeCell ref="C360:E360"/>
    <mergeCell ref="F360:J360"/>
    <mergeCell ref="F361:J361"/>
    <mergeCell ref="F362:J362"/>
    <mergeCell ref="F363:J363"/>
    <mergeCell ref="F364:J364"/>
    <mergeCell ref="F365:J365"/>
    <mergeCell ref="B381:B383"/>
    <mergeCell ref="C381:J383"/>
    <mergeCell ref="B386:J386"/>
    <mergeCell ref="F371:J371"/>
    <mergeCell ref="B372:B376"/>
    <mergeCell ref="C372:E372"/>
    <mergeCell ref="F372:J372"/>
    <mergeCell ref="F373:J373"/>
    <mergeCell ref="F374:J374"/>
    <mergeCell ref="F375:J375"/>
    <mergeCell ref="F376:J376"/>
    <mergeCell ref="B366:B371"/>
    <mergeCell ref="C366:E366"/>
    <mergeCell ref="F366:J366"/>
    <mergeCell ref="F367:J367"/>
    <mergeCell ref="F368:J368"/>
    <mergeCell ref="F369:J369"/>
    <mergeCell ref="F370:J370"/>
    <mergeCell ref="N411:Q411"/>
    <mergeCell ref="B412:B414"/>
    <mergeCell ref="C412:J414"/>
    <mergeCell ref="C390:F390"/>
    <mergeCell ref="H390:J390"/>
    <mergeCell ref="C391:J391"/>
    <mergeCell ref="C392:J392"/>
    <mergeCell ref="C393:J393"/>
    <mergeCell ref="B394:B399"/>
    <mergeCell ref="C394:E394"/>
    <mergeCell ref="F394:J394"/>
    <mergeCell ref="F395:J395"/>
    <mergeCell ref="F396:J396"/>
    <mergeCell ref="F397:J397"/>
    <mergeCell ref="F398:J398"/>
    <mergeCell ref="F399:J399"/>
    <mergeCell ref="B415:B417"/>
    <mergeCell ref="C415:J417"/>
    <mergeCell ref="B420:J420"/>
    <mergeCell ref="F405:J405"/>
    <mergeCell ref="B406:B410"/>
    <mergeCell ref="C406:E406"/>
    <mergeCell ref="F406:J406"/>
    <mergeCell ref="F407:J407"/>
    <mergeCell ref="F408:J408"/>
    <mergeCell ref="F409:J409"/>
    <mergeCell ref="F410:J410"/>
    <mergeCell ref="B400:B405"/>
    <mergeCell ref="C400:E400"/>
    <mergeCell ref="F400:J400"/>
    <mergeCell ref="F401:J401"/>
    <mergeCell ref="F402:J402"/>
    <mergeCell ref="F403:J403"/>
    <mergeCell ref="F404:J404"/>
  </mergeCells>
  <phoneticPr fontId="17"/>
  <conditionalFormatting sqref="C3:H3 C4:F4 C9:F9 C43:F43 C81:F81 C116:F116 C150:F150 C184:F184 C219:F219 C253:F253 C287:F287 C322:F322 C356:F356 C390:F390">
    <cfRule type="cellIs" dxfId="148" priority="13" operator="equal">
      <formula>0</formula>
    </cfRule>
  </conditionalFormatting>
  <conditionalFormatting sqref="C11:J11">
    <cfRule type="cellIs" dxfId="147" priority="12" operator="equal">
      <formula>0</formula>
    </cfRule>
  </conditionalFormatting>
  <conditionalFormatting sqref="C45:J45">
    <cfRule type="cellIs" dxfId="146" priority="11" operator="equal">
      <formula>0</formula>
    </cfRule>
  </conditionalFormatting>
  <conditionalFormatting sqref="C83:J83">
    <cfRule type="cellIs" dxfId="145" priority="10" operator="equal">
      <formula>0</formula>
    </cfRule>
  </conditionalFormatting>
  <conditionalFormatting sqref="C118:J118">
    <cfRule type="cellIs" dxfId="144" priority="9" operator="equal">
      <formula>0</formula>
    </cfRule>
  </conditionalFormatting>
  <conditionalFormatting sqref="C152:J152">
    <cfRule type="cellIs" dxfId="143" priority="8" operator="equal">
      <formula>0</formula>
    </cfRule>
  </conditionalFormatting>
  <conditionalFormatting sqref="C186:J186">
    <cfRule type="cellIs" dxfId="142" priority="7" operator="equal">
      <formula>0</formula>
    </cfRule>
  </conditionalFormatting>
  <conditionalFormatting sqref="C221:J221">
    <cfRule type="cellIs" dxfId="141" priority="6" operator="equal">
      <formula>0</formula>
    </cfRule>
  </conditionalFormatting>
  <conditionalFormatting sqref="C255:J255">
    <cfRule type="cellIs" dxfId="140" priority="5" operator="equal">
      <formula>0</formula>
    </cfRule>
  </conditionalFormatting>
  <conditionalFormatting sqref="C289:J289">
    <cfRule type="cellIs" dxfId="139" priority="4" operator="equal">
      <formula>0</formula>
    </cfRule>
  </conditionalFormatting>
  <conditionalFormatting sqref="C324:J324">
    <cfRule type="cellIs" dxfId="138" priority="3" operator="equal">
      <formula>0</formula>
    </cfRule>
  </conditionalFormatting>
  <conditionalFormatting sqref="C358:J358">
    <cfRule type="cellIs" dxfId="137" priority="2" operator="equal">
      <formula>0</formula>
    </cfRule>
  </conditionalFormatting>
  <conditionalFormatting sqref="C392:J392">
    <cfRule type="cellIs" dxfId="136" priority="1" operator="equal">
      <formula>0</formula>
    </cfRule>
  </conditionalFormatting>
  <dataValidations count="5">
    <dataValidation type="list" allowBlank="1" showInputMessage="1" showErrorMessage="1" sqref="B39:J39 B73:J73 B111:J111 B146:J146 B180:J180 B214:J214 B249:J249 B283:J283 B317:J317 B352:J352 B386:J386 B420:J420" xr:uid="{CA142191-2623-42CB-93ED-1956C739E537}">
      <formula1>"はい（いずれにも該当しない）,いいえ（いずれかに該当する）"</formula1>
    </dataValidation>
    <dataValidation type="list" allowBlank="1" showInputMessage="1" showErrorMessage="1" sqref="C82:J82 C117:J117" xr:uid="{DE18E711-9E2B-4D9A-8AAB-764A0E6AFDBC}">
      <formula1>"主担当講師,担当講師"</formula1>
    </dataValidation>
    <dataValidation allowBlank="1" showInputMessage="1" showErrorMessage="1" prompt="当該教育訓練の内容に関係する実務経験を具体的に記載。" sqref="F14:J18 F20:J24 F48:J52 F86:J90 F121:J125" xr:uid="{B7013697-A5F7-42D8-9102-92D18A87E69A}"/>
    <dataValidation allowBlank="1" showInputMessage="1" showErrorMessage="1" prompt="直近の職歴について、所属だけではなく「担当分野」も記載。" sqref="F26:J29 F60:J63 F98:J101 F133:J136" xr:uid="{55A2782A-E999-4D7F-B5D8-2370DD75B3C5}"/>
    <dataValidation allowBlank="1" showInputMessage="1" showErrorMessage="1" prompt="これまでの講師歴について、所属だけでなく「担当分野」まで記載。" sqref="F54:J58 F92:J96 F127:J131" xr:uid="{12B49DE6-4ADD-4A31-B2BD-ACDB2FF9948C}"/>
  </dataValidations>
  <printOptions horizontalCentered="1"/>
  <pageMargins left="0.74803149606299213" right="0.74803149606299213" top="0.70866141732283472" bottom="0.59055118110236227" header="0.51181102362204722" footer="0.51181102362204722"/>
  <pageSetup paperSize="9" scale="74" orientation="portrait" r:id="rId1"/>
  <headerFooter alignWithMargins="0">
    <oddHeader>&amp;R（&amp;P／&amp;N）</oddHeader>
  </headerFooter>
  <rowBreaks count="11" manualBreakCount="11">
    <brk id="41" min="1" max="10" man="1"/>
    <brk id="75" max="16383" man="1"/>
    <brk id="114" max="16383" man="1"/>
    <brk id="148" min="1" max="10" man="1"/>
    <brk id="182" min="1" max="10" man="1"/>
    <brk id="217" min="1" max="10" man="1"/>
    <brk id="251" min="1" max="10" man="1"/>
    <brk id="285" min="1" max="10" man="1"/>
    <brk id="320" min="1" max="10" man="1"/>
    <brk id="354" min="1" max="10" man="1"/>
    <brk id="388" min="1" max="10" man="1"/>
  </row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41CC72-420D-479A-B749-4C18E54A2AA6}">
  <sheetPr>
    <pageSetUpPr fitToPage="1"/>
  </sheetPr>
  <dimension ref="A1:DX272"/>
  <sheetViews>
    <sheetView showGridLines="0" view="pageBreakPreview" zoomScale="70" zoomScaleNormal="100" zoomScaleSheetLayoutView="70" workbookViewId="0">
      <selection activeCell="C4" sqref="C4:M4"/>
    </sheetView>
  </sheetViews>
  <sheetFormatPr defaultColWidth="9" defaultRowHeight="12" outlineLevelRow="1"/>
  <cols>
    <col min="1" max="3" width="6.625" style="36" customWidth="1"/>
    <col min="4" max="4" width="7.125" style="36" customWidth="1"/>
    <col min="5" max="11" width="6.625" style="36" customWidth="1"/>
    <col min="12" max="16" width="6.625" style="1" customWidth="1"/>
    <col min="17" max="17" width="7.375" style="1" customWidth="1"/>
    <col min="18" max="18" width="8" style="36" customWidth="1"/>
    <col min="19" max="20" width="9.125" style="36" customWidth="1"/>
    <col min="21" max="21" width="26.5" style="36" customWidth="1"/>
    <col min="22" max="23" width="3.125" style="36" customWidth="1"/>
    <col min="24" max="26" width="9" style="36"/>
    <col min="27" max="29" width="9.875" style="36" customWidth="1"/>
    <col min="30" max="48" width="9" style="36"/>
    <col min="49" max="49" width="9" style="36" customWidth="1"/>
    <col min="50" max="16384" width="9" style="36"/>
  </cols>
  <sheetData>
    <row r="1" spans="1:33" ht="6.75" customHeight="1">
      <c r="A1" s="113"/>
      <c r="B1" s="38"/>
      <c r="C1" s="39"/>
      <c r="D1" s="40"/>
      <c r="L1" s="42"/>
      <c r="M1" s="42"/>
      <c r="N1" s="42"/>
      <c r="O1" s="42"/>
      <c r="P1" s="42"/>
      <c r="Q1" s="42"/>
      <c r="R1" s="42"/>
      <c r="AE1" s="122" t="s">
        <v>314</v>
      </c>
      <c r="AF1" s="123" t="s">
        <v>315</v>
      </c>
      <c r="AG1" s="122"/>
    </row>
    <row r="2" spans="1:33" ht="24" customHeight="1">
      <c r="A2" s="533" t="s">
        <v>592</v>
      </c>
      <c r="B2" s="533"/>
      <c r="C2" s="533"/>
      <c r="D2" s="533"/>
      <c r="E2" s="533"/>
      <c r="F2" s="533"/>
      <c r="G2" s="533"/>
      <c r="H2" s="533"/>
      <c r="I2" s="533"/>
      <c r="J2" s="533"/>
      <c r="K2" s="533"/>
      <c r="L2" s="533"/>
      <c r="M2" s="533"/>
      <c r="N2" s="533"/>
      <c r="O2" s="533"/>
      <c r="P2" s="533"/>
      <c r="Q2" s="533"/>
      <c r="R2" s="533"/>
      <c r="AE2" s="122" t="s">
        <v>65</v>
      </c>
      <c r="AF2" s="123" t="s">
        <v>316</v>
      </c>
      <c r="AG2" s="122"/>
    </row>
    <row r="3" spans="1:33" ht="8.25" customHeight="1">
      <c r="A3" s="230"/>
      <c r="B3" s="230"/>
      <c r="C3" s="230"/>
      <c r="D3" s="230"/>
      <c r="E3" s="230"/>
      <c r="F3" s="230"/>
      <c r="G3" s="230"/>
      <c r="H3" s="230"/>
      <c r="I3" s="230"/>
      <c r="J3" s="230"/>
      <c r="K3" s="230"/>
      <c r="L3" s="230"/>
      <c r="M3" s="230"/>
      <c r="N3" s="230"/>
      <c r="O3" s="230"/>
      <c r="P3" s="230"/>
      <c r="Q3" s="230"/>
      <c r="R3" s="230"/>
      <c r="AE3" s="122" t="s">
        <v>317</v>
      </c>
      <c r="AF3" s="123"/>
      <c r="AG3" s="122"/>
    </row>
    <row r="4" spans="1:33" ht="44.25" customHeight="1">
      <c r="A4" s="534" t="s">
        <v>318</v>
      </c>
      <c r="B4" s="535"/>
      <c r="C4" s="536"/>
      <c r="D4" s="537"/>
      <c r="E4" s="537"/>
      <c r="F4" s="537"/>
      <c r="G4" s="537"/>
      <c r="H4" s="537"/>
      <c r="I4" s="537"/>
      <c r="J4" s="537"/>
      <c r="K4" s="537"/>
      <c r="L4" s="537"/>
      <c r="M4" s="538"/>
      <c r="N4" s="539" t="s">
        <v>319</v>
      </c>
      <c r="O4" s="540"/>
      <c r="P4" s="541">
        <v>1007</v>
      </c>
      <c r="Q4" s="542"/>
      <c r="R4" s="543"/>
    </row>
    <row r="5" spans="1:33" ht="37.5" customHeight="1">
      <c r="A5" s="43"/>
    </row>
    <row r="6" spans="1:33" s="2" customFormat="1">
      <c r="A6" s="560" t="s">
        <v>593</v>
      </c>
      <c r="B6" s="560"/>
      <c r="C6" s="560"/>
      <c r="D6" s="561"/>
      <c r="E6" s="562"/>
      <c r="F6" s="562"/>
      <c r="G6" s="562"/>
      <c r="H6" s="562"/>
      <c r="I6" s="562"/>
      <c r="J6" s="562"/>
      <c r="K6" s="562"/>
      <c r="L6" s="562"/>
      <c r="M6" s="562"/>
      <c r="N6" s="562"/>
      <c r="O6" s="562"/>
      <c r="P6" s="562"/>
      <c r="Q6" s="562"/>
      <c r="R6" s="562"/>
      <c r="S6" s="3"/>
      <c r="T6" s="28"/>
      <c r="U6" s="28"/>
      <c r="V6" s="28"/>
      <c r="W6" s="28"/>
      <c r="X6" s="28"/>
      <c r="Y6" s="28"/>
      <c r="Z6" s="28"/>
    </row>
    <row r="7" spans="1:33" s="2" customFormat="1">
      <c r="A7" s="560"/>
      <c r="B7" s="560"/>
      <c r="C7" s="560"/>
      <c r="D7" s="562"/>
      <c r="E7" s="562"/>
      <c r="F7" s="562"/>
      <c r="G7" s="562"/>
      <c r="H7" s="562"/>
      <c r="I7" s="562"/>
      <c r="J7" s="562"/>
      <c r="K7" s="562"/>
      <c r="L7" s="562"/>
      <c r="M7" s="562"/>
      <c r="N7" s="562"/>
      <c r="O7" s="562"/>
      <c r="P7" s="562"/>
      <c r="Q7" s="562"/>
      <c r="R7" s="562"/>
      <c r="S7" s="3"/>
      <c r="T7" s="28"/>
      <c r="U7" s="28"/>
      <c r="V7" s="28"/>
      <c r="W7" s="28"/>
      <c r="X7" s="28"/>
      <c r="Y7" s="28"/>
      <c r="Z7" s="28"/>
    </row>
    <row r="8" spans="1:33" s="128" customFormat="1" ht="31.5" customHeight="1">
      <c r="A8" s="569" t="s">
        <v>320</v>
      </c>
      <c r="B8" s="561"/>
      <c r="C8" s="561"/>
      <c r="D8" s="561"/>
      <c r="E8" s="561"/>
      <c r="F8" s="561"/>
      <c r="G8" s="561"/>
      <c r="H8" s="561"/>
      <c r="I8" s="561"/>
      <c r="J8" s="561"/>
      <c r="K8" s="561"/>
      <c r="L8" s="561"/>
      <c r="M8" s="561"/>
      <c r="N8" s="561"/>
      <c r="O8" s="561"/>
      <c r="P8" s="561"/>
      <c r="Q8" s="561"/>
      <c r="R8" s="561"/>
      <c r="S8" s="169"/>
      <c r="T8" s="169"/>
      <c r="U8" s="169"/>
      <c r="V8" s="169"/>
      <c r="W8" s="169"/>
      <c r="X8" s="169"/>
      <c r="Y8" s="169"/>
      <c r="Z8" s="169"/>
    </row>
    <row r="9" spans="1:33" s="2" customFormat="1" ht="12" customHeight="1">
      <c r="A9" s="563" t="s">
        <v>601</v>
      </c>
      <c r="B9" s="564"/>
      <c r="C9" s="564"/>
      <c r="D9" s="565"/>
      <c r="E9" s="474" t="s">
        <v>321</v>
      </c>
      <c r="F9" s="474"/>
      <c r="G9" s="474"/>
      <c r="H9" s="474"/>
      <c r="I9" s="474"/>
      <c r="J9" s="474"/>
      <c r="K9" s="474"/>
      <c r="L9" s="474"/>
      <c r="M9" s="474"/>
      <c r="N9" s="474"/>
      <c r="O9" s="474"/>
      <c r="P9" s="474"/>
      <c r="Q9" s="474"/>
      <c r="R9" s="474"/>
      <c r="S9" s="3"/>
      <c r="T9" s="28"/>
      <c r="U9" s="28"/>
      <c r="V9" s="28"/>
      <c r="W9" s="28"/>
      <c r="X9" s="28"/>
      <c r="Y9" s="28"/>
      <c r="Z9" s="28"/>
    </row>
    <row r="10" spans="1:33" s="2" customFormat="1" ht="30" customHeight="1">
      <c r="A10" s="546"/>
      <c r="B10" s="547"/>
      <c r="C10" s="547"/>
      <c r="D10" s="548"/>
      <c r="E10" s="475"/>
      <c r="F10" s="474"/>
      <c r="G10" s="474"/>
      <c r="H10" s="474"/>
      <c r="I10" s="474"/>
      <c r="J10" s="474"/>
      <c r="K10" s="474"/>
      <c r="L10" s="474"/>
      <c r="M10" s="474"/>
      <c r="N10" s="474"/>
      <c r="O10" s="474"/>
      <c r="P10" s="474"/>
      <c r="Q10" s="474"/>
      <c r="R10" s="474"/>
      <c r="S10" s="3"/>
      <c r="T10" s="28"/>
      <c r="U10" s="28"/>
      <c r="V10" s="28"/>
      <c r="W10" s="28"/>
      <c r="X10" s="28"/>
      <c r="Y10" s="28"/>
      <c r="Z10" s="28"/>
    </row>
    <row r="11" spans="1:33" s="2" customFormat="1" ht="22.5" customHeight="1">
      <c r="A11" s="546"/>
      <c r="B11" s="547"/>
      <c r="C11" s="547"/>
      <c r="D11" s="548"/>
      <c r="E11" s="170"/>
      <c r="F11" s="471" t="s">
        <v>322</v>
      </c>
      <c r="G11" s="472"/>
      <c r="H11" s="472"/>
      <c r="I11" s="472"/>
      <c r="J11" s="472"/>
      <c r="K11" s="472"/>
      <c r="L11" s="472"/>
      <c r="M11" s="472"/>
      <c r="N11" s="472"/>
      <c r="O11" s="472"/>
      <c r="P11" s="472"/>
      <c r="Q11" s="472"/>
      <c r="R11" s="473"/>
      <c r="S11" s="41" t="str">
        <f>IF(COUNTIF(ロール対応表ｰ1007!$D$58:$S$58,F11)=0,"【ERROR正しいロールを選択してください】","")</f>
        <v/>
      </c>
      <c r="T11" s="28"/>
      <c r="U11" s="28"/>
      <c r="V11" s="28"/>
      <c r="W11" s="28"/>
      <c r="X11" s="28"/>
      <c r="Y11" s="28"/>
      <c r="Z11" s="28"/>
    </row>
    <row r="12" spans="1:33" s="2" customFormat="1" ht="12" customHeight="1">
      <c r="A12" s="546"/>
      <c r="B12" s="547"/>
      <c r="C12" s="547"/>
      <c r="D12" s="548"/>
      <c r="E12" s="475" t="s">
        <v>323</v>
      </c>
      <c r="F12" s="474"/>
      <c r="G12" s="474"/>
      <c r="H12" s="474"/>
      <c r="I12" s="474"/>
      <c r="J12" s="474"/>
      <c r="K12" s="474"/>
      <c r="L12" s="474"/>
      <c r="M12" s="474"/>
      <c r="N12" s="474"/>
      <c r="O12" s="474"/>
      <c r="P12" s="474"/>
      <c r="Q12" s="474"/>
      <c r="R12" s="474"/>
      <c r="S12" s="3"/>
      <c r="T12" s="28"/>
      <c r="U12" s="28"/>
      <c r="V12" s="28"/>
      <c r="W12" s="28"/>
      <c r="X12" s="28"/>
      <c r="Y12" s="28"/>
      <c r="Z12" s="28"/>
    </row>
    <row r="13" spans="1:33" s="2" customFormat="1" ht="22.5" customHeight="1">
      <c r="A13" s="566"/>
      <c r="B13" s="567"/>
      <c r="C13" s="567"/>
      <c r="D13" s="568"/>
      <c r="E13" s="171"/>
      <c r="F13" s="471" t="s">
        <v>324</v>
      </c>
      <c r="G13" s="472"/>
      <c r="H13" s="472"/>
      <c r="I13" s="472"/>
      <c r="J13" s="472"/>
      <c r="K13" s="472"/>
      <c r="L13" s="472"/>
      <c r="M13" s="472"/>
      <c r="N13" s="472"/>
      <c r="O13" s="472"/>
      <c r="P13" s="472"/>
      <c r="Q13" s="472"/>
      <c r="R13" s="473"/>
      <c r="S13" s="41" t="str">
        <f>IF(COUNTIF(ロール対応表ｰ1007!$D$59:$S$59,F13)=0,"【ERROR正しいロールを選択してください】","")</f>
        <v/>
      </c>
      <c r="T13" s="28"/>
      <c r="U13" s="28"/>
      <c r="V13" s="28"/>
      <c r="W13" s="28"/>
      <c r="X13" s="28"/>
      <c r="Y13" s="28"/>
      <c r="Z13" s="28"/>
    </row>
    <row r="14" spans="1:33" s="2" customFormat="1" ht="13.5">
      <c r="A14" s="172"/>
      <c r="B14" s="172"/>
      <c r="C14" s="172"/>
      <c r="D14" s="172"/>
      <c r="E14" s="172"/>
      <c r="F14" s="172"/>
      <c r="G14" s="172"/>
      <c r="H14" s="172"/>
      <c r="I14" s="172"/>
      <c r="J14" s="172"/>
      <c r="K14" s="172"/>
      <c r="L14" s="172"/>
      <c r="M14" s="172"/>
      <c r="N14" s="172"/>
      <c r="O14" s="172"/>
      <c r="P14" s="172"/>
      <c r="Q14" s="172"/>
      <c r="R14" s="172"/>
      <c r="S14" s="28"/>
      <c r="T14" s="28"/>
      <c r="U14" s="28"/>
      <c r="V14" s="28"/>
      <c r="W14" s="28"/>
      <c r="X14" s="28"/>
      <c r="Y14" s="28"/>
      <c r="Z14" s="28"/>
    </row>
    <row r="15" spans="1:33" s="2" customFormat="1" ht="13.5">
      <c r="A15" s="30" t="s">
        <v>597</v>
      </c>
      <c r="B15" s="224"/>
      <c r="C15" s="224"/>
      <c r="D15" s="224"/>
      <c r="E15" s="224"/>
      <c r="F15" s="224"/>
      <c r="G15" s="224"/>
      <c r="H15" s="224"/>
      <c r="I15" s="224"/>
      <c r="J15" s="224"/>
      <c r="K15" s="224"/>
      <c r="L15" s="224"/>
      <c r="M15" s="224"/>
      <c r="N15" s="224"/>
      <c r="O15" s="224"/>
      <c r="P15" s="224"/>
      <c r="Q15" s="224"/>
      <c r="R15" s="224"/>
      <c r="S15" s="3"/>
      <c r="T15" s="28"/>
      <c r="U15" s="28"/>
      <c r="V15" s="28"/>
      <c r="W15" s="28"/>
      <c r="X15" s="28"/>
      <c r="Y15" s="28"/>
      <c r="Z15" s="28"/>
    </row>
    <row r="16" spans="1:33" s="2" customFormat="1">
      <c r="A16" s="501" t="s">
        <v>325</v>
      </c>
      <c r="B16" s="544"/>
      <c r="C16" s="544"/>
      <c r="D16" s="545"/>
      <c r="E16" s="507" t="s">
        <v>326</v>
      </c>
      <c r="F16" s="508"/>
      <c r="G16" s="508"/>
      <c r="H16" s="508"/>
      <c r="I16" s="508"/>
      <c r="J16" s="508"/>
      <c r="K16" s="508"/>
      <c r="L16" s="508"/>
      <c r="M16" s="508"/>
      <c r="N16" s="508"/>
      <c r="O16" s="508"/>
      <c r="P16" s="508"/>
      <c r="Q16" s="508"/>
      <c r="R16" s="509"/>
      <c r="S16" s="3"/>
      <c r="T16" s="28"/>
      <c r="U16" s="28"/>
      <c r="V16" s="28"/>
      <c r="W16" s="28"/>
      <c r="X16" s="28"/>
      <c r="Y16" s="28"/>
      <c r="Z16" s="28"/>
    </row>
    <row r="17" spans="1:29" s="2" customFormat="1" ht="30" customHeight="1">
      <c r="A17" s="546"/>
      <c r="B17" s="547"/>
      <c r="C17" s="547"/>
      <c r="D17" s="548"/>
      <c r="E17" s="174"/>
      <c r="F17" s="549" t="s">
        <v>327</v>
      </c>
      <c r="G17" s="550"/>
      <c r="H17" s="550"/>
      <c r="I17" s="550"/>
      <c r="J17" s="550"/>
      <c r="K17" s="550"/>
      <c r="L17" s="550"/>
      <c r="M17" s="550"/>
      <c r="N17" s="550"/>
      <c r="O17" s="550"/>
      <c r="P17" s="550"/>
      <c r="Q17" s="550"/>
      <c r="R17" s="551"/>
      <c r="S17" s="3"/>
      <c r="T17" s="28"/>
      <c r="U17" s="28"/>
      <c r="V17" s="28"/>
      <c r="W17" s="28"/>
      <c r="X17" s="28"/>
      <c r="Y17" s="28"/>
      <c r="Z17" s="28"/>
    </row>
    <row r="18" spans="1:29" s="2" customFormat="1">
      <c r="A18" s="552" t="s">
        <v>328</v>
      </c>
      <c r="B18" s="544"/>
      <c r="C18" s="544"/>
      <c r="D18" s="545"/>
      <c r="E18" s="556" t="s">
        <v>329</v>
      </c>
      <c r="F18" s="508"/>
      <c r="G18" s="508"/>
      <c r="H18" s="508"/>
      <c r="I18" s="508"/>
      <c r="J18" s="508"/>
      <c r="K18" s="508"/>
      <c r="L18" s="508"/>
      <c r="M18" s="508"/>
      <c r="N18" s="508"/>
      <c r="O18" s="508"/>
      <c r="P18" s="508"/>
      <c r="Q18" s="508"/>
      <c r="R18" s="509"/>
      <c r="S18" s="3"/>
      <c r="T18" s="28"/>
      <c r="U18" s="28"/>
      <c r="V18" s="28"/>
      <c r="W18" s="28"/>
      <c r="X18" s="28"/>
      <c r="Y18" s="28"/>
      <c r="Z18" s="28"/>
    </row>
    <row r="19" spans="1:29" s="2" customFormat="1" ht="105.75" customHeight="1">
      <c r="A19" s="553"/>
      <c r="B19" s="554"/>
      <c r="C19" s="554"/>
      <c r="D19" s="555"/>
      <c r="E19" s="557"/>
      <c r="F19" s="558"/>
      <c r="G19" s="558"/>
      <c r="H19" s="558"/>
      <c r="I19" s="558"/>
      <c r="J19" s="558"/>
      <c r="K19" s="558"/>
      <c r="L19" s="558"/>
      <c r="M19" s="558"/>
      <c r="N19" s="558"/>
      <c r="O19" s="558"/>
      <c r="P19" s="558"/>
      <c r="Q19" s="558"/>
      <c r="R19" s="559"/>
      <c r="S19" s="3"/>
      <c r="T19" s="28"/>
      <c r="U19" s="28"/>
      <c r="V19" s="28"/>
      <c r="W19" s="28"/>
      <c r="X19" s="28"/>
      <c r="Y19" s="28"/>
      <c r="Z19" s="28"/>
    </row>
    <row r="20" spans="1:29" s="2" customFormat="1" ht="83.25" customHeight="1">
      <c r="A20" s="501" t="s">
        <v>330</v>
      </c>
      <c r="B20" s="502"/>
      <c r="C20" s="502"/>
      <c r="D20" s="503"/>
      <c r="E20" s="507" t="s">
        <v>331</v>
      </c>
      <c r="F20" s="508"/>
      <c r="G20" s="508"/>
      <c r="H20" s="508"/>
      <c r="I20" s="508"/>
      <c r="J20" s="508"/>
      <c r="K20" s="508"/>
      <c r="L20" s="508"/>
      <c r="M20" s="508"/>
      <c r="N20" s="508"/>
      <c r="O20" s="508"/>
      <c r="P20" s="508"/>
      <c r="Q20" s="508"/>
      <c r="R20" s="509"/>
      <c r="S20" s="175"/>
      <c r="T20" s="28"/>
      <c r="U20" s="28"/>
      <c r="V20" s="28"/>
      <c r="W20" s="28"/>
      <c r="X20" s="28"/>
      <c r="Y20" s="28"/>
      <c r="Z20" s="28"/>
    </row>
    <row r="21" spans="1:29" s="2" customFormat="1" ht="22.5" customHeight="1">
      <c r="A21" s="504"/>
      <c r="B21" s="505"/>
      <c r="C21" s="505"/>
      <c r="D21" s="506"/>
      <c r="E21" s="412" t="s">
        <v>332</v>
      </c>
      <c r="F21" s="413"/>
      <c r="G21" s="414"/>
      <c r="H21" s="415" t="str">
        <f>IF(F11=0,"自動で入力されます",F11)</f>
        <v>プルダウンメニューよりロールを選択してください</v>
      </c>
      <c r="I21" s="413"/>
      <c r="J21" s="413"/>
      <c r="K21" s="413"/>
      <c r="L21" s="413"/>
      <c r="M21" s="413"/>
      <c r="N21" s="413"/>
      <c r="O21" s="413"/>
      <c r="P21" s="413"/>
      <c r="Q21" s="413"/>
      <c r="R21" s="416"/>
      <c r="S21" s="3"/>
      <c r="T21" s="28"/>
      <c r="U21" s="28"/>
      <c r="V21" s="28"/>
      <c r="W21" s="28"/>
      <c r="X21" s="28"/>
      <c r="Y21" s="28"/>
      <c r="Z21" s="28"/>
    </row>
    <row r="22" spans="1:29" s="2" customFormat="1" ht="105" customHeight="1">
      <c r="A22" s="504"/>
      <c r="B22" s="505"/>
      <c r="C22" s="505"/>
      <c r="D22" s="506"/>
      <c r="E22" s="417"/>
      <c r="F22" s="418"/>
      <c r="G22" s="418"/>
      <c r="H22" s="418"/>
      <c r="I22" s="418"/>
      <c r="J22" s="418"/>
      <c r="K22" s="418"/>
      <c r="L22" s="418"/>
      <c r="M22" s="418"/>
      <c r="N22" s="418"/>
      <c r="O22" s="418"/>
      <c r="P22" s="418"/>
      <c r="Q22" s="418"/>
      <c r="R22" s="419"/>
      <c r="S22" s="3"/>
      <c r="T22" s="28"/>
      <c r="U22" s="28"/>
      <c r="V22" s="28"/>
      <c r="W22" s="28"/>
      <c r="X22" s="28"/>
      <c r="Y22" s="28"/>
      <c r="Z22" s="28"/>
    </row>
    <row r="23" spans="1:29" s="2" customFormat="1" ht="22.5" customHeight="1">
      <c r="A23" s="504"/>
      <c r="B23" s="505"/>
      <c r="C23" s="505"/>
      <c r="D23" s="506"/>
      <c r="E23" s="420" t="s">
        <v>333</v>
      </c>
      <c r="F23" s="421"/>
      <c r="G23" s="421"/>
      <c r="H23" s="415" t="str">
        <f>IF(F13=0,"自動で入力されます",F13)</f>
        <v>プルダウンメニューよりロールを選択してください（任意）</v>
      </c>
      <c r="I23" s="413"/>
      <c r="J23" s="413"/>
      <c r="K23" s="413"/>
      <c r="L23" s="413"/>
      <c r="M23" s="413"/>
      <c r="N23" s="413"/>
      <c r="O23" s="413"/>
      <c r="P23" s="413"/>
      <c r="Q23" s="413"/>
      <c r="R23" s="416"/>
      <c r="S23" s="3"/>
      <c r="T23" s="28"/>
      <c r="U23" s="28"/>
      <c r="V23" s="28"/>
      <c r="W23" s="28"/>
      <c r="X23" s="28"/>
      <c r="Y23" s="28"/>
      <c r="Z23" s="28"/>
    </row>
    <row r="24" spans="1:29" s="2" customFormat="1" ht="105" customHeight="1">
      <c r="A24" s="504"/>
      <c r="B24" s="505"/>
      <c r="C24" s="505"/>
      <c r="D24" s="506"/>
      <c r="E24" s="417"/>
      <c r="F24" s="418"/>
      <c r="G24" s="418"/>
      <c r="H24" s="418"/>
      <c r="I24" s="418"/>
      <c r="J24" s="418"/>
      <c r="K24" s="418"/>
      <c r="L24" s="418"/>
      <c r="M24" s="418"/>
      <c r="N24" s="418"/>
      <c r="O24" s="418"/>
      <c r="P24" s="418"/>
      <c r="Q24" s="418"/>
      <c r="R24" s="419"/>
      <c r="S24" s="3"/>
      <c r="T24" s="28"/>
      <c r="U24" s="28"/>
      <c r="V24" s="28"/>
      <c r="W24" s="28"/>
      <c r="X24" s="28"/>
      <c r="Y24" s="28"/>
      <c r="Z24" s="28"/>
    </row>
    <row r="25" spans="1:29" s="2" customFormat="1" ht="11.25">
      <c r="A25" s="176"/>
      <c r="B25" s="220"/>
      <c r="C25" s="220"/>
      <c r="D25" s="220"/>
      <c r="E25" s="220"/>
      <c r="F25" s="220"/>
      <c r="G25" s="176"/>
      <c r="H25" s="220"/>
      <c r="I25" s="220"/>
      <c r="J25" s="220"/>
      <c r="K25" s="220"/>
      <c r="L25" s="220"/>
      <c r="M25" s="220"/>
      <c r="N25" s="220"/>
      <c r="O25" s="220"/>
      <c r="P25" s="220"/>
      <c r="Q25" s="220"/>
      <c r="R25" s="220"/>
      <c r="S25" s="28"/>
      <c r="T25" s="28"/>
      <c r="U25" s="28"/>
      <c r="V25" s="28"/>
      <c r="W25" s="28"/>
      <c r="X25" s="28"/>
      <c r="Y25" s="28"/>
      <c r="Z25" s="28"/>
    </row>
    <row r="26" spans="1:29" ht="21" customHeight="1">
      <c r="A26" s="229" t="s">
        <v>598</v>
      </c>
      <c r="B26" s="223"/>
      <c r="C26" s="223"/>
      <c r="D26" s="223"/>
      <c r="E26" s="3"/>
      <c r="F26" s="224"/>
      <c r="G26" s="222"/>
      <c r="H26" s="222"/>
      <c r="I26" s="222"/>
      <c r="J26" s="222"/>
      <c r="K26" s="222"/>
      <c r="L26" s="222"/>
      <c r="M26" s="222"/>
      <c r="N26" s="222"/>
      <c r="O26" s="222"/>
      <c r="P26" s="222"/>
      <c r="Q26" s="222"/>
      <c r="R26" s="222"/>
      <c r="S26" s="3"/>
      <c r="T26" s="240"/>
      <c r="U26" s="240"/>
      <c r="V26" s="240"/>
      <c r="W26" s="178"/>
      <c r="X26" s="240"/>
      <c r="Y26" s="3"/>
      <c r="Z26" s="3"/>
    </row>
    <row r="27" spans="1:29" ht="44.25" customHeight="1">
      <c r="A27" s="448" t="s">
        <v>334</v>
      </c>
      <c r="B27" s="448"/>
      <c r="C27" s="448"/>
      <c r="D27" s="448"/>
      <c r="E27" s="448"/>
      <c r="F27" s="448"/>
      <c r="G27" s="448"/>
      <c r="H27" s="448"/>
      <c r="I27" s="448"/>
      <c r="J27" s="448"/>
      <c r="K27" s="448"/>
      <c r="L27" s="448"/>
      <c r="M27" s="448"/>
      <c r="N27" s="448"/>
      <c r="O27" s="448"/>
      <c r="P27" s="448"/>
      <c r="Q27" s="448"/>
      <c r="R27" s="448"/>
      <c r="S27" s="448"/>
      <c r="T27" s="448"/>
      <c r="U27" s="448"/>
      <c r="V27" s="448"/>
      <c r="W27" s="448"/>
      <c r="X27" s="448"/>
      <c r="Y27" s="448"/>
      <c r="Z27" s="448"/>
    </row>
    <row r="28" spans="1:29" ht="60" customHeight="1">
      <c r="A28" s="510" t="s">
        <v>335</v>
      </c>
      <c r="B28" s="512" t="s">
        <v>594</v>
      </c>
      <c r="C28" s="513"/>
      <c r="D28" s="513"/>
      <c r="E28" s="513"/>
      <c r="F28" s="514"/>
      <c r="G28" s="518" t="s">
        <v>336</v>
      </c>
      <c r="H28" s="519"/>
      <c r="I28" s="519"/>
      <c r="J28" s="519"/>
      <c r="K28" s="520"/>
      <c r="L28" s="512" t="s">
        <v>337</v>
      </c>
      <c r="M28" s="514"/>
      <c r="N28" s="524" t="s">
        <v>595</v>
      </c>
      <c r="O28" s="526" t="s">
        <v>338</v>
      </c>
      <c r="P28" s="526" t="s">
        <v>339</v>
      </c>
      <c r="Q28" s="528" t="s">
        <v>340</v>
      </c>
      <c r="R28" s="529"/>
      <c r="S28" s="529"/>
      <c r="T28" s="529"/>
      <c r="U28" s="530"/>
      <c r="V28" s="300" t="s">
        <v>341</v>
      </c>
      <c r="W28" s="494"/>
      <c r="X28" s="494"/>
      <c r="Y28" s="494"/>
      <c r="Z28" s="495"/>
      <c r="AA28" s="300" t="s">
        <v>342</v>
      </c>
      <c r="AB28" s="301"/>
      <c r="AC28" s="302"/>
    </row>
    <row r="29" spans="1:29" ht="21.75" customHeight="1">
      <c r="A29" s="511"/>
      <c r="B29" s="515"/>
      <c r="C29" s="516"/>
      <c r="D29" s="516"/>
      <c r="E29" s="516"/>
      <c r="F29" s="517"/>
      <c r="G29" s="521"/>
      <c r="H29" s="522"/>
      <c r="I29" s="522"/>
      <c r="J29" s="522"/>
      <c r="K29" s="523"/>
      <c r="L29" s="515"/>
      <c r="M29" s="517"/>
      <c r="N29" s="525"/>
      <c r="O29" s="527"/>
      <c r="P29" s="527"/>
      <c r="Q29" s="531" t="s">
        <v>343</v>
      </c>
      <c r="R29" s="532"/>
      <c r="S29" s="531" t="s">
        <v>344</v>
      </c>
      <c r="T29" s="532"/>
      <c r="U29" s="238" t="s">
        <v>28</v>
      </c>
      <c r="V29" s="496"/>
      <c r="W29" s="497"/>
      <c r="X29" s="497"/>
      <c r="Y29" s="497"/>
      <c r="Z29" s="498"/>
      <c r="AA29" s="303"/>
      <c r="AB29" s="304"/>
      <c r="AC29" s="305"/>
    </row>
    <row r="30" spans="1:29" s="127" customFormat="1" ht="15" customHeight="1">
      <c r="A30" s="449">
        <v>1</v>
      </c>
      <c r="B30" s="452"/>
      <c r="C30" s="430"/>
      <c r="D30" s="430"/>
      <c r="E30" s="430"/>
      <c r="F30" s="431"/>
      <c r="G30" s="429"/>
      <c r="H30" s="430"/>
      <c r="I30" s="430"/>
      <c r="J30" s="430"/>
      <c r="K30" s="431"/>
      <c r="L30" s="438"/>
      <c r="M30" s="439"/>
      <c r="N30" s="442"/>
      <c r="O30" s="442"/>
      <c r="P30" s="442"/>
      <c r="Q30" s="499" t="str">
        <f>IFERROR(VLOOKUP(U30,リスト!$AW$1:$AY$44,2,0),"")</f>
        <v/>
      </c>
      <c r="R30" s="500"/>
      <c r="S30" s="492" t="str">
        <f>IFERROR(VLOOKUP(U30,リスト!$AW$1:$AY$44,3,0),"")</f>
        <v/>
      </c>
      <c r="T30" s="493"/>
      <c r="U30" s="193"/>
      <c r="V30" s="458"/>
      <c r="W30" s="459"/>
      <c r="X30" s="459"/>
      <c r="Y30" s="459"/>
      <c r="Z30" s="460"/>
      <c r="AA30" s="276"/>
      <c r="AB30" s="277"/>
      <c r="AC30" s="277"/>
    </row>
    <row r="31" spans="1:29" s="127" customFormat="1" ht="15" customHeight="1">
      <c r="A31" s="450"/>
      <c r="B31" s="453"/>
      <c r="C31" s="433"/>
      <c r="D31" s="433"/>
      <c r="E31" s="433"/>
      <c r="F31" s="434"/>
      <c r="G31" s="432"/>
      <c r="H31" s="433"/>
      <c r="I31" s="433"/>
      <c r="J31" s="433"/>
      <c r="K31" s="434"/>
      <c r="L31" s="440"/>
      <c r="M31" s="441"/>
      <c r="N31" s="443"/>
      <c r="O31" s="443"/>
      <c r="P31" s="443"/>
      <c r="Q31" s="292" t="str">
        <f>IFERROR(VLOOKUP(U31,リスト!$AW$1:$AY$44,2,0),"")</f>
        <v/>
      </c>
      <c r="R31" s="293"/>
      <c r="S31" s="286" t="str">
        <f>IFERROR(VLOOKUP(U31,リスト!$AW$1:$AY$44,3,0),"")</f>
        <v/>
      </c>
      <c r="T31" s="287"/>
      <c r="U31" s="34"/>
      <c r="V31" s="461"/>
      <c r="W31" s="462"/>
      <c r="X31" s="462"/>
      <c r="Y31" s="462"/>
      <c r="Z31" s="463"/>
      <c r="AA31" s="278"/>
      <c r="AB31" s="279"/>
      <c r="AC31" s="279"/>
    </row>
    <row r="32" spans="1:29" s="127" customFormat="1" ht="15" customHeight="1">
      <c r="A32" s="450"/>
      <c r="B32" s="453"/>
      <c r="C32" s="433"/>
      <c r="D32" s="433"/>
      <c r="E32" s="433"/>
      <c r="F32" s="434"/>
      <c r="G32" s="432"/>
      <c r="H32" s="433"/>
      <c r="I32" s="433"/>
      <c r="J32" s="433"/>
      <c r="K32" s="434"/>
      <c r="L32" s="440"/>
      <c r="M32" s="441"/>
      <c r="N32" s="443"/>
      <c r="O32" s="443"/>
      <c r="P32" s="443"/>
      <c r="Q32" s="292" t="str">
        <f>IFERROR(VLOOKUP(U32,リスト!$AW$1:$AY$44,2,0),"")</f>
        <v/>
      </c>
      <c r="R32" s="293"/>
      <c r="S32" s="286" t="str">
        <f>IFERROR(VLOOKUP(U32,リスト!$AW$1:$AY$44,3,0),"")</f>
        <v/>
      </c>
      <c r="T32" s="287"/>
      <c r="U32" s="34"/>
      <c r="V32" s="461"/>
      <c r="W32" s="462"/>
      <c r="X32" s="462"/>
      <c r="Y32" s="462"/>
      <c r="Z32" s="463"/>
      <c r="AA32" s="278"/>
      <c r="AB32" s="279"/>
      <c r="AC32" s="279"/>
    </row>
    <row r="33" spans="1:29" s="127" customFormat="1" ht="15" customHeight="1">
      <c r="A33" s="450"/>
      <c r="B33" s="453"/>
      <c r="C33" s="433"/>
      <c r="D33" s="433"/>
      <c r="E33" s="433"/>
      <c r="F33" s="434"/>
      <c r="G33" s="432"/>
      <c r="H33" s="433"/>
      <c r="I33" s="433"/>
      <c r="J33" s="433"/>
      <c r="K33" s="434"/>
      <c r="L33" s="440"/>
      <c r="M33" s="441"/>
      <c r="N33" s="443"/>
      <c r="O33" s="443"/>
      <c r="P33" s="443"/>
      <c r="Q33" s="292" t="str">
        <f>IFERROR(VLOOKUP(U33,リスト!$AW$1:$AY$44,2,0),"")</f>
        <v/>
      </c>
      <c r="R33" s="293"/>
      <c r="S33" s="286" t="str">
        <f>IFERROR(VLOOKUP(U33,リスト!$AW$1:$AY$44,3,0),"")</f>
        <v/>
      </c>
      <c r="T33" s="287"/>
      <c r="U33" s="34"/>
      <c r="V33" s="461"/>
      <c r="W33" s="462"/>
      <c r="X33" s="462"/>
      <c r="Y33" s="462"/>
      <c r="Z33" s="463"/>
      <c r="AA33" s="278"/>
      <c r="AB33" s="279"/>
      <c r="AC33" s="279"/>
    </row>
    <row r="34" spans="1:29" s="127" customFormat="1" ht="15" customHeight="1">
      <c r="A34" s="450"/>
      <c r="B34" s="453"/>
      <c r="C34" s="433"/>
      <c r="D34" s="433"/>
      <c r="E34" s="433"/>
      <c r="F34" s="434"/>
      <c r="G34" s="432"/>
      <c r="H34" s="433"/>
      <c r="I34" s="433"/>
      <c r="J34" s="433"/>
      <c r="K34" s="434"/>
      <c r="L34" s="440"/>
      <c r="M34" s="441"/>
      <c r="N34" s="443"/>
      <c r="O34" s="443"/>
      <c r="P34" s="443"/>
      <c r="Q34" s="292" t="str">
        <f>IFERROR(VLOOKUP(U34,リスト!$AW$1:$AY$44,2,0),"")</f>
        <v/>
      </c>
      <c r="R34" s="293"/>
      <c r="S34" s="286" t="str">
        <f>IFERROR(VLOOKUP(U34,リスト!$AW$1:$AY$44,3,0),"")</f>
        <v/>
      </c>
      <c r="T34" s="287"/>
      <c r="U34" s="34"/>
      <c r="V34" s="461"/>
      <c r="W34" s="462"/>
      <c r="X34" s="462"/>
      <c r="Y34" s="462"/>
      <c r="Z34" s="463"/>
      <c r="AA34" s="278"/>
      <c r="AB34" s="279"/>
      <c r="AC34" s="279"/>
    </row>
    <row r="35" spans="1:29" s="127" customFormat="1" ht="15" customHeight="1">
      <c r="A35" s="451"/>
      <c r="B35" s="487"/>
      <c r="C35" s="488"/>
      <c r="D35" s="488"/>
      <c r="E35" s="488"/>
      <c r="F35" s="489"/>
      <c r="G35" s="490"/>
      <c r="H35" s="488"/>
      <c r="I35" s="488"/>
      <c r="J35" s="488"/>
      <c r="K35" s="489"/>
      <c r="L35" s="182"/>
      <c r="M35" s="183" t="s">
        <v>313</v>
      </c>
      <c r="N35" s="491"/>
      <c r="O35" s="491"/>
      <c r="P35" s="491"/>
      <c r="Q35" s="294" t="str">
        <f>IFERROR(VLOOKUP(U35,リスト!$AW$1:$AY$44,2,0),"")</f>
        <v/>
      </c>
      <c r="R35" s="486"/>
      <c r="S35" s="445" t="str">
        <f>IFERROR(VLOOKUP(U35,リスト!$AW$1:$AY$44,3,0),"")</f>
        <v/>
      </c>
      <c r="T35" s="446"/>
      <c r="U35" s="35"/>
      <c r="V35" s="570"/>
      <c r="W35" s="571"/>
      <c r="X35" s="571"/>
      <c r="Y35" s="571"/>
      <c r="Z35" s="572"/>
      <c r="AA35" s="278"/>
      <c r="AB35" s="279"/>
      <c r="AC35" s="279"/>
    </row>
    <row r="36" spans="1:29" s="127" customFormat="1" ht="15" customHeight="1">
      <c r="A36" s="449">
        <v>2</v>
      </c>
      <c r="B36" s="452"/>
      <c r="C36" s="430"/>
      <c r="D36" s="430"/>
      <c r="E36" s="430"/>
      <c r="F36" s="431"/>
      <c r="G36" s="429"/>
      <c r="H36" s="430"/>
      <c r="I36" s="430"/>
      <c r="J36" s="430"/>
      <c r="K36" s="431"/>
      <c r="L36" s="438"/>
      <c r="M36" s="439"/>
      <c r="N36" s="442"/>
      <c r="O36" s="442"/>
      <c r="P36" s="442"/>
      <c r="Q36" s="484" t="str">
        <f>IFERROR(VLOOKUP(U36,リスト!$AW$1:$AY$44,2,0),"")</f>
        <v/>
      </c>
      <c r="R36" s="485"/>
      <c r="S36" s="492" t="str">
        <f>IFERROR(VLOOKUP(U36,リスト!$AW$1:$AY$44,3,0),"")</f>
        <v/>
      </c>
      <c r="T36" s="493"/>
      <c r="U36" s="33"/>
      <c r="V36" s="458"/>
      <c r="W36" s="459"/>
      <c r="X36" s="459"/>
      <c r="Y36" s="459"/>
      <c r="Z36" s="460"/>
      <c r="AA36" s="276"/>
      <c r="AB36" s="277"/>
      <c r="AC36" s="277"/>
    </row>
    <row r="37" spans="1:29" s="127" customFormat="1" ht="15" customHeight="1">
      <c r="A37" s="450"/>
      <c r="B37" s="453"/>
      <c r="C37" s="433"/>
      <c r="D37" s="433"/>
      <c r="E37" s="433"/>
      <c r="F37" s="434"/>
      <c r="G37" s="432"/>
      <c r="H37" s="433"/>
      <c r="I37" s="433"/>
      <c r="J37" s="433"/>
      <c r="K37" s="434"/>
      <c r="L37" s="440"/>
      <c r="M37" s="441"/>
      <c r="N37" s="443"/>
      <c r="O37" s="443"/>
      <c r="P37" s="443"/>
      <c r="Q37" s="292" t="str">
        <f>IFERROR(VLOOKUP(U37,リスト!$AW$1:$AY$44,2,0),"")</f>
        <v/>
      </c>
      <c r="R37" s="293"/>
      <c r="S37" s="286" t="str">
        <f>IFERROR(VLOOKUP(U37,リスト!$AW$1:$AY$44,3,0),"")</f>
        <v/>
      </c>
      <c r="T37" s="287"/>
      <c r="U37" s="34"/>
      <c r="V37" s="461"/>
      <c r="W37" s="462"/>
      <c r="X37" s="462"/>
      <c r="Y37" s="462"/>
      <c r="Z37" s="463"/>
      <c r="AA37" s="278"/>
      <c r="AB37" s="279"/>
      <c r="AC37" s="279"/>
    </row>
    <row r="38" spans="1:29" s="127" customFormat="1" ht="15" customHeight="1">
      <c r="A38" s="450"/>
      <c r="B38" s="453"/>
      <c r="C38" s="433"/>
      <c r="D38" s="433"/>
      <c r="E38" s="433"/>
      <c r="F38" s="434"/>
      <c r="G38" s="432"/>
      <c r="H38" s="433"/>
      <c r="I38" s="433"/>
      <c r="J38" s="433"/>
      <c r="K38" s="434"/>
      <c r="L38" s="440"/>
      <c r="M38" s="441"/>
      <c r="N38" s="443"/>
      <c r="O38" s="443"/>
      <c r="P38" s="443"/>
      <c r="Q38" s="292" t="str">
        <f>IFERROR(VLOOKUP(U38,リスト!$AW$1:$AY$44,2,0),"")</f>
        <v/>
      </c>
      <c r="R38" s="293"/>
      <c r="S38" s="286" t="str">
        <f>IFERROR(VLOOKUP(U38,リスト!$AW$1:$AY$44,3,0),"")</f>
        <v/>
      </c>
      <c r="T38" s="287"/>
      <c r="U38" s="34"/>
      <c r="V38" s="461"/>
      <c r="W38" s="462"/>
      <c r="X38" s="462"/>
      <c r="Y38" s="462"/>
      <c r="Z38" s="463"/>
      <c r="AA38" s="278"/>
      <c r="AB38" s="279"/>
      <c r="AC38" s="279"/>
    </row>
    <row r="39" spans="1:29" s="127" customFormat="1" ht="15" customHeight="1">
      <c r="A39" s="450"/>
      <c r="B39" s="453"/>
      <c r="C39" s="433"/>
      <c r="D39" s="433"/>
      <c r="E39" s="433"/>
      <c r="F39" s="434"/>
      <c r="G39" s="432"/>
      <c r="H39" s="433"/>
      <c r="I39" s="433"/>
      <c r="J39" s="433"/>
      <c r="K39" s="434"/>
      <c r="L39" s="440"/>
      <c r="M39" s="441"/>
      <c r="N39" s="443"/>
      <c r="O39" s="443"/>
      <c r="P39" s="443"/>
      <c r="Q39" s="292" t="str">
        <f>IFERROR(VLOOKUP(U39,リスト!$AW$1:$AY$44,2,0),"")</f>
        <v/>
      </c>
      <c r="R39" s="293"/>
      <c r="S39" s="286" t="str">
        <f>IFERROR(VLOOKUP(U39,リスト!$AW$1:$AY$44,3,0),"")</f>
        <v/>
      </c>
      <c r="T39" s="287"/>
      <c r="U39" s="34"/>
      <c r="V39" s="461"/>
      <c r="W39" s="462"/>
      <c r="X39" s="462"/>
      <c r="Y39" s="462"/>
      <c r="Z39" s="463"/>
      <c r="AA39" s="278"/>
      <c r="AB39" s="279"/>
      <c r="AC39" s="279"/>
    </row>
    <row r="40" spans="1:29" s="127" customFormat="1" ht="15" customHeight="1">
      <c r="A40" s="450"/>
      <c r="B40" s="453"/>
      <c r="C40" s="433"/>
      <c r="D40" s="433"/>
      <c r="E40" s="433"/>
      <c r="F40" s="434"/>
      <c r="G40" s="432"/>
      <c r="H40" s="433"/>
      <c r="I40" s="433"/>
      <c r="J40" s="433"/>
      <c r="K40" s="434"/>
      <c r="L40" s="440"/>
      <c r="M40" s="441"/>
      <c r="N40" s="443"/>
      <c r="O40" s="443"/>
      <c r="P40" s="443"/>
      <c r="Q40" s="292" t="str">
        <f>IFERROR(VLOOKUP(U40,リスト!$AW$1:$AY$44,2,0),"")</f>
        <v/>
      </c>
      <c r="R40" s="293"/>
      <c r="S40" s="286" t="str">
        <f>IFERROR(VLOOKUP(U40,リスト!$AW$1:$AY$44,3,0),"")</f>
        <v/>
      </c>
      <c r="T40" s="287"/>
      <c r="U40" s="34"/>
      <c r="V40" s="461"/>
      <c r="W40" s="462"/>
      <c r="X40" s="462"/>
      <c r="Y40" s="462"/>
      <c r="Z40" s="463"/>
      <c r="AA40" s="278"/>
      <c r="AB40" s="279"/>
      <c r="AC40" s="279"/>
    </row>
    <row r="41" spans="1:29" s="127" customFormat="1" ht="15" customHeight="1">
      <c r="A41" s="451"/>
      <c r="B41" s="487"/>
      <c r="C41" s="488"/>
      <c r="D41" s="488"/>
      <c r="E41" s="488"/>
      <c r="F41" s="489"/>
      <c r="G41" s="490"/>
      <c r="H41" s="488"/>
      <c r="I41" s="488"/>
      <c r="J41" s="488"/>
      <c r="K41" s="489"/>
      <c r="L41" s="182"/>
      <c r="M41" s="183" t="s">
        <v>313</v>
      </c>
      <c r="N41" s="491"/>
      <c r="O41" s="491"/>
      <c r="P41" s="491"/>
      <c r="Q41" s="294" t="str">
        <f>IFERROR(VLOOKUP(U41,リスト!$AW$1:$AY$44,2,0),"")</f>
        <v/>
      </c>
      <c r="R41" s="486"/>
      <c r="S41" s="445" t="str">
        <f>IFERROR(VLOOKUP(U41,リスト!$AW$1:$AY$44,3,0),"")</f>
        <v/>
      </c>
      <c r="T41" s="446"/>
      <c r="U41" s="35"/>
      <c r="V41" s="570"/>
      <c r="W41" s="571"/>
      <c r="X41" s="571"/>
      <c r="Y41" s="571"/>
      <c r="Z41" s="572"/>
      <c r="AA41" s="278"/>
      <c r="AB41" s="279"/>
      <c r="AC41" s="279"/>
    </row>
    <row r="42" spans="1:29" s="127" customFormat="1" ht="15" customHeight="1">
      <c r="A42" s="449">
        <v>3</v>
      </c>
      <c r="B42" s="452"/>
      <c r="C42" s="430"/>
      <c r="D42" s="430"/>
      <c r="E42" s="430"/>
      <c r="F42" s="431"/>
      <c r="G42" s="429"/>
      <c r="H42" s="430"/>
      <c r="I42" s="430"/>
      <c r="J42" s="430"/>
      <c r="K42" s="431"/>
      <c r="L42" s="438"/>
      <c r="M42" s="439"/>
      <c r="N42" s="442"/>
      <c r="O42" s="442"/>
      <c r="P42" s="442"/>
      <c r="Q42" s="484" t="str">
        <f>IFERROR(VLOOKUP(U42,リスト!$AW$1:$AY$44,2,0),"")</f>
        <v/>
      </c>
      <c r="R42" s="485"/>
      <c r="S42" s="492" t="str">
        <f>IFERROR(VLOOKUP(U42,リスト!$AW$1:$AY$44,3,0),"")</f>
        <v/>
      </c>
      <c r="T42" s="493"/>
      <c r="U42" s="33"/>
      <c r="V42" s="458"/>
      <c r="W42" s="459"/>
      <c r="X42" s="459"/>
      <c r="Y42" s="459"/>
      <c r="Z42" s="460"/>
      <c r="AA42" s="276"/>
      <c r="AB42" s="277"/>
      <c r="AC42" s="277"/>
    </row>
    <row r="43" spans="1:29" s="127" customFormat="1" ht="15" customHeight="1">
      <c r="A43" s="450"/>
      <c r="B43" s="453"/>
      <c r="C43" s="433"/>
      <c r="D43" s="433"/>
      <c r="E43" s="433"/>
      <c r="F43" s="434"/>
      <c r="G43" s="432"/>
      <c r="H43" s="433"/>
      <c r="I43" s="433"/>
      <c r="J43" s="433"/>
      <c r="K43" s="434"/>
      <c r="L43" s="440"/>
      <c r="M43" s="441"/>
      <c r="N43" s="443"/>
      <c r="O43" s="443"/>
      <c r="P43" s="443"/>
      <c r="Q43" s="292" t="str">
        <f>IFERROR(VLOOKUP(U43,リスト!$AW$1:$AY$44,2,0),"")</f>
        <v/>
      </c>
      <c r="R43" s="293"/>
      <c r="S43" s="286" t="str">
        <f>IFERROR(VLOOKUP(U43,リスト!$AW$1:$AY$44,3,0),"")</f>
        <v/>
      </c>
      <c r="T43" s="287"/>
      <c r="U43" s="34"/>
      <c r="V43" s="461"/>
      <c r="W43" s="462"/>
      <c r="X43" s="462"/>
      <c r="Y43" s="462"/>
      <c r="Z43" s="463"/>
      <c r="AA43" s="278"/>
      <c r="AB43" s="279"/>
      <c r="AC43" s="279"/>
    </row>
    <row r="44" spans="1:29" s="127" customFormat="1" ht="15" customHeight="1">
      <c r="A44" s="450"/>
      <c r="B44" s="453"/>
      <c r="C44" s="433"/>
      <c r="D44" s="433"/>
      <c r="E44" s="433"/>
      <c r="F44" s="434"/>
      <c r="G44" s="432"/>
      <c r="H44" s="433"/>
      <c r="I44" s="433"/>
      <c r="J44" s="433"/>
      <c r="K44" s="434"/>
      <c r="L44" s="440"/>
      <c r="M44" s="441"/>
      <c r="N44" s="443"/>
      <c r="O44" s="443"/>
      <c r="P44" s="443"/>
      <c r="Q44" s="292" t="str">
        <f>IFERROR(VLOOKUP(U44,リスト!$AW$1:$AY$44,2,0),"")</f>
        <v/>
      </c>
      <c r="R44" s="293"/>
      <c r="S44" s="286" t="str">
        <f>IFERROR(VLOOKUP(U44,リスト!$AW$1:$AY$44,3,0),"")</f>
        <v/>
      </c>
      <c r="T44" s="287"/>
      <c r="U44" s="34"/>
      <c r="V44" s="461"/>
      <c r="W44" s="462"/>
      <c r="X44" s="462"/>
      <c r="Y44" s="462"/>
      <c r="Z44" s="463"/>
      <c r="AA44" s="278"/>
      <c r="AB44" s="279"/>
      <c r="AC44" s="279"/>
    </row>
    <row r="45" spans="1:29" s="127" customFormat="1" ht="15" customHeight="1">
      <c r="A45" s="450"/>
      <c r="B45" s="453"/>
      <c r="C45" s="433"/>
      <c r="D45" s="433"/>
      <c r="E45" s="433"/>
      <c r="F45" s="434"/>
      <c r="G45" s="432"/>
      <c r="H45" s="433"/>
      <c r="I45" s="433"/>
      <c r="J45" s="433"/>
      <c r="K45" s="434"/>
      <c r="L45" s="440"/>
      <c r="M45" s="441"/>
      <c r="N45" s="443"/>
      <c r="O45" s="443"/>
      <c r="P45" s="443"/>
      <c r="Q45" s="292" t="str">
        <f>IFERROR(VLOOKUP(U45,リスト!$AW$1:$AY$44,2,0),"")</f>
        <v/>
      </c>
      <c r="R45" s="293"/>
      <c r="S45" s="286" t="str">
        <f>IFERROR(VLOOKUP(U45,リスト!$AW$1:$AY$44,3,0),"")</f>
        <v/>
      </c>
      <c r="T45" s="287"/>
      <c r="U45" s="34"/>
      <c r="V45" s="461"/>
      <c r="W45" s="462"/>
      <c r="X45" s="462"/>
      <c r="Y45" s="462"/>
      <c r="Z45" s="463"/>
      <c r="AA45" s="278"/>
      <c r="AB45" s="279"/>
      <c r="AC45" s="279"/>
    </row>
    <row r="46" spans="1:29" s="127" customFormat="1" ht="15" customHeight="1">
      <c r="A46" s="450"/>
      <c r="B46" s="453"/>
      <c r="C46" s="433"/>
      <c r="D46" s="433"/>
      <c r="E46" s="433"/>
      <c r="F46" s="434"/>
      <c r="G46" s="432"/>
      <c r="H46" s="433"/>
      <c r="I46" s="433"/>
      <c r="J46" s="433"/>
      <c r="K46" s="434"/>
      <c r="L46" s="440"/>
      <c r="M46" s="441"/>
      <c r="N46" s="443"/>
      <c r="O46" s="443"/>
      <c r="P46" s="443"/>
      <c r="Q46" s="292" t="str">
        <f>IFERROR(VLOOKUP(U46,リスト!$AW$1:$AY$44,2,0),"")</f>
        <v/>
      </c>
      <c r="R46" s="293"/>
      <c r="S46" s="286" t="str">
        <f>IFERROR(VLOOKUP(U46,リスト!$AW$1:$AY$44,3,0),"")</f>
        <v/>
      </c>
      <c r="T46" s="287"/>
      <c r="U46" s="34"/>
      <c r="V46" s="461"/>
      <c r="W46" s="462"/>
      <c r="X46" s="462"/>
      <c r="Y46" s="462"/>
      <c r="Z46" s="463"/>
      <c r="AA46" s="278"/>
      <c r="AB46" s="279"/>
      <c r="AC46" s="279"/>
    </row>
    <row r="47" spans="1:29" s="127" customFormat="1" ht="15" customHeight="1">
      <c r="A47" s="451"/>
      <c r="B47" s="487"/>
      <c r="C47" s="488"/>
      <c r="D47" s="488"/>
      <c r="E47" s="488"/>
      <c r="F47" s="489"/>
      <c r="G47" s="490"/>
      <c r="H47" s="488"/>
      <c r="I47" s="488"/>
      <c r="J47" s="488"/>
      <c r="K47" s="489"/>
      <c r="L47" s="182"/>
      <c r="M47" s="183" t="s">
        <v>313</v>
      </c>
      <c r="N47" s="491"/>
      <c r="O47" s="491"/>
      <c r="P47" s="491"/>
      <c r="Q47" s="294" t="str">
        <f>IFERROR(VLOOKUP(U47,リスト!$AW$1:$AY$44,2,0),"")</f>
        <v/>
      </c>
      <c r="R47" s="486"/>
      <c r="S47" s="445" t="str">
        <f>IFERROR(VLOOKUP(U47,リスト!$AW$1:$AY$44,3,0),"")</f>
        <v/>
      </c>
      <c r="T47" s="446"/>
      <c r="U47" s="35"/>
      <c r="V47" s="464"/>
      <c r="W47" s="465"/>
      <c r="X47" s="465"/>
      <c r="Y47" s="465"/>
      <c r="Z47" s="466"/>
      <c r="AA47" s="278"/>
      <c r="AB47" s="279"/>
      <c r="AC47" s="279"/>
    </row>
    <row r="48" spans="1:29" s="127" customFormat="1" ht="15" customHeight="1">
      <c r="A48" s="449">
        <v>4</v>
      </c>
      <c r="B48" s="452"/>
      <c r="C48" s="430"/>
      <c r="D48" s="430"/>
      <c r="E48" s="430"/>
      <c r="F48" s="431"/>
      <c r="G48" s="429"/>
      <c r="H48" s="430"/>
      <c r="I48" s="430"/>
      <c r="J48" s="430"/>
      <c r="K48" s="431"/>
      <c r="L48" s="438"/>
      <c r="M48" s="439"/>
      <c r="N48" s="442"/>
      <c r="O48" s="455"/>
      <c r="P48" s="455"/>
      <c r="Q48" s="292" t="str">
        <f>IFERROR(VLOOKUP(U48,リスト!$AW$1:$AY$44,2,0),"")</f>
        <v/>
      </c>
      <c r="R48" s="447"/>
      <c r="S48" s="286" t="str">
        <f>IFERROR(VLOOKUP(U48,リスト!$AW$1:$AY$44,3,0),"")</f>
        <v/>
      </c>
      <c r="T48" s="290"/>
      <c r="U48" s="33"/>
      <c r="V48" s="458"/>
      <c r="W48" s="459"/>
      <c r="X48" s="459"/>
      <c r="Y48" s="459"/>
      <c r="Z48" s="460"/>
      <c r="AA48" s="276"/>
      <c r="AB48" s="277"/>
      <c r="AC48" s="277"/>
    </row>
    <row r="49" spans="1:29" s="127" customFormat="1" ht="15" customHeight="1">
      <c r="A49" s="450"/>
      <c r="B49" s="453"/>
      <c r="C49" s="433"/>
      <c r="D49" s="433"/>
      <c r="E49" s="433"/>
      <c r="F49" s="434"/>
      <c r="G49" s="432"/>
      <c r="H49" s="433"/>
      <c r="I49" s="433"/>
      <c r="J49" s="433"/>
      <c r="K49" s="434"/>
      <c r="L49" s="440"/>
      <c r="M49" s="441"/>
      <c r="N49" s="443"/>
      <c r="O49" s="456"/>
      <c r="P49" s="456"/>
      <c r="Q49" s="292" t="str">
        <f>IFERROR(VLOOKUP(U49,リスト!$AW$1:$AY$44,2,0),"")</f>
        <v/>
      </c>
      <c r="R49" s="293"/>
      <c r="S49" s="286" t="str">
        <f>IFERROR(VLOOKUP(U49,リスト!$AW$1:$AY$44,3,0),"")</f>
        <v/>
      </c>
      <c r="T49" s="287"/>
      <c r="U49" s="34"/>
      <c r="V49" s="461"/>
      <c r="W49" s="462"/>
      <c r="X49" s="462"/>
      <c r="Y49" s="462"/>
      <c r="Z49" s="463"/>
      <c r="AA49" s="278"/>
      <c r="AB49" s="279"/>
      <c r="AC49" s="279"/>
    </row>
    <row r="50" spans="1:29" s="127" customFormat="1" ht="15" customHeight="1">
      <c r="A50" s="450"/>
      <c r="B50" s="453"/>
      <c r="C50" s="433"/>
      <c r="D50" s="433"/>
      <c r="E50" s="433"/>
      <c r="F50" s="434"/>
      <c r="G50" s="432"/>
      <c r="H50" s="433"/>
      <c r="I50" s="433"/>
      <c r="J50" s="433"/>
      <c r="K50" s="434"/>
      <c r="L50" s="440"/>
      <c r="M50" s="441"/>
      <c r="N50" s="443"/>
      <c r="O50" s="456"/>
      <c r="P50" s="456"/>
      <c r="Q50" s="292" t="str">
        <f>IFERROR(VLOOKUP(U50,リスト!$AW$1:$AY$44,2,0),"")</f>
        <v/>
      </c>
      <c r="R50" s="447"/>
      <c r="S50" s="286" t="str">
        <f>IFERROR(VLOOKUP(U50,リスト!$AW$1:$AY$44,3,0),"")</f>
        <v/>
      </c>
      <c r="T50" s="290"/>
      <c r="U50" s="34"/>
      <c r="V50" s="461"/>
      <c r="W50" s="462"/>
      <c r="X50" s="462"/>
      <c r="Y50" s="462"/>
      <c r="Z50" s="463"/>
      <c r="AA50" s="278"/>
      <c r="AB50" s="279"/>
      <c r="AC50" s="279"/>
    </row>
    <row r="51" spans="1:29" s="127" customFormat="1" ht="15" customHeight="1">
      <c r="A51" s="450"/>
      <c r="B51" s="453"/>
      <c r="C51" s="433"/>
      <c r="D51" s="433"/>
      <c r="E51" s="433"/>
      <c r="F51" s="434"/>
      <c r="G51" s="432"/>
      <c r="H51" s="433"/>
      <c r="I51" s="433"/>
      <c r="J51" s="433"/>
      <c r="K51" s="434"/>
      <c r="L51" s="440"/>
      <c r="M51" s="441"/>
      <c r="N51" s="443"/>
      <c r="O51" s="456"/>
      <c r="P51" s="456"/>
      <c r="Q51" s="292" t="str">
        <f>IFERROR(VLOOKUP(U51,リスト!$AW$1:$AY$44,2,0),"")</f>
        <v/>
      </c>
      <c r="R51" s="447"/>
      <c r="S51" s="286" t="str">
        <f>IFERROR(VLOOKUP(U51,リスト!$AW$1:$AY$44,3,0),"")</f>
        <v/>
      </c>
      <c r="T51" s="287"/>
      <c r="U51" s="34"/>
      <c r="V51" s="461"/>
      <c r="W51" s="462"/>
      <c r="X51" s="462"/>
      <c r="Y51" s="462"/>
      <c r="Z51" s="463"/>
      <c r="AA51" s="278"/>
      <c r="AB51" s="279"/>
      <c r="AC51" s="279"/>
    </row>
    <row r="52" spans="1:29" s="127" customFormat="1" ht="15" customHeight="1">
      <c r="A52" s="450"/>
      <c r="B52" s="453"/>
      <c r="C52" s="433"/>
      <c r="D52" s="433"/>
      <c r="E52" s="433"/>
      <c r="F52" s="434"/>
      <c r="G52" s="432"/>
      <c r="H52" s="433"/>
      <c r="I52" s="433"/>
      <c r="J52" s="433"/>
      <c r="K52" s="434"/>
      <c r="L52" s="440"/>
      <c r="M52" s="441"/>
      <c r="N52" s="443"/>
      <c r="O52" s="456"/>
      <c r="P52" s="456"/>
      <c r="Q52" s="292" t="str">
        <f>IFERROR(VLOOKUP(U52,リスト!$AW$1:$AY$44,2,0),"")</f>
        <v/>
      </c>
      <c r="R52" s="293"/>
      <c r="S52" s="286" t="str">
        <f>IFERROR(VLOOKUP(U52,リスト!$AW$1:$AY$44,3,0),"")</f>
        <v/>
      </c>
      <c r="T52" s="290"/>
      <c r="U52" s="34"/>
      <c r="V52" s="461"/>
      <c r="W52" s="462"/>
      <c r="X52" s="462"/>
      <c r="Y52" s="462"/>
      <c r="Z52" s="463"/>
      <c r="AA52" s="278"/>
      <c r="AB52" s="279"/>
      <c r="AC52" s="279"/>
    </row>
    <row r="53" spans="1:29" s="127" customFormat="1" ht="15" customHeight="1">
      <c r="A53" s="451"/>
      <c r="B53" s="454"/>
      <c r="C53" s="436"/>
      <c r="D53" s="436"/>
      <c r="E53" s="436"/>
      <c r="F53" s="437"/>
      <c r="G53" s="435"/>
      <c r="H53" s="436"/>
      <c r="I53" s="436"/>
      <c r="J53" s="436"/>
      <c r="K53" s="437"/>
      <c r="L53" s="182"/>
      <c r="M53" s="183" t="s">
        <v>313</v>
      </c>
      <c r="N53" s="444"/>
      <c r="O53" s="457"/>
      <c r="P53" s="457"/>
      <c r="Q53" s="294" t="str">
        <f>IFERROR(VLOOKUP(U53,リスト!$AW$1:$AY$44,2,0),"")</f>
        <v/>
      </c>
      <c r="R53" s="295"/>
      <c r="S53" s="445" t="str">
        <f>IFERROR(VLOOKUP(U53,リスト!$AW$1:$AY$44,3,0),"")</f>
        <v/>
      </c>
      <c r="T53" s="446"/>
      <c r="U53" s="35"/>
      <c r="V53" s="464"/>
      <c r="W53" s="465"/>
      <c r="X53" s="465"/>
      <c r="Y53" s="465"/>
      <c r="Z53" s="466"/>
      <c r="AA53" s="278"/>
      <c r="AB53" s="279"/>
      <c r="AC53" s="279"/>
    </row>
    <row r="54" spans="1:29" s="127" customFormat="1" ht="15" customHeight="1">
      <c r="A54" s="449">
        <v>5</v>
      </c>
      <c r="B54" s="452"/>
      <c r="C54" s="430"/>
      <c r="D54" s="430"/>
      <c r="E54" s="430"/>
      <c r="F54" s="431"/>
      <c r="G54" s="429"/>
      <c r="H54" s="430"/>
      <c r="I54" s="430"/>
      <c r="J54" s="430"/>
      <c r="K54" s="431"/>
      <c r="L54" s="438"/>
      <c r="M54" s="439"/>
      <c r="N54" s="442"/>
      <c r="O54" s="455"/>
      <c r="P54" s="455"/>
      <c r="Q54" s="292" t="str">
        <f>IFERROR(VLOOKUP(U54,リスト!$AW$1:$AY$44,2,0),"")</f>
        <v/>
      </c>
      <c r="R54" s="447"/>
      <c r="S54" s="286" t="str">
        <f>IFERROR(VLOOKUP(U54,リスト!$AW$1:$AY$44,3,0),"")</f>
        <v/>
      </c>
      <c r="T54" s="290"/>
      <c r="U54" s="33"/>
      <c r="V54" s="458"/>
      <c r="W54" s="459"/>
      <c r="X54" s="459"/>
      <c r="Y54" s="459"/>
      <c r="Z54" s="460"/>
      <c r="AA54" s="276"/>
      <c r="AB54" s="277"/>
      <c r="AC54" s="277"/>
    </row>
    <row r="55" spans="1:29" s="127" customFormat="1" ht="15" customHeight="1">
      <c r="A55" s="450"/>
      <c r="B55" s="453"/>
      <c r="C55" s="433"/>
      <c r="D55" s="433"/>
      <c r="E55" s="433"/>
      <c r="F55" s="434"/>
      <c r="G55" s="432"/>
      <c r="H55" s="433"/>
      <c r="I55" s="433"/>
      <c r="J55" s="433"/>
      <c r="K55" s="434"/>
      <c r="L55" s="440"/>
      <c r="M55" s="441"/>
      <c r="N55" s="443"/>
      <c r="O55" s="456"/>
      <c r="P55" s="456"/>
      <c r="Q55" s="292" t="str">
        <f>IFERROR(VLOOKUP(U55,リスト!$AW$1:$AY$44,2,0),"")</f>
        <v/>
      </c>
      <c r="R55" s="293"/>
      <c r="S55" s="286" t="str">
        <f>IFERROR(VLOOKUP(U55,リスト!$AW$1:$AY$44,3,0),"")</f>
        <v/>
      </c>
      <c r="T55" s="287"/>
      <c r="U55" s="34"/>
      <c r="V55" s="461"/>
      <c r="W55" s="462"/>
      <c r="X55" s="462"/>
      <c r="Y55" s="462"/>
      <c r="Z55" s="463"/>
      <c r="AA55" s="278"/>
      <c r="AB55" s="279"/>
      <c r="AC55" s="279"/>
    </row>
    <row r="56" spans="1:29" s="127" customFormat="1" ht="15" customHeight="1">
      <c r="A56" s="450"/>
      <c r="B56" s="453"/>
      <c r="C56" s="433"/>
      <c r="D56" s="433"/>
      <c r="E56" s="433"/>
      <c r="F56" s="434"/>
      <c r="G56" s="432"/>
      <c r="H56" s="433"/>
      <c r="I56" s="433"/>
      <c r="J56" s="433"/>
      <c r="K56" s="434"/>
      <c r="L56" s="440"/>
      <c r="M56" s="441"/>
      <c r="N56" s="443"/>
      <c r="O56" s="456"/>
      <c r="P56" s="456"/>
      <c r="Q56" s="292" t="str">
        <f>IFERROR(VLOOKUP(U56,リスト!$AW$1:$AY$44,2,0),"")</f>
        <v/>
      </c>
      <c r="R56" s="447"/>
      <c r="S56" s="286" t="str">
        <f>IFERROR(VLOOKUP(U56,リスト!$AW$1:$AY$44,3,0),"")</f>
        <v/>
      </c>
      <c r="T56" s="290"/>
      <c r="U56" s="34"/>
      <c r="V56" s="461"/>
      <c r="W56" s="462"/>
      <c r="X56" s="462"/>
      <c r="Y56" s="462"/>
      <c r="Z56" s="463"/>
      <c r="AA56" s="278"/>
      <c r="AB56" s="279"/>
      <c r="AC56" s="279"/>
    </row>
    <row r="57" spans="1:29" s="127" customFormat="1" ht="15" customHeight="1">
      <c r="A57" s="450"/>
      <c r="B57" s="453"/>
      <c r="C57" s="433"/>
      <c r="D57" s="433"/>
      <c r="E57" s="433"/>
      <c r="F57" s="434"/>
      <c r="G57" s="432"/>
      <c r="H57" s="433"/>
      <c r="I57" s="433"/>
      <c r="J57" s="433"/>
      <c r="K57" s="434"/>
      <c r="L57" s="440"/>
      <c r="M57" s="441"/>
      <c r="N57" s="443"/>
      <c r="O57" s="456"/>
      <c r="P57" s="456"/>
      <c r="Q57" s="292" t="str">
        <f>IFERROR(VLOOKUP(U57,リスト!$AW$1:$AY$44,2,0),"")</f>
        <v/>
      </c>
      <c r="R57" s="447"/>
      <c r="S57" s="286" t="str">
        <f>IFERROR(VLOOKUP(U57,リスト!$AW$1:$AY$44,3,0),"")</f>
        <v/>
      </c>
      <c r="T57" s="287"/>
      <c r="U57" s="34"/>
      <c r="V57" s="461"/>
      <c r="W57" s="462"/>
      <c r="X57" s="462"/>
      <c r="Y57" s="462"/>
      <c r="Z57" s="463"/>
      <c r="AA57" s="278"/>
      <c r="AB57" s="279"/>
      <c r="AC57" s="279"/>
    </row>
    <row r="58" spans="1:29" s="127" customFormat="1" ht="15" customHeight="1">
      <c r="A58" s="450"/>
      <c r="B58" s="453"/>
      <c r="C58" s="433"/>
      <c r="D58" s="433"/>
      <c r="E58" s="433"/>
      <c r="F58" s="434"/>
      <c r="G58" s="432"/>
      <c r="H58" s="433"/>
      <c r="I58" s="433"/>
      <c r="J58" s="433"/>
      <c r="K58" s="434"/>
      <c r="L58" s="440"/>
      <c r="M58" s="441"/>
      <c r="N58" s="443"/>
      <c r="O58" s="456"/>
      <c r="P58" s="456"/>
      <c r="Q58" s="292" t="str">
        <f>IFERROR(VLOOKUP(U58,リスト!$AW$1:$AY$44,2,0),"")</f>
        <v/>
      </c>
      <c r="R58" s="293"/>
      <c r="S58" s="286" t="str">
        <f>IFERROR(VLOOKUP(U58,リスト!$AW$1:$AY$44,3,0),"")</f>
        <v/>
      </c>
      <c r="T58" s="290"/>
      <c r="U58" s="34"/>
      <c r="V58" s="461"/>
      <c r="W58" s="462"/>
      <c r="X58" s="462"/>
      <c r="Y58" s="462"/>
      <c r="Z58" s="463"/>
      <c r="AA58" s="278"/>
      <c r="AB58" s="279"/>
      <c r="AC58" s="279"/>
    </row>
    <row r="59" spans="1:29" s="127" customFormat="1" ht="15" customHeight="1">
      <c r="A59" s="451"/>
      <c r="B59" s="454"/>
      <c r="C59" s="436"/>
      <c r="D59" s="436"/>
      <c r="E59" s="436"/>
      <c r="F59" s="437"/>
      <c r="G59" s="435"/>
      <c r="H59" s="436"/>
      <c r="I59" s="436"/>
      <c r="J59" s="436"/>
      <c r="K59" s="437"/>
      <c r="L59" s="182"/>
      <c r="M59" s="183" t="s">
        <v>313</v>
      </c>
      <c r="N59" s="444"/>
      <c r="O59" s="457"/>
      <c r="P59" s="457"/>
      <c r="Q59" s="294" t="str">
        <f>IFERROR(VLOOKUP(U59,リスト!$AW$1:$AY$44,2,0),"")</f>
        <v/>
      </c>
      <c r="R59" s="295"/>
      <c r="S59" s="445" t="str">
        <f>IFERROR(VLOOKUP(U59,リスト!$AW$1:$AY$44,3,0),"")</f>
        <v/>
      </c>
      <c r="T59" s="446"/>
      <c r="U59" s="35"/>
      <c r="V59" s="464"/>
      <c r="W59" s="465"/>
      <c r="X59" s="465"/>
      <c r="Y59" s="465"/>
      <c r="Z59" s="466"/>
      <c r="AA59" s="278"/>
      <c r="AB59" s="279"/>
      <c r="AC59" s="279"/>
    </row>
    <row r="60" spans="1:29" s="127" customFormat="1" ht="15" customHeight="1">
      <c r="A60" s="449">
        <v>6</v>
      </c>
      <c r="B60" s="452"/>
      <c r="C60" s="430"/>
      <c r="D60" s="430"/>
      <c r="E60" s="430"/>
      <c r="F60" s="431"/>
      <c r="G60" s="429"/>
      <c r="H60" s="430"/>
      <c r="I60" s="430"/>
      <c r="J60" s="430"/>
      <c r="K60" s="431"/>
      <c r="L60" s="438"/>
      <c r="M60" s="439"/>
      <c r="N60" s="442"/>
      <c r="O60" s="455"/>
      <c r="P60" s="455"/>
      <c r="Q60" s="292" t="str">
        <f>IFERROR(VLOOKUP(U60,リスト!$AW$1:$AY$44,2,0),"")</f>
        <v/>
      </c>
      <c r="R60" s="447"/>
      <c r="S60" s="286" t="str">
        <f>IFERROR(VLOOKUP(U60,リスト!$AW$1:$AY$44,3,0),"")</f>
        <v/>
      </c>
      <c r="T60" s="290"/>
      <c r="U60" s="33"/>
      <c r="V60" s="458"/>
      <c r="W60" s="459"/>
      <c r="X60" s="459"/>
      <c r="Y60" s="459"/>
      <c r="Z60" s="460"/>
      <c r="AA60" s="276"/>
      <c r="AB60" s="277"/>
      <c r="AC60" s="277"/>
    </row>
    <row r="61" spans="1:29" s="127" customFormat="1" ht="15" customHeight="1">
      <c r="A61" s="450"/>
      <c r="B61" s="453"/>
      <c r="C61" s="433"/>
      <c r="D61" s="433"/>
      <c r="E61" s="433"/>
      <c r="F61" s="434"/>
      <c r="G61" s="432"/>
      <c r="H61" s="433"/>
      <c r="I61" s="433"/>
      <c r="J61" s="433"/>
      <c r="K61" s="434"/>
      <c r="L61" s="440"/>
      <c r="M61" s="441"/>
      <c r="N61" s="443"/>
      <c r="O61" s="456"/>
      <c r="P61" s="456"/>
      <c r="Q61" s="292" t="str">
        <f>IFERROR(VLOOKUP(U61,リスト!$AW$1:$AY$44,2,0),"")</f>
        <v/>
      </c>
      <c r="R61" s="293"/>
      <c r="S61" s="286" t="str">
        <f>IFERROR(VLOOKUP(U61,リスト!$AW$1:$AY$44,3,0),"")</f>
        <v/>
      </c>
      <c r="T61" s="287"/>
      <c r="U61" s="34"/>
      <c r="V61" s="461"/>
      <c r="W61" s="462"/>
      <c r="X61" s="462"/>
      <c r="Y61" s="462"/>
      <c r="Z61" s="463"/>
      <c r="AA61" s="278"/>
      <c r="AB61" s="279"/>
      <c r="AC61" s="279"/>
    </row>
    <row r="62" spans="1:29" s="127" customFormat="1" ht="15" customHeight="1">
      <c r="A62" s="450"/>
      <c r="B62" s="453"/>
      <c r="C62" s="433"/>
      <c r="D62" s="433"/>
      <c r="E62" s="433"/>
      <c r="F62" s="434"/>
      <c r="G62" s="432"/>
      <c r="H62" s="433"/>
      <c r="I62" s="433"/>
      <c r="J62" s="433"/>
      <c r="K62" s="434"/>
      <c r="L62" s="440"/>
      <c r="M62" s="441"/>
      <c r="N62" s="443"/>
      <c r="O62" s="456"/>
      <c r="P62" s="456"/>
      <c r="Q62" s="292" t="str">
        <f>IFERROR(VLOOKUP(U62,リスト!$AW$1:$AY$44,2,0),"")</f>
        <v/>
      </c>
      <c r="R62" s="447"/>
      <c r="S62" s="286" t="str">
        <f>IFERROR(VLOOKUP(U62,リスト!$AW$1:$AY$44,3,0),"")</f>
        <v/>
      </c>
      <c r="T62" s="290"/>
      <c r="U62" s="34"/>
      <c r="V62" s="461"/>
      <c r="W62" s="462"/>
      <c r="X62" s="462"/>
      <c r="Y62" s="462"/>
      <c r="Z62" s="463"/>
      <c r="AA62" s="278"/>
      <c r="AB62" s="279"/>
      <c r="AC62" s="279"/>
    </row>
    <row r="63" spans="1:29" s="127" customFormat="1" ht="15" customHeight="1">
      <c r="A63" s="450"/>
      <c r="B63" s="453"/>
      <c r="C63" s="433"/>
      <c r="D63" s="433"/>
      <c r="E63" s="433"/>
      <c r="F63" s="434"/>
      <c r="G63" s="432"/>
      <c r="H63" s="433"/>
      <c r="I63" s="433"/>
      <c r="J63" s="433"/>
      <c r="K63" s="434"/>
      <c r="L63" s="440"/>
      <c r="M63" s="441"/>
      <c r="N63" s="443"/>
      <c r="O63" s="456"/>
      <c r="P63" s="456"/>
      <c r="Q63" s="292" t="str">
        <f>IFERROR(VLOOKUP(U63,リスト!$AW$1:$AY$44,2,0),"")</f>
        <v/>
      </c>
      <c r="R63" s="447"/>
      <c r="S63" s="286" t="str">
        <f>IFERROR(VLOOKUP(U63,リスト!$AW$1:$AY$44,3,0),"")</f>
        <v/>
      </c>
      <c r="T63" s="287"/>
      <c r="U63" s="34"/>
      <c r="V63" s="461"/>
      <c r="W63" s="462"/>
      <c r="X63" s="462"/>
      <c r="Y63" s="462"/>
      <c r="Z63" s="463"/>
      <c r="AA63" s="278"/>
      <c r="AB63" s="279"/>
      <c r="AC63" s="279"/>
    </row>
    <row r="64" spans="1:29" s="127" customFormat="1" ht="15" customHeight="1">
      <c r="A64" s="450"/>
      <c r="B64" s="453"/>
      <c r="C64" s="433"/>
      <c r="D64" s="433"/>
      <c r="E64" s="433"/>
      <c r="F64" s="434"/>
      <c r="G64" s="432"/>
      <c r="H64" s="433"/>
      <c r="I64" s="433"/>
      <c r="J64" s="433"/>
      <c r="K64" s="434"/>
      <c r="L64" s="440"/>
      <c r="M64" s="441"/>
      <c r="N64" s="443"/>
      <c r="O64" s="456"/>
      <c r="P64" s="456"/>
      <c r="Q64" s="292" t="str">
        <f>IFERROR(VLOOKUP(U64,リスト!$AW$1:$AY$44,2,0),"")</f>
        <v/>
      </c>
      <c r="R64" s="293"/>
      <c r="S64" s="286" t="str">
        <f>IFERROR(VLOOKUP(U64,リスト!$AW$1:$AY$44,3,0),"")</f>
        <v/>
      </c>
      <c r="T64" s="290"/>
      <c r="U64" s="34"/>
      <c r="V64" s="461"/>
      <c r="W64" s="462"/>
      <c r="X64" s="462"/>
      <c r="Y64" s="462"/>
      <c r="Z64" s="463"/>
      <c r="AA64" s="278"/>
      <c r="AB64" s="279"/>
      <c r="AC64" s="279"/>
    </row>
    <row r="65" spans="1:29" s="127" customFormat="1" ht="15" customHeight="1">
      <c r="A65" s="451"/>
      <c r="B65" s="454"/>
      <c r="C65" s="436"/>
      <c r="D65" s="436"/>
      <c r="E65" s="436"/>
      <c r="F65" s="437"/>
      <c r="G65" s="435"/>
      <c r="H65" s="436"/>
      <c r="I65" s="436"/>
      <c r="J65" s="436"/>
      <c r="K65" s="437"/>
      <c r="L65" s="182"/>
      <c r="M65" s="183" t="s">
        <v>313</v>
      </c>
      <c r="N65" s="444"/>
      <c r="O65" s="457"/>
      <c r="P65" s="457"/>
      <c r="Q65" s="294" t="str">
        <f>IFERROR(VLOOKUP(U65,リスト!$AW$1:$AY$44,2,0),"")</f>
        <v/>
      </c>
      <c r="R65" s="295"/>
      <c r="S65" s="445" t="str">
        <f>IFERROR(VLOOKUP(U65,リスト!$AW$1:$AY$44,3,0),"")</f>
        <v/>
      </c>
      <c r="T65" s="446"/>
      <c r="U65" s="35"/>
      <c r="V65" s="464"/>
      <c r="W65" s="465"/>
      <c r="X65" s="465"/>
      <c r="Y65" s="465"/>
      <c r="Z65" s="466"/>
      <c r="AA65" s="278"/>
      <c r="AB65" s="279"/>
      <c r="AC65" s="279"/>
    </row>
    <row r="66" spans="1:29" s="127" customFormat="1" ht="15" customHeight="1">
      <c r="A66" s="449">
        <v>7</v>
      </c>
      <c r="B66" s="452"/>
      <c r="C66" s="430"/>
      <c r="D66" s="430"/>
      <c r="E66" s="430"/>
      <c r="F66" s="431"/>
      <c r="G66" s="429"/>
      <c r="H66" s="430"/>
      <c r="I66" s="430"/>
      <c r="J66" s="430"/>
      <c r="K66" s="431"/>
      <c r="L66" s="438"/>
      <c r="M66" s="439"/>
      <c r="N66" s="442"/>
      <c r="O66" s="455"/>
      <c r="P66" s="455"/>
      <c r="Q66" s="292" t="str">
        <f>IFERROR(VLOOKUP(U66,リスト!$AW$1:$AY$44,2,0),"")</f>
        <v/>
      </c>
      <c r="R66" s="447"/>
      <c r="S66" s="286" t="str">
        <f>IFERROR(VLOOKUP(U66,リスト!$AW$1:$AY$44,3,0),"")</f>
        <v/>
      </c>
      <c r="T66" s="290"/>
      <c r="U66" s="33"/>
      <c r="V66" s="458"/>
      <c r="W66" s="459"/>
      <c r="X66" s="459"/>
      <c r="Y66" s="459"/>
      <c r="Z66" s="460"/>
      <c r="AA66" s="276"/>
      <c r="AB66" s="277"/>
      <c r="AC66" s="277"/>
    </row>
    <row r="67" spans="1:29" s="127" customFormat="1" ht="15" customHeight="1">
      <c r="A67" s="450"/>
      <c r="B67" s="453"/>
      <c r="C67" s="433"/>
      <c r="D67" s="433"/>
      <c r="E67" s="433"/>
      <c r="F67" s="434"/>
      <c r="G67" s="432"/>
      <c r="H67" s="433"/>
      <c r="I67" s="433"/>
      <c r="J67" s="433"/>
      <c r="K67" s="434"/>
      <c r="L67" s="440"/>
      <c r="M67" s="441"/>
      <c r="N67" s="443"/>
      <c r="O67" s="456"/>
      <c r="P67" s="456"/>
      <c r="Q67" s="292" t="str">
        <f>IFERROR(VLOOKUP(U67,リスト!$AW$1:$AY$44,2,0),"")</f>
        <v/>
      </c>
      <c r="R67" s="293"/>
      <c r="S67" s="286" t="str">
        <f>IFERROR(VLOOKUP(U67,リスト!$AW$1:$AY$44,3,0),"")</f>
        <v/>
      </c>
      <c r="T67" s="287"/>
      <c r="U67" s="34"/>
      <c r="V67" s="461"/>
      <c r="W67" s="462"/>
      <c r="X67" s="462"/>
      <c r="Y67" s="462"/>
      <c r="Z67" s="463"/>
      <c r="AA67" s="278"/>
      <c r="AB67" s="279"/>
      <c r="AC67" s="279"/>
    </row>
    <row r="68" spans="1:29" s="127" customFormat="1" ht="15" customHeight="1">
      <c r="A68" s="450"/>
      <c r="B68" s="453"/>
      <c r="C68" s="433"/>
      <c r="D68" s="433"/>
      <c r="E68" s="433"/>
      <c r="F68" s="434"/>
      <c r="G68" s="432"/>
      <c r="H68" s="433"/>
      <c r="I68" s="433"/>
      <c r="J68" s="433"/>
      <c r="K68" s="434"/>
      <c r="L68" s="440"/>
      <c r="M68" s="441"/>
      <c r="N68" s="443"/>
      <c r="O68" s="456"/>
      <c r="P68" s="456"/>
      <c r="Q68" s="292" t="str">
        <f>IFERROR(VLOOKUP(U68,リスト!$AW$1:$AY$44,2,0),"")</f>
        <v/>
      </c>
      <c r="R68" s="447"/>
      <c r="S68" s="286" t="str">
        <f>IFERROR(VLOOKUP(U68,リスト!$AW$1:$AY$44,3,0),"")</f>
        <v/>
      </c>
      <c r="T68" s="290"/>
      <c r="U68" s="34"/>
      <c r="V68" s="461"/>
      <c r="W68" s="462"/>
      <c r="X68" s="462"/>
      <c r="Y68" s="462"/>
      <c r="Z68" s="463"/>
      <c r="AA68" s="278"/>
      <c r="AB68" s="279"/>
      <c r="AC68" s="279"/>
    </row>
    <row r="69" spans="1:29" s="127" customFormat="1" ht="15" customHeight="1">
      <c r="A69" s="450"/>
      <c r="B69" s="453"/>
      <c r="C69" s="433"/>
      <c r="D69" s="433"/>
      <c r="E69" s="433"/>
      <c r="F69" s="434"/>
      <c r="G69" s="432"/>
      <c r="H69" s="433"/>
      <c r="I69" s="433"/>
      <c r="J69" s="433"/>
      <c r="K69" s="434"/>
      <c r="L69" s="440"/>
      <c r="M69" s="441"/>
      <c r="N69" s="443"/>
      <c r="O69" s="456"/>
      <c r="P69" s="456"/>
      <c r="Q69" s="292" t="str">
        <f>IFERROR(VLOOKUP(U69,リスト!$AW$1:$AY$44,2,0),"")</f>
        <v/>
      </c>
      <c r="R69" s="447"/>
      <c r="S69" s="286" t="str">
        <f>IFERROR(VLOOKUP(U69,リスト!$AW$1:$AY$44,3,0),"")</f>
        <v/>
      </c>
      <c r="T69" s="287"/>
      <c r="U69" s="34"/>
      <c r="V69" s="461"/>
      <c r="W69" s="462"/>
      <c r="X69" s="462"/>
      <c r="Y69" s="462"/>
      <c r="Z69" s="463"/>
      <c r="AA69" s="278"/>
      <c r="AB69" s="279"/>
      <c r="AC69" s="279"/>
    </row>
    <row r="70" spans="1:29" s="127" customFormat="1" ht="15" customHeight="1">
      <c r="A70" s="450"/>
      <c r="B70" s="453"/>
      <c r="C70" s="433"/>
      <c r="D70" s="433"/>
      <c r="E70" s="433"/>
      <c r="F70" s="434"/>
      <c r="G70" s="432"/>
      <c r="H70" s="433"/>
      <c r="I70" s="433"/>
      <c r="J70" s="433"/>
      <c r="K70" s="434"/>
      <c r="L70" s="440"/>
      <c r="M70" s="441"/>
      <c r="N70" s="443"/>
      <c r="O70" s="456"/>
      <c r="P70" s="456"/>
      <c r="Q70" s="292" t="str">
        <f>IFERROR(VLOOKUP(U70,リスト!$AW$1:$AY$44,2,0),"")</f>
        <v/>
      </c>
      <c r="R70" s="293"/>
      <c r="S70" s="286" t="str">
        <f>IFERROR(VLOOKUP(U70,リスト!$AW$1:$AY$44,3,0),"")</f>
        <v/>
      </c>
      <c r="T70" s="290"/>
      <c r="U70" s="34"/>
      <c r="V70" s="461"/>
      <c r="W70" s="462"/>
      <c r="X70" s="462"/>
      <c r="Y70" s="462"/>
      <c r="Z70" s="463"/>
      <c r="AA70" s="278"/>
      <c r="AB70" s="279"/>
      <c r="AC70" s="279"/>
    </row>
    <row r="71" spans="1:29" s="127" customFormat="1" ht="15" customHeight="1">
      <c r="A71" s="451"/>
      <c r="B71" s="454"/>
      <c r="C71" s="436"/>
      <c r="D71" s="436"/>
      <c r="E71" s="436"/>
      <c r="F71" s="437"/>
      <c r="G71" s="435"/>
      <c r="H71" s="436"/>
      <c r="I71" s="436"/>
      <c r="J71" s="436"/>
      <c r="K71" s="437"/>
      <c r="L71" s="182"/>
      <c r="M71" s="183" t="s">
        <v>313</v>
      </c>
      <c r="N71" s="444"/>
      <c r="O71" s="457"/>
      <c r="P71" s="457"/>
      <c r="Q71" s="294" t="str">
        <f>IFERROR(VLOOKUP(U71,リスト!$AW$1:$AY$44,2,0),"")</f>
        <v/>
      </c>
      <c r="R71" s="295"/>
      <c r="S71" s="445" t="str">
        <f>IFERROR(VLOOKUP(U71,リスト!$AW$1:$AY$44,3,0),"")</f>
        <v/>
      </c>
      <c r="T71" s="446"/>
      <c r="U71" s="35"/>
      <c r="V71" s="464"/>
      <c r="W71" s="465"/>
      <c r="X71" s="465"/>
      <c r="Y71" s="465"/>
      <c r="Z71" s="466"/>
      <c r="AA71" s="278"/>
      <c r="AB71" s="279"/>
      <c r="AC71" s="279"/>
    </row>
    <row r="72" spans="1:29" s="127" customFormat="1" ht="15" customHeight="1">
      <c r="A72" s="449">
        <v>8</v>
      </c>
      <c r="B72" s="452"/>
      <c r="C72" s="430"/>
      <c r="D72" s="430"/>
      <c r="E72" s="430"/>
      <c r="F72" s="431"/>
      <c r="G72" s="429"/>
      <c r="H72" s="430"/>
      <c r="I72" s="430"/>
      <c r="J72" s="430"/>
      <c r="K72" s="431"/>
      <c r="L72" s="438"/>
      <c r="M72" s="439"/>
      <c r="N72" s="442"/>
      <c r="O72" s="455"/>
      <c r="P72" s="455"/>
      <c r="Q72" s="292" t="str">
        <f>IFERROR(VLOOKUP(U72,リスト!$AW$1:$AY$44,2,0),"")</f>
        <v/>
      </c>
      <c r="R72" s="447"/>
      <c r="S72" s="286" t="str">
        <f>IFERROR(VLOOKUP(U72,リスト!$AW$1:$AY$44,3,0),"")</f>
        <v/>
      </c>
      <c r="T72" s="290"/>
      <c r="U72" s="33"/>
      <c r="V72" s="458"/>
      <c r="W72" s="459"/>
      <c r="X72" s="459"/>
      <c r="Y72" s="459"/>
      <c r="Z72" s="460"/>
      <c r="AA72" s="276"/>
      <c r="AB72" s="277"/>
      <c r="AC72" s="277"/>
    </row>
    <row r="73" spans="1:29" s="127" customFormat="1" ht="15" customHeight="1">
      <c r="A73" s="450"/>
      <c r="B73" s="453"/>
      <c r="C73" s="433"/>
      <c r="D73" s="433"/>
      <c r="E73" s="433"/>
      <c r="F73" s="434"/>
      <c r="G73" s="432"/>
      <c r="H73" s="433"/>
      <c r="I73" s="433"/>
      <c r="J73" s="433"/>
      <c r="K73" s="434"/>
      <c r="L73" s="440"/>
      <c r="M73" s="441"/>
      <c r="N73" s="443"/>
      <c r="O73" s="456"/>
      <c r="P73" s="456"/>
      <c r="Q73" s="292" t="str">
        <f>IFERROR(VLOOKUP(U73,リスト!$AW$1:$AY$44,2,0),"")</f>
        <v/>
      </c>
      <c r="R73" s="293"/>
      <c r="S73" s="286" t="str">
        <f>IFERROR(VLOOKUP(U73,リスト!$AW$1:$AY$44,3,0),"")</f>
        <v/>
      </c>
      <c r="T73" s="287"/>
      <c r="U73" s="34"/>
      <c r="V73" s="461"/>
      <c r="W73" s="462"/>
      <c r="X73" s="462"/>
      <c r="Y73" s="462"/>
      <c r="Z73" s="463"/>
      <c r="AA73" s="278"/>
      <c r="AB73" s="279"/>
      <c r="AC73" s="279"/>
    </row>
    <row r="74" spans="1:29" s="127" customFormat="1" ht="15" customHeight="1">
      <c r="A74" s="450"/>
      <c r="B74" s="453"/>
      <c r="C74" s="433"/>
      <c r="D74" s="433"/>
      <c r="E74" s="433"/>
      <c r="F74" s="434"/>
      <c r="G74" s="432"/>
      <c r="H74" s="433"/>
      <c r="I74" s="433"/>
      <c r="J74" s="433"/>
      <c r="K74" s="434"/>
      <c r="L74" s="440"/>
      <c r="M74" s="441"/>
      <c r="N74" s="443"/>
      <c r="O74" s="456"/>
      <c r="P74" s="456"/>
      <c r="Q74" s="292" t="str">
        <f>IFERROR(VLOOKUP(U74,リスト!$AW$1:$AY$44,2,0),"")</f>
        <v/>
      </c>
      <c r="R74" s="447"/>
      <c r="S74" s="286" t="str">
        <f>IFERROR(VLOOKUP(U74,リスト!$AW$1:$AY$44,3,0),"")</f>
        <v/>
      </c>
      <c r="T74" s="290"/>
      <c r="U74" s="34"/>
      <c r="V74" s="461"/>
      <c r="W74" s="462"/>
      <c r="X74" s="462"/>
      <c r="Y74" s="462"/>
      <c r="Z74" s="463"/>
      <c r="AA74" s="278"/>
      <c r="AB74" s="279"/>
      <c r="AC74" s="279"/>
    </row>
    <row r="75" spans="1:29" s="127" customFormat="1" ht="15" customHeight="1">
      <c r="A75" s="450"/>
      <c r="B75" s="453"/>
      <c r="C75" s="433"/>
      <c r="D75" s="433"/>
      <c r="E75" s="433"/>
      <c r="F75" s="434"/>
      <c r="G75" s="432"/>
      <c r="H75" s="433"/>
      <c r="I75" s="433"/>
      <c r="J75" s="433"/>
      <c r="K75" s="434"/>
      <c r="L75" s="440"/>
      <c r="M75" s="441"/>
      <c r="N75" s="443"/>
      <c r="O75" s="456"/>
      <c r="P75" s="456"/>
      <c r="Q75" s="292" t="str">
        <f>IFERROR(VLOOKUP(U75,リスト!$AW$1:$AY$44,2,0),"")</f>
        <v/>
      </c>
      <c r="R75" s="447"/>
      <c r="S75" s="286" t="str">
        <f>IFERROR(VLOOKUP(U75,リスト!$AW$1:$AY$44,3,0),"")</f>
        <v/>
      </c>
      <c r="T75" s="287"/>
      <c r="U75" s="34"/>
      <c r="V75" s="461"/>
      <c r="W75" s="462"/>
      <c r="X75" s="462"/>
      <c r="Y75" s="462"/>
      <c r="Z75" s="463"/>
      <c r="AA75" s="278"/>
      <c r="AB75" s="279"/>
      <c r="AC75" s="279"/>
    </row>
    <row r="76" spans="1:29" s="127" customFormat="1" ht="15" customHeight="1">
      <c r="A76" s="450"/>
      <c r="B76" s="453"/>
      <c r="C76" s="433"/>
      <c r="D76" s="433"/>
      <c r="E76" s="433"/>
      <c r="F76" s="434"/>
      <c r="G76" s="432"/>
      <c r="H76" s="433"/>
      <c r="I76" s="433"/>
      <c r="J76" s="433"/>
      <c r="K76" s="434"/>
      <c r="L76" s="440"/>
      <c r="M76" s="441"/>
      <c r="N76" s="443"/>
      <c r="O76" s="456"/>
      <c r="P76" s="456"/>
      <c r="Q76" s="292" t="str">
        <f>IFERROR(VLOOKUP(U76,リスト!$AW$1:$AY$44,2,0),"")</f>
        <v/>
      </c>
      <c r="R76" s="293"/>
      <c r="S76" s="286" t="str">
        <f>IFERROR(VLOOKUP(U76,リスト!$AW$1:$AY$44,3,0),"")</f>
        <v/>
      </c>
      <c r="T76" s="290"/>
      <c r="U76" s="34"/>
      <c r="V76" s="461"/>
      <c r="W76" s="462"/>
      <c r="X76" s="462"/>
      <c r="Y76" s="462"/>
      <c r="Z76" s="463"/>
      <c r="AA76" s="278"/>
      <c r="AB76" s="279"/>
      <c r="AC76" s="279"/>
    </row>
    <row r="77" spans="1:29" s="127" customFormat="1" ht="15" customHeight="1">
      <c r="A77" s="451"/>
      <c r="B77" s="454"/>
      <c r="C77" s="436"/>
      <c r="D77" s="436"/>
      <c r="E77" s="436"/>
      <c r="F77" s="437"/>
      <c r="G77" s="435"/>
      <c r="H77" s="436"/>
      <c r="I77" s="436"/>
      <c r="J77" s="436"/>
      <c r="K77" s="437"/>
      <c r="L77" s="182"/>
      <c r="M77" s="183" t="s">
        <v>313</v>
      </c>
      <c r="N77" s="444"/>
      <c r="O77" s="457"/>
      <c r="P77" s="457"/>
      <c r="Q77" s="294" t="str">
        <f>IFERROR(VLOOKUP(U77,リスト!$AW$1:$AY$44,2,0),"")</f>
        <v/>
      </c>
      <c r="R77" s="295"/>
      <c r="S77" s="445" t="str">
        <f>IFERROR(VLOOKUP(U77,リスト!$AW$1:$AY$44,3,0),"")</f>
        <v/>
      </c>
      <c r="T77" s="446"/>
      <c r="U77" s="35"/>
      <c r="V77" s="464"/>
      <c r="W77" s="465"/>
      <c r="X77" s="465"/>
      <c r="Y77" s="465"/>
      <c r="Z77" s="466"/>
      <c r="AA77" s="278"/>
      <c r="AB77" s="279"/>
      <c r="AC77" s="279"/>
    </row>
    <row r="78" spans="1:29" s="127" customFormat="1" ht="15" customHeight="1">
      <c r="A78" s="449">
        <v>9</v>
      </c>
      <c r="B78" s="452"/>
      <c r="C78" s="430"/>
      <c r="D78" s="430"/>
      <c r="E78" s="430"/>
      <c r="F78" s="431"/>
      <c r="G78" s="429"/>
      <c r="H78" s="430"/>
      <c r="I78" s="430"/>
      <c r="J78" s="430"/>
      <c r="K78" s="431"/>
      <c r="L78" s="438"/>
      <c r="M78" s="439"/>
      <c r="N78" s="442"/>
      <c r="O78" s="455"/>
      <c r="P78" s="455"/>
      <c r="Q78" s="292" t="str">
        <f>IFERROR(VLOOKUP(U78,リスト!$AW$1:$AY$44,2,0),"")</f>
        <v/>
      </c>
      <c r="R78" s="447"/>
      <c r="S78" s="286" t="str">
        <f>IFERROR(VLOOKUP(U78,リスト!$AW$1:$AY$44,3,0),"")</f>
        <v/>
      </c>
      <c r="T78" s="290"/>
      <c r="U78" s="33"/>
      <c r="V78" s="458"/>
      <c r="W78" s="459"/>
      <c r="X78" s="459"/>
      <c r="Y78" s="459"/>
      <c r="Z78" s="460"/>
      <c r="AA78" s="276"/>
      <c r="AB78" s="277"/>
      <c r="AC78" s="277"/>
    </row>
    <row r="79" spans="1:29" s="127" customFormat="1" ht="15" customHeight="1">
      <c r="A79" s="450"/>
      <c r="B79" s="453"/>
      <c r="C79" s="433"/>
      <c r="D79" s="433"/>
      <c r="E79" s="433"/>
      <c r="F79" s="434"/>
      <c r="G79" s="432"/>
      <c r="H79" s="433"/>
      <c r="I79" s="433"/>
      <c r="J79" s="433"/>
      <c r="K79" s="434"/>
      <c r="L79" s="440"/>
      <c r="M79" s="441"/>
      <c r="N79" s="443"/>
      <c r="O79" s="456"/>
      <c r="P79" s="456"/>
      <c r="Q79" s="292" t="str">
        <f>IFERROR(VLOOKUP(U79,リスト!$AW$1:$AY$44,2,0),"")</f>
        <v/>
      </c>
      <c r="R79" s="293"/>
      <c r="S79" s="286" t="str">
        <f>IFERROR(VLOOKUP(U79,リスト!$AW$1:$AY$44,3,0),"")</f>
        <v/>
      </c>
      <c r="T79" s="287"/>
      <c r="U79" s="34"/>
      <c r="V79" s="461"/>
      <c r="W79" s="462"/>
      <c r="X79" s="462"/>
      <c r="Y79" s="462"/>
      <c r="Z79" s="463"/>
      <c r="AA79" s="278"/>
      <c r="AB79" s="279"/>
      <c r="AC79" s="279"/>
    </row>
    <row r="80" spans="1:29" s="127" customFormat="1" ht="15" customHeight="1">
      <c r="A80" s="450"/>
      <c r="B80" s="453"/>
      <c r="C80" s="433"/>
      <c r="D80" s="433"/>
      <c r="E80" s="433"/>
      <c r="F80" s="434"/>
      <c r="G80" s="432"/>
      <c r="H80" s="433"/>
      <c r="I80" s="433"/>
      <c r="J80" s="433"/>
      <c r="K80" s="434"/>
      <c r="L80" s="440"/>
      <c r="M80" s="441"/>
      <c r="N80" s="443"/>
      <c r="O80" s="456"/>
      <c r="P80" s="456"/>
      <c r="Q80" s="292" t="str">
        <f>IFERROR(VLOOKUP(U80,リスト!$AW$1:$AY$44,2,0),"")</f>
        <v/>
      </c>
      <c r="R80" s="447"/>
      <c r="S80" s="286" t="str">
        <f>IFERROR(VLOOKUP(U80,リスト!$AW$1:$AY$44,3,0),"")</f>
        <v/>
      </c>
      <c r="T80" s="290"/>
      <c r="U80" s="34"/>
      <c r="V80" s="461"/>
      <c r="W80" s="462"/>
      <c r="X80" s="462"/>
      <c r="Y80" s="462"/>
      <c r="Z80" s="463"/>
      <c r="AA80" s="278"/>
      <c r="AB80" s="279"/>
      <c r="AC80" s="279"/>
    </row>
    <row r="81" spans="1:29" s="127" customFormat="1" ht="15" customHeight="1">
      <c r="A81" s="450"/>
      <c r="B81" s="453"/>
      <c r="C81" s="433"/>
      <c r="D81" s="433"/>
      <c r="E81" s="433"/>
      <c r="F81" s="434"/>
      <c r="G81" s="432"/>
      <c r="H81" s="433"/>
      <c r="I81" s="433"/>
      <c r="J81" s="433"/>
      <c r="K81" s="434"/>
      <c r="L81" s="440"/>
      <c r="M81" s="441"/>
      <c r="N81" s="443"/>
      <c r="O81" s="456"/>
      <c r="P81" s="456"/>
      <c r="Q81" s="292" t="str">
        <f>IFERROR(VLOOKUP(U81,リスト!$AW$1:$AY$44,2,0),"")</f>
        <v/>
      </c>
      <c r="R81" s="447"/>
      <c r="S81" s="286" t="str">
        <f>IFERROR(VLOOKUP(U81,リスト!$AW$1:$AY$44,3,0),"")</f>
        <v/>
      </c>
      <c r="T81" s="287"/>
      <c r="U81" s="34"/>
      <c r="V81" s="461"/>
      <c r="W81" s="462"/>
      <c r="X81" s="462"/>
      <c r="Y81" s="462"/>
      <c r="Z81" s="463"/>
      <c r="AA81" s="278"/>
      <c r="AB81" s="279"/>
      <c r="AC81" s="279"/>
    </row>
    <row r="82" spans="1:29" s="127" customFormat="1" ht="15" customHeight="1">
      <c r="A82" s="450"/>
      <c r="B82" s="453"/>
      <c r="C82" s="433"/>
      <c r="D82" s="433"/>
      <c r="E82" s="433"/>
      <c r="F82" s="434"/>
      <c r="G82" s="432"/>
      <c r="H82" s="433"/>
      <c r="I82" s="433"/>
      <c r="J82" s="433"/>
      <c r="K82" s="434"/>
      <c r="L82" s="440"/>
      <c r="M82" s="441"/>
      <c r="N82" s="443"/>
      <c r="O82" s="456"/>
      <c r="P82" s="456"/>
      <c r="Q82" s="292" t="str">
        <f>IFERROR(VLOOKUP(U82,リスト!$AW$1:$AY$44,2,0),"")</f>
        <v/>
      </c>
      <c r="R82" s="293"/>
      <c r="S82" s="286" t="str">
        <f>IFERROR(VLOOKUP(U82,リスト!$AW$1:$AY$44,3,0),"")</f>
        <v/>
      </c>
      <c r="T82" s="290"/>
      <c r="U82" s="34"/>
      <c r="V82" s="461"/>
      <c r="W82" s="462"/>
      <c r="X82" s="462"/>
      <c r="Y82" s="462"/>
      <c r="Z82" s="463"/>
      <c r="AA82" s="278"/>
      <c r="AB82" s="279"/>
      <c r="AC82" s="279"/>
    </row>
    <row r="83" spans="1:29" s="127" customFormat="1" ht="15" customHeight="1">
      <c r="A83" s="451"/>
      <c r="B83" s="454"/>
      <c r="C83" s="436"/>
      <c r="D83" s="436"/>
      <c r="E83" s="436"/>
      <c r="F83" s="437"/>
      <c r="G83" s="435"/>
      <c r="H83" s="436"/>
      <c r="I83" s="436"/>
      <c r="J83" s="436"/>
      <c r="K83" s="437"/>
      <c r="L83" s="182"/>
      <c r="M83" s="183" t="s">
        <v>313</v>
      </c>
      <c r="N83" s="444"/>
      <c r="O83" s="457"/>
      <c r="P83" s="457"/>
      <c r="Q83" s="294" t="str">
        <f>IFERROR(VLOOKUP(U83,リスト!$AW$1:$AY$44,2,0),"")</f>
        <v/>
      </c>
      <c r="R83" s="295"/>
      <c r="S83" s="445" t="str">
        <f>IFERROR(VLOOKUP(U83,リスト!$AW$1:$AY$44,3,0),"")</f>
        <v/>
      </c>
      <c r="T83" s="446"/>
      <c r="U83" s="35"/>
      <c r="V83" s="464"/>
      <c r="W83" s="465"/>
      <c r="X83" s="465"/>
      <c r="Y83" s="465"/>
      <c r="Z83" s="466"/>
      <c r="AA83" s="278"/>
      <c r="AB83" s="279"/>
      <c r="AC83" s="279"/>
    </row>
    <row r="84" spans="1:29" s="127" customFormat="1" ht="15" customHeight="1">
      <c r="A84" s="449">
        <v>10</v>
      </c>
      <c r="B84" s="452"/>
      <c r="C84" s="430"/>
      <c r="D84" s="430"/>
      <c r="E84" s="430"/>
      <c r="F84" s="431"/>
      <c r="G84" s="429"/>
      <c r="H84" s="430"/>
      <c r="I84" s="430"/>
      <c r="J84" s="430"/>
      <c r="K84" s="431"/>
      <c r="L84" s="438"/>
      <c r="M84" s="439"/>
      <c r="N84" s="442"/>
      <c r="O84" s="455"/>
      <c r="P84" s="455"/>
      <c r="Q84" s="292" t="str">
        <f>IFERROR(VLOOKUP(U84,リスト!$AW$1:$AY$44,2,0),"")</f>
        <v/>
      </c>
      <c r="R84" s="447"/>
      <c r="S84" s="286" t="str">
        <f>IFERROR(VLOOKUP(U84,リスト!$AW$1:$AY$44,3,0),"")</f>
        <v/>
      </c>
      <c r="T84" s="290"/>
      <c r="U84" s="33"/>
      <c r="V84" s="458"/>
      <c r="W84" s="459"/>
      <c r="X84" s="459"/>
      <c r="Y84" s="459"/>
      <c r="Z84" s="460"/>
      <c r="AA84" s="276"/>
      <c r="AB84" s="277"/>
      <c r="AC84" s="277"/>
    </row>
    <row r="85" spans="1:29" s="127" customFormat="1" ht="15" customHeight="1">
      <c r="A85" s="450"/>
      <c r="B85" s="453"/>
      <c r="C85" s="433"/>
      <c r="D85" s="433"/>
      <c r="E85" s="433"/>
      <c r="F85" s="434"/>
      <c r="G85" s="432"/>
      <c r="H85" s="433"/>
      <c r="I85" s="433"/>
      <c r="J85" s="433"/>
      <c r="K85" s="434"/>
      <c r="L85" s="440"/>
      <c r="M85" s="441"/>
      <c r="N85" s="443"/>
      <c r="O85" s="456"/>
      <c r="P85" s="456"/>
      <c r="Q85" s="292" t="str">
        <f>IFERROR(VLOOKUP(U85,リスト!$AW$1:$AY$44,2,0),"")</f>
        <v/>
      </c>
      <c r="R85" s="293"/>
      <c r="S85" s="286" t="str">
        <f>IFERROR(VLOOKUP(U85,リスト!$AW$1:$AY$44,3,0),"")</f>
        <v/>
      </c>
      <c r="T85" s="287"/>
      <c r="U85" s="34"/>
      <c r="V85" s="461"/>
      <c r="W85" s="462"/>
      <c r="X85" s="462"/>
      <c r="Y85" s="462"/>
      <c r="Z85" s="463"/>
      <c r="AA85" s="278"/>
      <c r="AB85" s="279"/>
      <c r="AC85" s="279"/>
    </row>
    <row r="86" spans="1:29" s="127" customFormat="1" ht="15" customHeight="1">
      <c r="A86" s="450"/>
      <c r="B86" s="453"/>
      <c r="C86" s="433"/>
      <c r="D86" s="433"/>
      <c r="E86" s="433"/>
      <c r="F86" s="434"/>
      <c r="G86" s="432"/>
      <c r="H86" s="433"/>
      <c r="I86" s="433"/>
      <c r="J86" s="433"/>
      <c r="K86" s="434"/>
      <c r="L86" s="440"/>
      <c r="M86" s="441"/>
      <c r="N86" s="443"/>
      <c r="O86" s="456"/>
      <c r="P86" s="456"/>
      <c r="Q86" s="292" t="str">
        <f>IFERROR(VLOOKUP(U86,リスト!$AW$1:$AY$44,2,0),"")</f>
        <v/>
      </c>
      <c r="R86" s="447"/>
      <c r="S86" s="286" t="str">
        <f>IFERROR(VLOOKUP(U86,リスト!$AW$1:$AY$44,3,0),"")</f>
        <v/>
      </c>
      <c r="T86" s="290"/>
      <c r="U86" s="34"/>
      <c r="V86" s="461"/>
      <c r="W86" s="462"/>
      <c r="X86" s="462"/>
      <c r="Y86" s="462"/>
      <c r="Z86" s="463"/>
      <c r="AA86" s="278"/>
      <c r="AB86" s="279"/>
      <c r="AC86" s="279"/>
    </row>
    <row r="87" spans="1:29" s="127" customFormat="1" ht="15" customHeight="1">
      <c r="A87" s="450"/>
      <c r="B87" s="453"/>
      <c r="C87" s="433"/>
      <c r="D87" s="433"/>
      <c r="E87" s="433"/>
      <c r="F87" s="434"/>
      <c r="G87" s="432"/>
      <c r="H87" s="433"/>
      <c r="I87" s="433"/>
      <c r="J87" s="433"/>
      <c r="K87" s="434"/>
      <c r="L87" s="440"/>
      <c r="M87" s="441"/>
      <c r="N87" s="443"/>
      <c r="O87" s="456"/>
      <c r="P87" s="456"/>
      <c r="Q87" s="292" t="str">
        <f>IFERROR(VLOOKUP(U87,リスト!$AW$1:$AY$44,2,0),"")</f>
        <v/>
      </c>
      <c r="R87" s="447"/>
      <c r="S87" s="286" t="str">
        <f>IFERROR(VLOOKUP(U87,リスト!$AW$1:$AY$44,3,0),"")</f>
        <v/>
      </c>
      <c r="T87" s="287"/>
      <c r="U87" s="34"/>
      <c r="V87" s="461"/>
      <c r="W87" s="462"/>
      <c r="X87" s="462"/>
      <c r="Y87" s="462"/>
      <c r="Z87" s="463"/>
      <c r="AA87" s="278"/>
      <c r="AB87" s="279"/>
      <c r="AC87" s="279"/>
    </row>
    <row r="88" spans="1:29" s="127" customFormat="1" ht="15" customHeight="1">
      <c r="A88" s="450"/>
      <c r="B88" s="453"/>
      <c r="C88" s="433"/>
      <c r="D88" s="433"/>
      <c r="E88" s="433"/>
      <c r="F88" s="434"/>
      <c r="G88" s="432"/>
      <c r="H88" s="433"/>
      <c r="I88" s="433"/>
      <c r="J88" s="433"/>
      <c r="K88" s="434"/>
      <c r="L88" s="440"/>
      <c r="M88" s="441"/>
      <c r="N88" s="443"/>
      <c r="O88" s="456"/>
      <c r="P88" s="456"/>
      <c r="Q88" s="292" t="str">
        <f>IFERROR(VLOOKUP(U88,リスト!$AW$1:$AY$44,2,0),"")</f>
        <v/>
      </c>
      <c r="R88" s="293"/>
      <c r="S88" s="286" t="str">
        <f>IFERROR(VLOOKUP(U88,リスト!$AW$1:$AY$44,3,0),"")</f>
        <v/>
      </c>
      <c r="T88" s="290"/>
      <c r="U88" s="34"/>
      <c r="V88" s="461"/>
      <c r="W88" s="462"/>
      <c r="X88" s="462"/>
      <c r="Y88" s="462"/>
      <c r="Z88" s="463"/>
      <c r="AA88" s="278"/>
      <c r="AB88" s="279"/>
      <c r="AC88" s="279"/>
    </row>
    <row r="89" spans="1:29" s="127" customFormat="1" ht="15" customHeight="1">
      <c r="A89" s="450"/>
      <c r="B89" s="453"/>
      <c r="C89" s="433"/>
      <c r="D89" s="433"/>
      <c r="E89" s="433"/>
      <c r="F89" s="434"/>
      <c r="G89" s="432"/>
      <c r="H89" s="433"/>
      <c r="I89" s="433"/>
      <c r="J89" s="433"/>
      <c r="K89" s="434"/>
      <c r="L89" s="182"/>
      <c r="M89" s="183" t="s">
        <v>313</v>
      </c>
      <c r="N89" s="444"/>
      <c r="O89" s="457"/>
      <c r="P89" s="457"/>
      <c r="Q89" s="294" t="str">
        <f>IFERROR(VLOOKUP(U89,リスト!$AW$1:$AY$44,2,0),"")</f>
        <v/>
      </c>
      <c r="R89" s="295"/>
      <c r="S89" s="286" t="str">
        <f>IFERROR(VLOOKUP(U89,リスト!$AW$1:$AY$44,3,0),"")</f>
        <v/>
      </c>
      <c r="T89" s="287"/>
      <c r="U89" s="35"/>
      <c r="V89" s="464"/>
      <c r="W89" s="465"/>
      <c r="X89" s="465"/>
      <c r="Y89" s="465"/>
      <c r="Z89" s="466"/>
      <c r="AA89" s="278"/>
      <c r="AB89" s="279"/>
      <c r="AC89" s="279"/>
    </row>
    <row r="90" spans="1:29" s="127" customFormat="1" ht="15" hidden="1" customHeight="1" outlineLevel="1">
      <c r="A90" s="449">
        <v>11</v>
      </c>
      <c r="B90" s="452"/>
      <c r="C90" s="430"/>
      <c r="D90" s="430"/>
      <c r="E90" s="430"/>
      <c r="F90" s="431"/>
      <c r="G90" s="429"/>
      <c r="H90" s="430"/>
      <c r="I90" s="430"/>
      <c r="J90" s="430"/>
      <c r="K90" s="431"/>
      <c r="L90" s="438"/>
      <c r="M90" s="439"/>
      <c r="N90" s="442"/>
      <c r="O90" s="455"/>
      <c r="P90" s="455"/>
      <c r="Q90" s="484" t="str">
        <f>IFERROR(VLOOKUP(U90,リスト!$AW$1:$AY$44,2,0),"")</f>
        <v/>
      </c>
      <c r="R90" s="485"/>
      <c r="S90" s="288" t="str">
        <f>IFERROR(VLOOKUP(U90,リスト!$AW$1:$AY$44,3,0),"")</f>
        <v/>
      </c>
      <c r="T90" s="289"/>
      <c r="U90" s="33"/>
      <c r="V90" s="458"/>
      <c r="W90" s="459"/>
      <c r="X90" s="459"/>
      <c r="Y90" s="459"/>
      <c r="Z90" s="460"/>
      <c r="AA90" s="276"/>
      <c r="AB90" s="277"/>
      <c r="AC90" s="277"/>
    </row>
    <row r="91" spans="1:29" s="127" customFormat="1" ht="15" hidden="1" customHeight="1" outlineLevel="1">
      <c r="A91" s="450"/>
      <c r="B91" s="453"/>
      <c r="C91" s="433"/>
      <c r="D91" s="433"/>
      <c r="E91" s="433"/>
      <c r="F91" s="434"/>
      <c r="G91" s="432"/>
      <c r="H91" s="433"/>
      <c r="I91" s="433"/>
      <c r="J91" s="433"/>
      <c r="K91" s="434"/>
      <c r="L91" s="440"/>
      <c r="M91" s="441"/>
      <c r="N91" s="443"/>
      <c r="O91" s="456"/>
      <c r="P91" s="456"/>
      <c r="Q91" s="292" t="str">
        <f>IFERROR(VLOOKUP(U91,リスト!$AW$1:$AY$44,2,0),"")</f>
        <v/>
      </c>
      <c r="R91" s="293"/>
      <c r="S91" s="467" t="str">
        <f>IFERROR(VLOOKUP(U91,リスト!$AW$1:$AY$44,3,0),"")</f>
        <v/>
      </c>
      <c r="T91" s="468"/>
      <c r="U91" s="34"/>
      <c r="V91" s="461"/>
      <c r="W91" s="462"/>
      <c r="X91" s="462"/>
      <c r="Y91" s="462"/>
      <c r="Z91" s="463"/>
      <c r="AA91" s="278"/>
      <c r="AB91" s="279"/>
      <c r="AC91" s="279"/>
    </row>
    <row r="92" spans="1:29" s="127" customFormat="1" ht="14.25" hidden="1" customHeight="1" outlineLevel="1">
      <c r="A92" s="450"/>
      <c r="B92" s="453"/>
      <c r="C92" s="433"/>
      <c r="D92" s="433"/>
      <c r="E92" s="433"/>
      <c r="F92" s="434"/>
      <c r="G92" s="432"/>
      <c r="H92" s="433"/>
      <c r="I92" s="433"/>
      <c r="J92" s="433"/>
      <c r="K92" s="434"/>
      <c r="L92" s="440"/>
      <c r="M92" s="441"/>
      <c r="N92" s="443"/>
      <c r="O92" s="456"/>
      <c r="P92" s="456"/>
      <c r="Q92" s="292" t="str">
        <f>IFERROR(VLOOKUP(U92,リスト!$AW$1:$AY$44,2,0),"")</f>
        <v/>
      </c>
      <c r="R92" s="293"/>
      <c r="S92" s="467" t="str">
        <f>IFERROR(VLOOKUP(U92,リスト!$AW$1:$AY$44,3,0),"")</f>
        <v/>
      </c>
      <c r="T92" s="468"/>
      <c r="U92" s="34"/>
      <c r="V92" s="461"/>
      <c r="W92" s="462"/>
      <c r="X92" s="462"/>
      <c r="Y92" s="462"/>
      <c r="Z92" s="463"/>
      <c r="AA92" s="278"/>
      <c r="AB92" s="279"/>
      <c r="AC92" s="279"/>
    </row>
    <row r="93" spans="1:29" s="127" customFormat="1" ht="15" hidden="1" customHeight="1" outlineLevel="1">
      <c r="A93" s="450"/>
      <c r="B93" s="453"/>
      <c r="C93" s="433"/>
      <c r="D93" s="433"/>
      <c r="E93" s="433"/>
      <c r="F93" s="434"/>
      <c r="G93" s="432"/>
      <c r="H93" s="433"/>
      <c r="I93" s="433"/>
      <c r="J93" s="433"/>
      <c r="K93" s="434"/>
      <c r="L93" s="440"/>
      <c r="M93" s="441"/>
      <c r="N93" s="443"/>
      <c r="O93" s="456"/>
      <c r="P93" s="456"/>
      <c r="Q93" s="292" t="str">
        <f>IFERROR(VLOOKUP(U93,リスト!$AW$1:$AY$44,2,0),"")</f>
        <v/>
      </c>
      <c r="R93" s="293"/>
      <c r="S93" s="467" t="str">
        <f>IFERROR(VLOOKUP(U93,リスト!$AW$1:$AY$44,3,0),"")</f>
        <v/>
      </c>
      <c r="T93" s="468"/>
      <c r="U93" s="34"/>
      <c r="V93" s="461"/>
      <c r="W93" s="462"/>
      <c r="X93" s="462"/>
      <c r="Y93" s="462"/>
      <c r="Z93" s="463"/>
      <c r="AA93" s="278"/>
      <c r="AB93" s="279"/>
      <c r="AC93" s="279"/>
    </row>
    <row r="94" spans="1:29" s="127" customFormat="1" ht="15" hidden="1" customHeight="1" outlineLevel="1">
      <c r="A94" s="450"/>
      <c r="B94" s="453"/>
      <c r="C94" s="433"/>
      <c r="D94" s="433"/>
      <c r="E94" s="433"/>
      <c r="F94" s="434"/>
      <c r="G94" s="432"/>
      <c r="H94" s="433"/>
      <c r="I94" s="433"/>
      <c r="J94" s="433"/>
      <c r="K94" s="434"/>
      <c r="L94" s="440"/>
      <c r="M94" s="441"/>
      <c r="N94" s="443"/>
      <c r="O94" s="456"/>
      <c r="P94" s="456"/>
      <c r="Q94" s="292" t="str">
        <f>IFERROR(VLOOKUP(U94,リスト!$AW$1:$AY$44,2,0),"")</f>
        <v/>
      </c>
      <c r="R94" s="293"/>
      <c r="S94" s="467" t="str">
        <f>IFERROR(VLOOKUP(U94,リスト!$AW$1:$AY$44,3,0),"")</f>
        <v/>
      </c>
      <c r="T94" s="468"/>
      <c r="U94" s="34"/>
      <c r="V94" s="461"/>
      <c r="W94" s="462"/>
      <c r="X94" s="462"/>
      <c r="Y94" s="462"/>
      <c r="Z94" s="463"/>
      <c r="AA94" s="278"/>
      <c r="AB94" s="279"/>
      <c r="AC94" s="279"/>
    </row>
    <row r="95" spans="1:29" s="127" customFormat="1" ht="15" hidden="1" customHeight="1" outlineLevel="1">
      <c r="A95" s="450"/>
      <c r="B95" s="453"/>
      <c r="C95" s="433"/>
      <c r="D95" s="433"/>
      <c r="E95" s="433"/>
      <c r="F95" s="434"/>
      <c r="G95" s="432"/>
      <c r="H95" s="433"/>
      <c r="I95" s="433"/>
      <c r="J95" s="433"/>
      <c r="K95" s="434"/>
      <c r="L95" s="182"/>
      <c r="M95" s="183" t="s">
        <v>313</v>
      </c>
      <c r="N95" s="443"/>
      <c r="O95" s="457"/>
      <c r="P95" s="457"/>
      <c r="Q95" s="292" t="str">
        <f>IFERROR(VLOOKUP(U95,リスト!$AW$1:$AY$44,2,0),"")</f>
        <v/>
      </c>
      <c r="R95" s="293"/>
      <c r="S95" s="469" t="str">
        <f>IFERROR(VLOOKUP(U95,リスト!$AW$1:$AY$44,3,0),"")</f>
        <v/>
      </c>
      <c r="T95" s="470"/>
      <c r="U95" s="35"/>
      <c r="V95" s="464"/>
      <c r="W95" s="465"/>
      <c r="X95" s="465"/>
      <c r="Y95" s="465"/>
      <c r="Z95" s="466"/>
      <c r="AA95" s="278"/>
      <c r="AB95" s="279"/>
      <c r="AC95" s="279"/>
    </row>
    <row r="96" spans="1:29" s="127" customFormat="1" ht="15" hidden="1" customHeight="1" outlineLevel="1">
      <c r="A96" s="449">
        <v>12</v>
      </c>
      <c r="B96" s="452"/>
      <c r="C96" s="430"/>
      <c r="D96" s="430"/>
      <c r="E96" s="430"/>
      <c r="F96" s="431"/>
      <c r="G96" s="429"/>
      <c r="H96" s="430"/>
      <c r="I96" s="430"/>
      <c r="J96" s="430"/>
      <c r="K96" s="431"/>
      <c r="L96" s="438"/>
      <c r="M96" s="439"/>
      <c r="N96" s="442"/>
      <c r="O96" s="455"/>
      <c r="P96" s="455"/>
      <c r="Q96" s="484" t="str">
        <f>IFERROR(VLOOKUP(U96,リスト!$AW$1:$AY$44,2,0),"")</f>
        <v/>
      </c>
      <c r="R96" s="485"/>
      <c r="S96" s="288" t="str">
        <f>IFERROR(VLOOKUP(U96,リスト!$AW$1:$AY$44,3,0),"")</f>
        <v/>
      </c>
      <c r="T96" s="289"/>
      <c r="U96" s="33"/>
      <c r="V96" s="458"/>
      <c r="W96" s="459"/>
      <c r="X96" s="459"/>
      <c r="Y96" s="459"/>
      <c r="Z96" s="460"/>
      <c r="AA96" s="276"/>
      <c r="AB96" s="277"/>
      <c r="AC96" s="277"/>
    </row>
    <row r="97" spans="1:29" s="127" customFormat="1" ht="15" hidden="1" customHeight="1" outlineLevel="1">
      <c r="A97" s="450"/>
      <c r="B97" s="453"/>
      <c r="C97" s="433"/>
      <c r="D97" s="433"/>
      <c r="E97" s="433"/>
      <c r="F97" s="434"/>
      <c r="G97" s="432"/>
      <c r="H97" s="433"/>
      <c r="I97" s="433"/>
      <c r="J97" s="433"/>
      <c r="K97" s="434"/>
      <c r="L97" s="440"/>
      <c r="M97" s="441"/>
      <c r="N97" s="443"/>
      <c r="O97" s="456"/>
      <c r="P97" s="456"/>
      <c r="Q97" s="292" t="str">
        <f>IFERROR(VLOOKUP(U97,リスト!$AW$1:$AY$44,2,0),"")</f>
        <v/>
      </c>
      <c r="R97" s="293"/>
      <c r="S97" s="467" t="str">
        <f>IFERROR(VLOOKUP(U97,リスト!$AW$1:$AY$44,3,0),"")</f>
        <v/>
      </c>
      <c r="T97" s="468"/>
      <c r="U97" s="34"/>
      <c r="V97" s="461"/>
      <c r="W97" s="462"/>
      <c r="X97" s="462"/>
      <c r="Y97" s="462"/>
      <c r="Z97" s="463"/>
      <c r="AA97" s="278"/>
      <c r="AB97" s="279"/>
      <c r="AC97" s="279"/>
    </row>
    <row r="98" spans="1:29" s="127" customFormat="1" ht="15" hidden="1" customHeight="1" outlineLevel="1">
      <c r="A98" s="450"/>
      <c r="B98" s="453"/>
      <c r="C98" s="433"/>
      <c r="D98" s="433"/>
      <c r="E98" s="433"/>
      <c r="F98" s="434"/>
      <c r="G98" s="432"/>
      <c r="H98" s="433"/>
      <c r="I98" s="433"/>
      <c r="J98" s="433"/>
      <c r="K98" s="434"/>
      <c r="L98" s="440"/>
      <c r="M98" s="441"/>
      <c r="N98" s="443"/>
      <c r="O98" s="456"/>
      <c r="P98" s="456"/>
      <c r="Q98" s="292" t="str">
        <f>IFERROR(VLOOKUP(U98,リスト!$AW$1:$AY$44,2,0),"")</f>
        <v/>
      </c>
      <c r="R98" s="293"/>
      <c r="S98" s="467" t="str">
        <f>IFERROR(VLOOKUP(U98,リスト!$AW$1:$AY$44,3,0),"")</f>
        <v/>
      </c>
      <c r="T98" s="468"/>
      <c r="U98" s="34"/>
      <c r="V98" s="461"/>
      <c r="W98" s="462"/>
      <c r="X98" s="462"/>
      <c r="Y98" s="462"/>
      <c r="Z98" s="463"/>
      <c r="AA98" s="278"/>
      <c r="AB98" s="279"/>
      <c r="AC98" s="279"/>
    </row>
    <row r="99" spans="1:29" s="127" customFormat="1" ht="15" hidden="1" customHeight="1" outlineLevel="1">
      <c r="A99" s="450"/>
      <c r="B99" s="453"/>
      <c r="C99" s="433"/>
      <c r="D99" s="433"/>
      <c r="E99" s="433"/>
      <c r="F99" s="434"/>
      <c r="G99" s="432"/>
      <c r="H99" s="433"/>
      <c r="I99" s="433"/>
      <c r="J99" s="433"/>
      <c r="K99" s="434"/>
      <c r="L99" s="440"/>
      <c r="M99" s="441"/>
      <c r="N99" s="443"/>
      <c r="O99" s="456"/>
      <c r="P99" s="456"/>
      <c r="Q99" s="292" t="str">
        <f>IFERROR(VLOOKUP(U99,リスト!$AW$1:$AY$44,2,0),"")</f>
        <v/>
      </c>
      <c r="R99" s="293"/>
      <c r="S99" s="467" t="str">
        <f>IFERROR(VLOOKUP(U99,リスト!$AW$1:$AY$44,3,0),"")</f>
        <v/>
      </c>
      <c r="T99" s="468"/>
      <c r="U99" s="34"/>
      <c r="V99" s="461"/>
      <c r="W99" s="462"/>
      <c r="X99" s="462"/>
      <c r="Y99" s="462"/>
      <c r="Z99" s="463"/>
      <c r="AA99" s="278"/>
      <c r="AB99" s="279"/>
      <c r="AC99" s="279"/>
    </row>
    <row r="100" spans="1:29" s="127" customFormat="1" ht="15" hidden="1" customHeight="1" outlineLevel="1">
      <c r="A100" s="450"/>
      <c r="B100" s="453"/>
      <c r="C100" s="433"/>
      <c r="D100" s="433"/>
      <c r="E100" s="433"/>
      <c r="F100" s="434"/>
      <c r="G100" s="432"/>
      <c r="H100" s="433"/>
      <c r="I100" s="433"/>
      <c r="J100" s="433"/>
      <c r="K100" s="434"/>
      <c r="L100" s="440"/>
      <c r="M100" s="441"/>
      <c r="N100" s="443"/>
      <c r="O100" s="456"/>
      <c r="P100" s="456"/>
      <c r="Q100" s="292" t="str">
        <f>IFERROR(VLOOKUP(U100,リスト!$AW$1:$AY$44,2,0),"")</f>
        <v/>
      </c>
      <c r="R100" s="293"/>
      <c r="S100" s="467" t="str">
        <f>IFERROR(VLOOKUP(U100,リスト!$AW$1:$AY$44,3,0),"")</f>
        <v/>
      </c>
      <c r="T100" s="468"/>
      <c r="U100" s="34"/>
      <c r="V100" s="461"/>
      <c r="W100" s="462"/>
      <c r="X100" s="462"/>
      <c r="Y100" s="462"/>
      <c r="Z100" s="463"/>
      <c r="AA100" s="278"/>
      <c r="AB100" s="279"/>
      <c r="AC100" s="279"/>
    </row>
    <row r="101" spans="1:29" s="127" customFormat="1" ht="15" hidden="1" customHeight="1" outlineLevel="1">
      <c r="A101" s="450"/>
      <c r="B101" s="453"/>
      <c r="C101" s="433"/>
      <c r="D101" s="433"/>
      <c r="E101" s="433"/>
      <c r="F101" s="434"/>
      <c r="G101" s="432"/>
      <c r="H101" s="433"/>
      <c r="I101" s="433"/>
      <c r="J101" s="433"/>
      <c r="K101" s="434"/>
      <c r="L101" s="182"/>
      <c r="M101" s="183" t="s">
        <v>313</v>
      </c>
      <c r="N101" s="443"/>
      <c r="O101" s="457"/>
      <c r="P101" s="457"/>
      <c r="Q101" s="292" t="str">
        <f>IFERROR(VLOOKUP(U101,リスト!$AW$1:$AY$44,2,0),"")</f>
        <v/>
      </c>
      <c r="R101" s="293"/>
      <c r="S101" s="469" t="str">
        <f>IFERROR(VLOOKUP(U101,リスト!$AW$1:$AY$44,3,0),"")</f>
        <v/>
      </c>
      <c r="T101" s="470"/>
      <c r="U101" s="35"/>
      <c r="V101" s="464"/>
      <c r="W101" s="465"/>
      <c r="X101" s="465"/>
      <c r="Y101" s="465"/>
      <c r="Z101" s="466"/>
      <c r="AA101" s="278"/>
      <c r="AB101" s="279"/>
      <c r="AC101" s="279"/>
    </row>
    <row r="102" spans="1:29" s="127" customFormat="1" ht="15" hidden="1" customHeight="1" outlineLevel="1">
      <c r="A102" s="449">
        <v>13</v>
      </c>
      <c r="B102" s="452"/>
      <c r="C102" s="430"/>
      <c r="D102" s="430"/>
      <c r="E102" s="430"/>
      <c r="F102" s="431"/>
      <c r="G102" s="429"/>
      <c r="H102" s="430"/>
      <c r="I102" s="430"/>
      <c r="J102" s="430"/>
      <c r="K102" s="431"/>
      <c r="L102" s="438"/>
      <c r="M102" s="439"/>
      <c r="N102" s="442"/>
      <c r="O102" s="455"/>
      <c r="P102" s="455"/>
      <c r="Q102" s="484" t="str">
        <f>IFERROR(VLOOKUP(U102,リスト!$AW$1:$AY$44,2,0),"")</f>
        <v/>
      </c>
      <c r="R102" s="485"/>
      <c r="S102" s="288" t="str">
        <f>IFERROR(VLOOKUP(U102,リスト!$AW$1:$AY$44,3,0),"")</f>
        <v/>
      </c>
      <c r="T102" s="289"/>
      <c r="U102" s="33"/>
      <c r="V102" s="458"/>
      <c r="W102" s="459"/>
      <c r="X102" s="459"/>
      <c r="Y102" s="459"/>
      <c r="Z102" s="460"/>
      <c r="AA102" s="276"/>
      <c r="AB102" s="277"/>
      <c r="AC102" s="277"/>
    </row>
    <row r="103" spans="1:29" s="127" customFormat="1" ht="15" hidden="1" customHeight="1" outlineLevel="1">
      <c r="A103" s="450"/>
      <c r="B103" s="453"/>
      <c r="C103" s="433"/>
      <c r="D103" s="433"/>
      <c r="E103" s="433"/>
      <c r="F103" s="434"/>
      <c r="G103" s="432"/>
      <c r="H103" s="433"/>
      <c r="I103" s="433"/>
      <c r="J103" s="433"/>
      <c r="K103" s="434"/>
      <c r="L103" s="440"/>
      <c r="M103" s="441"/>
      <c r="N103" s="443"/>
      <c r="O103" s="456"/>
      <c r="P103" s="456"/>
      <c r="Q103" s="292" t="str">
        <f>IFERROR(VLOOKUP(U103,リスト!$AW$1:$AY$44,2,0),"")</f>
        <v/>
      </c>
      <c r="R103" s="293"/>
      <c r="S103" s="467" t="str">
        <f>IFERROR(VLOOKUP(U103,リスト!$AW$1:$AY$44,3,0),"")</f>
        <v/>
      </c>
      <c r="T103" s="468"/>
      <c r="U103" s="34"/>
      <c r="V103" s="461"/>
      <c r="W103" s="462"/>
      <c r="X103" s="462"/>
      <c r="Y103" s="462"/>
      <c r="Z103" s="463"/>
      <c r="AA103" s="278"/>
      <c r="AB103" s="279"/>
      <c r="AC103" s="279"/>
    </row>
    <row r="104" spans="1:29" s="127" customFormat="1" ht="15" hidden="1" customHeight="1" outlineLevel="1">
      <c r="A104" s="450"/>
      <c r="B104" s="453"/>
      <c r="C104" s="433"/>
      <c r="D104" s="433"/>
      <c r="E104" s="433"/>
      <c r="F104" s="434"/>
      <c r="G104" s="432"/>
      <c r="H104" s="433"/>
      <c r="I104" s="433"/>
      <c r="J104" s="433"/>
      <c r="K104" s="434"/>
      <c r="L104" s="440"/>
      <c r="M104" s="441"/>
      <c r="N104" s="443"/>
      <c r="O104" s="456"/>
      <c r="P104" s="456"/>
      <c r="Q104" s="292" t="str">
        <f>IFERROR(VLOOKUP(U104,リスト!$AW$1:$AY$44,2,0),"")</f>
        <v/>
      </c>
      <c r="R104" s="293"/>
      <c r="S104" s="467" t="str">
        <f>IFERROR(VLOOKUP(U104,リスト!$AW$1:$AY$44,3,0),"")</f>
        <v/>
      </c>
      <c r="T104" s="468"/>
      <c r="U104" s="34"/>
      <c r="V104" s="461"/>
      <c r="W104" s="462"/>
      <c r="X104" s="462"/>
      <c r="Y104" s="462"/>
      <c r="Z104" s="463"/>
      <c r="AA104" s="278"/>
      <c r="AB104" s="279"/>
      <c r="AC104" s="279"/>
    </row>
    <row r="105" spans="1:29" s="127" customFormat="1" ht="15" hidden="1" customHeight="1" outlineLevel="1">
      <c r="A105" s="450"/>
      <c r="B105" s="453"/>
      <c r="C105" s="433"/>
      <c r="D105" s="433"/>
      <c r="E105" s="433"/>
      <c r="F105" s="434"/>
      <c r="G105" s="432"/>
      <c r="H105" s="433"/>
      <c r="I105" s="433"/>
      <c r="J105" s="433"/>
      <c r="K105" s="434"/>
      <c r="L105" s="440"/>
      <c r="M105" s="441"/>
      <c r="N105" s="443"/>
      <c r="O105" s="456"/>
      <c r="P105" s="456"/>
      <c r="Q105" s="292" t="str">
        <f>IFERROR(VLOOKUP(U105,リスト!$AW$1:$AY$44,2,0),"")</f>
        <v/>
      </c>
      <c r="R105" s="293"/>
      <c r="S105" s="467" t="str">
        <f>IFERROR(VLOOKUP(U105,リスト!$AW$1:$AY$44,3,0),"")</f>
        <v/>
      </c>
      <c r="T105" s="468"/>
      <c r="U105" s="34"/>
      <c r="V105" s="461"/>
      <c r="W105" s="462"/>
      <c r="X105" s="462"/>
      <c r="Y105" s="462"/>
      <c r="Z105" s="463"/>
      <c r="AA105" s="278"/>
      <c r="AB105" s="279"/>
      <c r="AC105" s="279"/>
    </row>
    <row r="106" spans="1:29" s="127" customFormat="1" ht="15" hidden="1" customHeight="1" outlineLevel="1">
      <c r="A106" s="450"/>
      <c r="B106" s="453"/>
      <c r="C106" s="433"/>
      <c r="D106" s="433"/>
      <c r="E106" s="433"/>
      <c r="F106" s="434"/>
      <c r="G106" s="432"/>
      <c r="H106" s="433"/>
      <c r="I106" s="433"/>
      <c r="J106" s="433"/>
      <c r="K106" s="434"/>
      <c r="L106" s="440"/>
      <c r="M106" s="441"/>
      <c r="N106" s="443"/>
      <c r="O106" s="456"/>
      <c r="P106" s="456"/>
      <c r="Q106" s="292" t="str">
        <f>IFERROR(VLOOKUP(U106,リスト!$AW$1:$AY$44,2,0),"")</f>
        <v/>
      </c>
      <c r="R106" s="293"/>
      <c r="S106" s="467" t="str">
        <f>IFERROR(VLOOKUP(U106,リスト!$AW$1:$AY$44,3,0),"")</f>
        <v/>
      </c>
      <c r="T106" s="468"/>
      <c r="U106" s="34"/>
      <c r="V106" s="461"/>
      <c r="W106" s="462"/>
      <c r="X106" s="462"/>
      <c r="Y106" s="462"/>
      <c r="Z106" s="463"/>
      <c r="AA106" s="278"/>
      <c r="AB106" s="279"/>
      <c r="AC106" s="279"/>
    </row>
    <row r="107" spans="1:29" s="127" customFormat="1" ht="15" hidden="1" customHeight="1" outlineLevel="1">
      <c r="A107" s="450"/>
      <c r="B107" s="453"/>
      <c r="C107" s="433"/>
      <c r="D107" s="433"/>
      <c r="E107" s="433"/>
      <c r="F107" s="434"/>
      <c r="G107" s="432"/>
      <c r="H107" s="433"/>
      <c r="I107" s="433"/>
      <c r="J107" s="433"/>
      <c r="K107" s="434"/>
      <c r="L107" s="182"/>
      <c r="M107" s="183" t="s">
        <v>313</v>
      </c>
      <c r="N107" s="443"/>
      <c r="O107" s="457"/>
      <c r="P107" s="457"/>
      <c r="Q107" s="292" t="str">
        <f>IFERROR(VLOOKUP(U107,リスト!$AW$1:$AY$44,2,0),"")</f>
        <v/>
      </c>
      <c r="R107" s="293"/>
      <c r="S107" s="469" t="str">
        <f>IFERROR(VLOOKUP(U107,リスト!$AW$1:$AY$44,3,0),"")</f>
        <v/>
      </c>
      <c r="T107" s="470"/>
      <c r="U107" s="35"/>
      <c r="V107" s="464"/>
      <c r="W107" s="465"/>
      <c r="X107" s="465"/>
      <c r="Y107" s="465"/>
      <c r="Z107" s="466"/>
      <c r="AA107" s="278"/>
      <c r="AB107" s="279"/>
      <c r="AC107" s="279"/>
    </row>
    <row r="108" spans="1:29" s="127" customFormat="1" ht="15" hidden="1" customHeight="1" outlineLevel="1">
      <c r="A108" s="449">
        <v>14</v>
      </c>
      <c r="B108" s="452"/>
      <c r="C108" s="430"/>
      <c r="D108" s="430"/>
      <c r="E108" s="430"/>
      <c r="F108" s="431"/>
      <c r="G108" s="429"/>
      <c r="H108" s="430"/>
      <c r="I108" s="430"/>
      <c r="J108" s="430"/>
      <c r="K108" s="431"/>
      <c r="L108" s="438"/>
      <c r="M108" s="439"/>
      <c r="N108" s="442"/>
      <c r="O108" s="455"/>
      <c r="P108" s="455"/>
      <c r="Q108" s="484" t="str">
        <f>IFERROR(VLOOKUP(U108,リスト!$AW$1:$AY$44,2,0),"")</f>
        <v/>
      </c>
      <c r="R108" s="485"/>
      <c r="S108" s="288" t="str">
        <f>IFERROR(VLOOKUP(U108,リスト!$AW$1:$AY$44,3,0),"")</f>
        <v/>
      </c>
      <c r="T108" s="289"/>
      <c r="U108" s="33"/>
      <c r="V108" s="458"/>
      <c r="W108" s="459"/>
      <c r="X108" s="459"/>
      <c r="Y108" s="459"/>
      <c r="Z108" s="460"/>
      <c r="AA108" s="276"/>
      <c r="AB108" s="277"/>
      <c r="AC108" s="277"/>
    </row>
    <row r="109" spans="1:29" s="127" customFormat="1" ht="15" hidden="1" customHeight="1" outlineLevel="1">
      <c r="A109" s="450"/>
      <c r="B109" s="453"/>
      <c r="C109" s="433"/>
      <c r="D109" s="433"/>
      <c r="E109" s="433"/>
      <c r="F109" s="434"/>
      <c r="G109" s="432"/>
      <c r="H109" s="433"/>
      <c r="I109" s="433"/>
      <c r="J109" s="433"/>
      <c r="K109" s="434"/>
      <c r="L109" s="440"/>
      <c r="M109" s="441"/>
      <c r="N109" s="443"/>
      <c r="O109" s="456"/>
      <c r="P109" s="456"/>
      <c r="Q109" s="292" t="str">
        <f>IFERROR(VLOOKUP(U109,リスト!$AW$1:$AY$44,2,0),"")</f>
        <v/>
      </c>
      <c r="R109" s="293"/>
      <c r="S109" s="467" t="str">
        <f>IFERROR(VLOOKUP(U109,リスト!$AW$1:$AY$44,3,0),"")</f>
        <v/>
      </c>
      <c r="T109" s="468"/>
      <c r="U109" s="34"/>
      <c r="V109" s="461"/>
      <c r="W109" s="462"/>
      <c r="X109" s="462"/>
      <c r="Y109" s="462"/>
      <c r="Z109" s="463"/>
      <c r="AA109" s="278"/>
      <c r="AB109" s="279"/>
      <c r="AC109" s="279"/>
    </row>
    <row r="110" spans="1:29" s="127" customFormat="1" ht="15" hidden="1" customHeight="1" outlineLevel="1">
      <c r="A110" s="450"/>
      <c r="B110" s="453"/>
      <c r="C110" s="433"/>
      <c r="D110" s="433"/>
      <c r="E110" s="433"/>
      <c r="F110" s="434"/>
      <c r="G110" s="432"/>
      <c r="H110" s="433"/>
      <c r="I110" s="433"/>
      <c r="J110" s="433"/>
      <c r="K110" s="434"/>
      <c r="L110" s="440"/>
      <c r="M110" s="441"/>
      <c r="N110" s="443"/>
      <c r="O110" s="456"/>
      <c r="P110" s="456"/>
      <c r="Q110" s="292" t="str">
        <f>IFERROR(VLOOKUP(U110,リスト!$AW$1:$AY$44,2,0),"")</f>
        <v/>
      </c>
      <c r="R110" s="293"/>
      <c r="S110" s="467" t="str">
        <f>IFERROR(VLOOKUP(U110,リスト!$AW$1:$AY$44,3,0),"")</f>
        <v/>
      </c>
      <c r="T110" s="468"/>
      <c r="U110" s="34"/>
      <c r="V110" s="461"/>
      <c r="W110" s="462"/>
      <c r="X110" s="462"/>
      <c r="Y110" s="462"/>
      <c r="Z110" s="463"/>
      <c r="AA110" s="278"/>
      <c r="AB110" s="279"/>
      <c r="AC110" s="279"/>
    </row>
    <row r="111" spans="1:29" s="127" customFormat="1" ht="15" hidden="1" customHeight="1" outlineLevel="1">
      <c r="A111" s="450"/>
      <c r="B111" s="453"/>
      <c r="C111" s="433"/>
      <c r="D111" s="433"/>
      <c r="E111" s="433"/>
      <c r="F111" s="434"/>
      <c r="G111" s="432"/>
      <c r="H111" s="433"/>
      <c r="I111" s="433"/>
      <c r="J111" s="433"/>
      <c r="K111" s="434"/>
      <c r="L111" s="440"/>
      <c r="M111" s="441"/>
      <c r="N111" s="443"/>
      <c r="O111" s="456"/>
      <c r="P111" s="456"/>
      <c r="Q111" s="292" t="str">
        <f>IFERROR(VLOOKUP(U111,リスト!$AW$1:$AY$44,2,0),"")</f>
        <v/>
      </c>
      <c r="R111" s="293"/>
      <c r="S111" s="467" t="str">
        <f>IFERROR(VLOOKUP(U111,リスト!$AW$1:$AY$44,3,0),"")</f>
        <v/>
      </c>
      <c r="T111" s="468"/>
      <c r="U111" s="34"/>
      <c r="V111" s="461"/>
      <c r="W111" s="462"/>
      <c r="X111" s="462"/>
      <c r="Y111" s="462"/>
      <c r="Z111" s="463"/>
      <c r="AA111" s="278"/>
      <c r="AB111" s="279"/>
      <c r="AC111" s="279"/>
    </row>
    <row r="112" spans="1:29" s="127" customFormat="1" ht="15" hidden="1" customHeight="1" outlineLevel="1">
      <c r="A112" s="450"/>
      <c r="B112" s="453"/>
      <c r="C112" s="433"/>
      <c r="D112" s="433"/>
      <c r="E112" s="433"/>
      <c r="F112" s="434"/>
      <c r="G112" s="432"/>
      <c r="H112" s="433"/>
      <c r="I112" s="433"/>
      <c r="J112" s="433"/>
      <c r="K112" s="434"/>
      <c r="L112" s="440"/>
      <c r="M112" s="441"/>
      <c r="N112" s="443"/>
      <c r="O112" s="456"/>
      <c r="P112" s="456"/>
      <c r="Q112" s="292" t="str">
        <f>IFERROR(VLOOKUP(U112,リスト!$AW$1:$AY$44,2,0),"")</f>
        <v/>
      </c>
      <c r="R112" s="293"/>
      <c r="S112" s="467" t="str">
        <f>IFERROR(VLOOKUP(U112,リスト!$AW$1:$AY$44,3,0),"")</f>
        <v/>
      </c>
      <c r="T112" s="468"/>
      <c r="U112" s="34"/>
      <c r="V112" s="461"/>
      <c r="W112" s="462"/>
      <c r="X112" s="462"/>
      <c r="Y112" s="462"/>
      <c r="Z112" s="463"/>
      <c r="AA112" s="278"/>
      <c r="AB112" s="279"/>
      <c r="AC112" s="279"/>
    </row>
    <row r="113" spans="1:29" s="127" customFormat="1" ht="15" hidden="1" customHeight="1" outlineLevel="1">
      <c r="A113" s="450"/>
      <c r="B113" s="453"/>
      <c r="C113" s="433"/>
      <c r="D113" s="433"/>
      <c r="E113" s="433"/>
      <c r="F113" s="434"/>
      <c r="G113" s="432"/>
      <c r="H113" s="433"/>
      <c r="I113" s="433"/>
      <c r="J113" s="433"/>
      <c r="K113" s="434"/>
      <c r="L113" s="182"/>
      <c r="M113" s="183" t="s">
        <v>313</v>
      </c>
      <c r="N113" s="443"/>
      <c r="O113" s="457"/>
      <c r="P113" s="457"/>
      <c r="Q113" s="294" t="str">
        <f>IFERROR(VLOOKUP(U113,リスト!$AW$1:$AY$44,2,0),"")</f>
        <v/>
      </c>
      <c r="R113" s="486"/>
      <c r="S113" s="469" t="str">
        <f>IFERROR(VLOOKUP(U113,リスト!$AW$1:$AY$44,3,0),"")</f>
        <v/>
      </c>
      <c r="T113" s="470"/>
      <c r="U113" s="35"/>
      <c r="V113" s="464"/>
      <c r="W113" s="465"/>
      <c r="X113" s="465"/>
      <c r="Y113" s="465"/>
      <c r="Z113" s="466"/>
      <c r="AA113" s="278"/>
      <c r="AB113" s="279"/>
      <c r="AC113" s="279"/>
    </row>
    <row r="114" spans="1:29" s="127" customFormat="1" ht="15" hidden="1" customHeight="1" outlineLevel="1">
      <c r="A114" s="449">
        <v>15</v>
      </c>
      <c r="B114" s="452"/>
      <c r="C114" s="430"/>
      <c r="D114" s="430"/>
      <c r="E114" s="430"/>
      <c r="F114" s="431"/>
      <c r="G114" s="429"/>
      <c r="H114" s="430"/>
      <c r="I114" s="430"/>
      <c r="J114" s="430"/>
      <c r="K114" s="431"/>
      <c r="L114" s="438"/>
      <c r="M114" s="439"/>
      <c r="N114" s="442"/>
      <c r="O114" s="455"/>
      <c r="P114" s="455"/>
      <c r="Q114" s="484" t="str">
        <f>IFERROR(VLOOKUP(U114,リスト!$AW$1:$AY$44,2,0),"")</f>
        <v/>
      </c>
      <c r="R114" s="485"/>
      <c r="S114" s="288" t="str">
        <f>IFERROR(VLOOKUP(U114,リスト!$AW$1:$AY$44,3,0),"")</f>
        <v/>
      </c>
      <c r="T114" s="289"/>
      <c r="U114" s="33"/>
      <c r="V114" s="458"/>
      <c r="W114" s="459"/>
      <c r="X114" s="459"/>
      <c r="Y114" s="459"/>
      <c r="Z114" s="460"/>
      <c r="AA114" s="276"/>
      <c r="AB114" s="277"/>
      <c r="AC114" s="277"/>
    </row>
    <row r="115" spans="1:29" s="127" customFormat="1" ht="15" hidden="1" customHeight="1" outlineLevel="1">
      <c r="A115" s="450"/>
      <c r="B115" s="453"/>
      <c r="C115" s="433"/>
      <c r="D115" s="433"/>
      <c r="E115" s="433"/>
      <c r="F115" s="434"/>
      <c r="G115" s="432"/>
      <c r="H115" s="433"/>
      <c r="I115" s="433"/>
      <c r="J115" s="433"/>
      <c r="K115" s="434"/>
      <c r="L115" s="440"/>
      <c r="M115" s="441"/>
      <c r="N115" s="443"/>
      <c r="O115" s="456"/>
      <c r="P115" s="456"/>
      <c r="Q115" s="292" t="str">
        <f>IFERROR(VLOOKUP(U115,リスト!$AW$1:$AY$44,2,0),"")</f>
        <v/>
      </c>
      <c r="R115" s="293"/>
      <c r="S115" s="467" t="str">
        <f>IFERROR(VLOOKUP(U115,リスト!$AW$1:$AY$44,3,0),"")</f>
        <v/>
      </c>
      <c r="T115" s="468"/>
      <c r="U115" s="34"/>
      <c r="V115" s="461"/>
      <c r="W115" s="462"/>
      <c r="X115" s="462"/>
      <c r="Y115" s="462"/>
      <c r="Z115" s="463"/>
      <c r="AA115" s="278"/>
      <c r="AB115" s="279"/>
      <c r="AC115" s="279"/>
    </row>
    <row r="116" spans="1:29" s="127" customFormat="1" ht="14.25" hidden="1" customHeight="1" outlineLevel="1">
      <c r="A116" s="450"/>
      <c r="B116" s="453"/>
      <c r="C116" s="433"/>
      <c r="D116" s="433"/>
      <c r="E116" s="433"/>
      <c r="F116" s="434"/>
      <c r="G116" s="432"/>
      <c r="H116" s="433"/>
      <c r="I116" s="433"/>
      <c r="J116" s="433"/>
      <c r="K116" s="434"/>
      <c r="L116" s="440"/>
      <c r="M116" s="441"/>
      <c r="N116" s="443"/>
      <c r="O116" s="456"/>
      <c r="P116" s="456"/>
      <c r="Q116" s="292" t="str">
        <f>IFERROR(VLOOKUP(U116,リスト!$AW$1:$AY$44,2,0),"")</f>
        <v/>
      </c>
      <c r="R116" s="293"/>
      <c r="S116" s="467" t="str">
        <f>IFERROR(VLOOKUP(U116,リスト!$AW$1:$AY$44,3,0),"")</f>
        <v/>
      </c>
      <c r="T116" s="468"/>
      <c r="U116" s="34"/>
      <c r="V116" s="461"/>
      <c r="W116" s="462"/>
      <c r="X116" s="462"/>
      <c r="Y116" s="462"/>
      <c r="Z116" s="463"/>
      <c r="AA116" s="278"/>
      <c r="AB116" s="279"/>
      <c r="AC116" s="279"/>
    </row>
    <row r="117" spans="1:29" s="127" customFormat="1" ht="15" hidden="1" customHeight="1" outlineLevel="1">
      <c r="A117" s="450"/>
      <c r="B117" s="453"/>
      <c r="C117" s="433"/>
      <c r="D117" s="433"/>
      <c r="E117" s="433"/>
      <c r="F117" s="434"/>
      <c r="G117" s="432"/>
      <c r="H117" s="433"/>
      <c r="I117" s="433"/>
      <c r="J117" s="433"/>
      <c r="K117" s="434"/>
      <c r="L117" s="440"/>
      <c r="M117" s="441"/>
      <c r="N117" s="443"/>
      <c r="O117" s="456"/>
      <c r="P117" s="456"/>
      <c r="Q117" s="292" t="str">
        <f>IFERROR(VLOOKUP(U117,リスト!$AW$1:$AY$44,2,0),"")</f>
        <v/>
      </c>
      <c r="R117" s="293"/>
      <c r="S117" s="467" t="str">
        <f>IFERROR(VLOOKUP(U117,リスト!$AW$1:$AY$44,3,0),"")</f>
        <v/>
      </c>
      <c r="T117" s="468"/>
      <c r="U117" s="34"/>
      <c r="V117" s="461"/>
      <c r="W117" s="462"/>
      <c r="X117" s="462"/>
      <c r="Y117" s="462"/>
      <c r="Z117" s="463"/>
      <c r="AA117" s="278"/>
      <c r="AB117" s="279"/>
      <c r="AC117" s="279"/>
    </row>
    <row r="118" spans="1:29" s="127" customFormat="1" ht="15" hidden="1" customHeight="1" outlineLevel="1">
      <c r="A118" s="450"/>
      <c r="B118" s="453"/>
      <c r="C118" s="433"/>
      <c r="D118" s="433"/>
      <c r="E118" s="433"/>
      <c r="F118" s="434"/>
      <c r="G118" s="432"/>
      <c r="H118" s="433"/>
      <c r="I118" s="433"/>
      <c r="J118" s="433"/>
      <c r="K118" s="434"/>
      <c r="L118" s="440"/>
      <c r="M118" s="441"/>
      <c r="N118" s="443"/>
      <c r="O118" s="456"/>
      <c r="P118" s="456"/>
      <c r="Q118" s="292" t="str">
        <f>IFERROR(VLOOKUP(U118,リスト!$AW$1:$AY$44,2,0),"")</f>
        <v/>
      </c>
      <c r="R118" s="293"/>
      <c r="S118" s="467" t="str">
        <f>IFERROR(VLOOKUP(U118,リスト!$AW$1:$AY$44,3,0),"")</f>
        <v/>
      </c>
      <c r="T118" s="468"/>
      <c r="U118" s="34"/>
      <c r="V118" s="461"/>
      <c r="W118" s="462"/>
      <c r="X118" s="462"/>
      <c r="Y118" s="462"/>
      <c r="Z118" s="463"/>
      <c r="AA118" s="278"/>
      <c r="AB118" s="279"/>
      <c r="AC118" s="279"/>
    </row>
    <row r="119" spans="1:29" s="127" customFormat="1" ht="15" hidden="1" customHeight="1" outlineLevel="1">
      <c r="A119" s="450"/>
      <c r="B119" s="453"/>
      <c r="C119" s="433"/>
      <c r="D119" s="433"/>
      <c r="E119" s="433"/>
      <c r="F119" s="434"/>
      <c r="G119" s="432"/>
      <c r="H119" s="433"/>
      <c r="I119" s="433"/>
      <c r="J119" s="433"/>
      <c r="K119" s="434"/>
      <c r="L119" s="182"/>
      <c r="M119" s="183" t="s">
        <v>313</v>
      </c>
      <c r="N119" s="443"/>
      <c r="O119" s="456"/>
      <c r="P119" s="456"/>
      <c r="Q119" s="292" t="str">
        <f>IFERROR(VLOOKUP(U119,リスト!$AW$1:$AY$44,2,0),"")</f>
        <v/>
      </c>
      <c r="R119" s="293"/>
      <c r="S119" s="467" t="str">
        <f>IFERROR(VLOOKUP(U119,リスト!$AW$1:$AY$44,3,0),"")</f>
        <v/>
      </c>
      <c r="T119" s="468"/>
      <c r="U119" s="34"/>
      <c r="V119" s="461"/>
      <c r="W119" s="462"/>
      <c r="X119" s="462"/>
      <c r="Y119" s="462"/>
      <c r="Z119" s="463"/>
      <c r="AA119" s="278"/>
      <c r="AB119" s="279"/>
      <c r="AC119" s="279"/>
    </row>
    <row r="120" spans="1:29" ht="19.5" customHeight="1" collapsed="1">
      <c r="A120" s="476" t="s">
        <v>345</v>
      </c>
      <c r="B120" s="476"/>
      <c r="C120" s="476"/>
      <c r="D120" s="476"/>
      <c r="E120" s="476"/>
      <c r="F120" s="476"/>
      <c r="G120" s="476"/>
      <c r="H120" s="476"/>
      <c r="I120" s="476"/>
      <c r="J120" s="476"/>
      <c r="K120" s="477"/>
      <c r="L120" s="480">
        <f>SUM(L30:M119)</f>
        <v>0</v>
      </c>
      <c r="M120" s="481"/>
      <c r="N120" s="280" t="str">
        <f>IF(ロール対応表ｰ1007!$T$57=0,"","「ロール対応表」シートと一致していないスキル項目があります")</f>
        <v/>
      </c>
      <c r="O120" s="281"/>
      <c r="P120" s="281"/>
      <c r="Q120" s="281"/>
      <c r="R120" s="281"/>
      <c r="S120" s="281"/>
      <c r="T120" s="281"/>
      <c r="U120" s="281"/>
      <c r="V120" s="281"/>
      <c r="W120" s="281"/>
      <c r="X120" s="281"/>
      <c r="Y120" s="281"/>
      <c r="Z120" s="281"/>
      <c r="AA120" s="281"/>
      <c r="AB120" s="281"/>
      <c r="AC120" s="282"/>
    </row>
    <row r="121" spans="1:29" ht="10.5" customHeight="1">
      <c r="A121" s="478"/>
      <c r="B121" s="478"/>
      <c r="C121" s="478"/>
      <c r="D121" s="478"/>
      <c r="E121" s="478"/>
      <c r="F121" s="478"/>
      <c r="G121" s="478"/>
      <c r="H121" s="478"/>
      <c r="I121" s="478"/>
      <c r="J121" s="478"/>
      <c r="K121" s="479"/>
      <c r="L121" s="482" t="s">
        <v>313</v>
      </c>
      <c r="M121" s="483"/>
      <c r="N121" s="283"/>
      <c r="O121" s="284"/>
      <c r="P121" s="284"/>
      <c r="Q121" s="284"/>
      <c r="R121" s="284"/>
      <c r="S121" s="284"/>
      <c r="T121" s="284"/>
      <c r="U121" s="284"/>
      <c r="V121" s="284"/>
      <c r="W121" s="284"/>
      <c r="X121" s="284"/>
      <c r="Y121" s="284"/>
      <c r="Z121" s="284"/>
      <c r="AA121" s="284"/>
      <c r="AB121" s="284"/>
      <c r="AC121" s="285"/>
    </row>
    <row r="122" spans="1:29" ht="15" customHeight="1">
      <c r="A122" s="428" t="s">
        <v>596</v>
      </c>
      <c r="B122" s="428"/>
      <c r="C122" s="428"/>
      <c r="D122" s="428"/>
      <c r="E122" s="428"/>
      <c r="F122" s="428"/>
      <c r="G122" s="428"/>
      <c r="H122" s="428"/>
      <c r="I122" s="428"/>
      <c r="J122" s="428"/>
      <c r="K122" s="428"/>
      <c r="L122" s="428"/>
      <c r="M122" s="428"/>
      <c r="N122" s="331"/>
      <c r="O122" s="331"/>
      <c r="P122" s="331"/>
      <c r="Q122" s="331"/>
      <c r="R122" s="331"/>
      <c r="S122" s="331"/>
      <c r="T122" s="331"/>
      <c r="U122" s="331"/>
      <c r="V122" s="331"/>
      <c r="W122" s="331"/>
      <c r="X122" s="331"/>
      <c r="Y122" s="331"/>
      <c r="Z122" s="331"/>
    </row>
    <row r="123" spans="1:29" ht="15" customHeight="1">
      <c r="A123" s="331"/>
      <c r="B123" s="331"/>
      <c r="C123" s="331"/>
      <c r="D123" s="331"/>
      <c r="E123" s="331"/>
      <c r="F123" s="331"/>
      <c r="G123" s="331"/>
      <c r="H123" s="331"/>
      <c r="I123" s="331"/>
      <c r="J123" s="331"/>
      <c r="K123" s="331"/>
      <c r="L123" s="331"/>
      <c r="M123" s="331"/>
      <c r="N123" s="331"/>
      <c r="O123" s="331"/>
      <c r="P123" s="331"/>
      <c r="Q123" s="331"/>
      <c r="R123" s="331"/>
      <c r="S123" s="331"/>
      <c r="T123" s="331"/>
      <c r="U123" s="331"/>
      <c r="V123" s="331"/>
      <c r="W123" s="331"/>
      <c r="X123" s="331"/>
      <c r="Y123" s="331"/>
      <c r="Z123" s="331"/>
    </row>
    <row r="124" spans="1:29" ht="15" customHeight="1">
      <c r="A124" s="331"/>
      <c r="B124" s="331"/>
      <c r="C124" s="331"/>
      <c r="D124" s="331"/>
      <c r="E124" s="331"/>
      <c r="F124" s="331"/>
      <c r="G124" s="331"/>
      <c r="H124" s="331"/>
      <c r="I124" s="331"/>
      <c r="J124" s="331"/>
      <c r="K124" s="331"/>
      <c r="L124" s="331"/>
      <c r="M124" s="331"/>
      <c r="N124" s="331"/>
      <c r="O124" s="331"/>
      <c r="P124" s="331"/>
      <c r="Q124" s="331"/>
      <c r="R124" s="331"/>
      <c r="S124" s="331"/>
      <c r="T124" s="331"/>
      <c r="U124" s="331"/>
      <c r="V124" s="331"/>
      <c r="W124" s="331"/>
      <c r="X124" s="331"/>
      <c r="Y124" s="331"/>
      <c r="Z124" s="331"/>
    </row>
    <row r="125" spans="1:29" ht="15" customHeight="1">
      <c r="A125" s="331"/>
      <c r="B125" s="331"/>
      <c r="C125" s="331"/>
      <c r="D125" s="331"/>
      <c r="E125" s="331"/>
      <c r="F125" s="331"/>
      <c r="G125" s="331"/>
      <c r="H125" s="331"/>
      <c r="I125" s="331"/>
      <c r="J125" s="331"/>
      <c r="K125" s="331"/>
      <c r="L125" s="331"/>
      <c r="M125" s="331"/>
      <c r="N125" s="331"/>
      <c r="O125" s="331"/>
      <c r="P125" s="331"/>
      <c r="Q125" s="331"/>
      <c r="R125" s="331"/>
      <c r="S125" s="331"/>
      <c r="T125" s="331"/>
      <c r="U125" s="331"/>
      <c r="V125" s="331"/>
      <c r="W125" s="331"/>
      <c r="X125" s="331"/>
      <c r="Y125" s="331"/>
      <c r="Z125" s="331"/>
    </row>
    <row r="126" spans="1:29" ht="15" customHeight="1">
      <c r="A126" s="257" t="s">
        <v>635</v>
      </c>
      <c r="B126" s="226"/>
      <c r="C126" s="226"/>
      <c r="D126" s="226"/>
      <c r="E126" s="226"/>
      <c r="F126" s="226"/>
      <c r="G126" s="226"/>
      <c r="H126" s="226"/>
      <c r="I126" s="226"/>
      <c r="J126" s="226"/>
      <c r="K126" s="226"/>
      <c r="L126" s="226"/>
      <c r="M126" s="226"/>
      <c r="N126" s="226"/>
      <c r="O126" s="226"/>
      <c r="P126" s="226"/>
      <c r="Q126" s="226"/>
      <c r="R126" s="226"/>
      <c r="S126" s="226"/>
      <c r="T126" s="226"/>
      <c r="U126" s="226"/>
      <c r="V126" s="226"/>
      <c r="W126" s="226"/>
      <c r="X126" s="226"/>
      <c r="Y126" s="226"/>
      <c r="Z126" s="226"/>
    </row>
    <row r="127" spans="1:29" ht="15" customHeight="1">
      <c r="A127" s="573" t="s">
        <v>636</v>
      </c>
      <c r="B127" s="573"/>
      <c r="C127" s="573"/>
      <c r="D127" s="573"/>
      <c r="E127" s="574"/>
      <c r="F127" s="575" t="s">
        <v>346</v>
      </c>
      <c r="G127" s="575"/>
      <c r="H127" s="575"/>
      <c r="I127" s="575"/>
      <c r="J127" s="575"/>
      <c r="K127" s="575"/>
      <c r="L127" s="575"/>
      <c r="M127" s="575"/>
      <c r="N127" s="575"/>
      <c r="O127" s="575"/>
      <c r="P127" s="575"/>
      <c r="Q127" s="575"/>
      <c r="R127" s="575"/>
    </row>
    <row r="128" spans="1:29" ht="50.1" customHeight="1">
      <c r="A128" s="421"/>
      <c r="B128" s="421"/>
      <c r="C128" s="421"/>
      <c r="D128" s="421"/>
      <c r="E128" s="574"/>
      <c r="F128" s="576"/>
      <c r="G128" s="576"/>
      <c r="H128" s="576"/>
      <c r="I128" s="576"/>
      <c r="J128" s="576"/>
      <c r="K128" s="576"/>
      <c r="L128" s="576"/>
      <c r="M128" s="576"/>
      <c r="N128" s="576"/>
      <c r="O128" s="576"/>
      <c r="P128" s="576"/>
      <c r="Q128" s="576"/>
      <c r="R128" s="576"/>
    </row>
    <row r="129" spans="1:26" ht="9" customHeight="1">
      <c r="A129" s="239"/>
      <c r="B129" s="239"/>
      <c r="C129" s="239"/>
      <c r="D129" s="239"/>
      <c r="E129" s="45"/>
      <c r="F129" s="45"/>
      <c r="G129" s="45"/>
      <c r="H129" s="45"/>
      <c r="I129" s="45"/>
      <c r="J129" s="45"/>
      <c r="K129" s="45"/>
      <c r="L129" s="45"/>
      <c r="M129" s="45"/>
      <c r="N129" s="45"/>
      <c r="O129" s="45"/>
      <c r="P129" s="45"/>
      <c r="Q129" s="45"/>
      <c r="R129" s="45"/>
    </row>
    <row r="130" spans="1:26" ht="16.5" customHeight="1">
      <c r="A130" s="227" t="s">
        <v>600</v>
      </c>
      <c r="B130" s="239"/>
      <c r="C130" s="239"/>
      <c r="D130" s="239"/>
      <c r="E130" s="239"/>
      <c r="F130" s="239"/>
      <c r="G130" s="239"/>
      <c r="H130" s="239"/>
      <c r="I130" s="239"/>
      <c r="J130" s="239"/>
      <c r="K130" s="239"/>
      <c r="L130" s="239"/>
      <c r="M130" s="239"/>
      <c r="N130" s="239"/>
      <c r="O130" s="239"/>
      <c r="P130" s="239"/>
      <c r="Q130" s="239"/>
      <c r="R130" s="239"/>
    </row>
    <row r="131" spans="1:26" ht="3.75" customHeight="1">
      <c r="A131" s="43"/>
    </row>
    <row r="132" spans="1:26" ht="74.25" customHeight="1">
      <c r="A132" s="422" t="s">
        <v>347</v>
      </c>
      <c r="B132" s="422"/>
      <c r="C132" s="422"/>
      <c r="D132" s="423"/>
      <c r="E132" s="424"/>
      <c r="F132" s="425"/>
      <c r="G132" s="425"/>
      <c r="H132" s="425"/>
      <c r="I132" s="425"/>
      <c r="J132" s="425"/>
      <c r="K132" s="425"/>
      <c r="L132" s="425"/>
      <c r="M132" s="425"/>
      <c r="N132" s="425"/>
      <c r="O132" s="425"/>
      <c r="P132" s="425"/>
      <c r="Q132" s="425"/>
      <c r="R132" s="426"/>
      <c r="S132" s="45"/>
      <c r="T132" s="45"/>
      <c r="U132" s="45"/>
      <c r="V132" s="45"/>
      <c r="W132" s="46"/>
      <c r="X132" s="45"/>
    </row>
    <row r="133" spans="1:26" ht="74.25" customHeight="1">
      <c r="A133" s="422" t="s">
        <v>348</v>
      </c>
      <c r="B133" s="422"/>
      <c r="C133" s="422"/>
      <c r="D133" s="423"/>
      <c r="E133" s="427"/>
      <c r="F133" s="427"/>
      <c r="G133" s="427"/>
      <c r="H133" s="427"/>
      <c r="I133" s="427"/>
      <c r="J133" s="427"/>
      <c r="K133" s="427"/>
      <c r="L133" s="427"/>
      <c r="M133" s="427"/>
      <c r="N133" s="427"/>
      <c r="O133" s="427"/>
      <c r="P133" s="427"/>
      <c r="Q133" s="427"/>
      <c r="R133" s="427"/>
      <c r="S133" s="45"/>
      <c r="T133" s="45"/>
      <c r="U133" s="45"/>
      <c r="V133" s="45"/>
      <c r="W133" s="46"/>
      <c r="X133" s="45"/>
      <c r="Y133" s="45"/>
    </row>
    <row r="134" spans="1:26" ht="12" customHeight="1">
      <c r="A134" s="47"/>
      <c r="B134" s="47"/>
      <c r="C134" s="239"/>
      <c r="D134" s="239"/>
      <c r="E134" s="45"/>
      <c r="F134" s="45"/>
      <c r="G134" s="45"/>
      <c r="H134" s="45"/>
      <c r="I134" s="45"/>
      <c r="J134" s="45"/>
      <c r="K134" s="46"/>
      <c r="L134" s="45"/>
      <c r="M134" s="45"/>
      <c r="N134" s="45"/>
      <c r="O134" s="45"/>
      <c r="P134" s="45"/>
      <c r="Q134" s="45"/>
      <c r="R134" s="46"/>
      <c r="S134" s="45"/>
      <c r="X134" s="1"/>
      <c r="Y134" s="45"/>
      <c r="Z134" s="45"/>
    </row>
    <row r="135" spans="1:26" ht="36" customHeight="1">
      <c r="A135" s="577" t="s">
        <v>589</v>
      </c>
      <c r="B135" s="577"/>
      <c r="C135" s="577"/>
      <c r="D135" s="577"/>
      <c r="E135" s="578"/>
      <c r="F135" s="578"/>
      <c r="G135" s="578"/>
      <c r="H135" s="578"/>
      <c r="I135" s="578"/>
      <c r="J135" s="578"/>
      <c r="K135" s="578"/>
      <c r="L135" s="578"/>
      <c r="M135" s="578"/>
      <c r="N135" s="578"/>
      <c r="O135" s="578"/>
      <c r="P135" s="578"/>
      <c r="Q135" s="578"/>
      <c r="R135" s="578"/>
      <c r="S135" s="1"/>
      <c r="X135" s="1"/>
    </row>
    <row r="136" spans="1:26" ht="35.1" customHeight="1">
      <c r="A136" s="579" t="s">
        <v>602</v>
      </c>
      <c r="B136" s="580"/>
      <c r="C136" s="580"/>
      <c r="D136" s="581"/>
      <c r="E136" s="586" t="s">
        <v>349</v>
      </c>
      <c r="F136" s="587"/>
      <c r="G136" s="588"/>
      <c r="H136" s="589"/>
      <c r="I136" s="586" t="s">
        <v>350</v>
      </c>
      <c r="J136" s="590"/>
      <c r="K136" s="588"/>
      <c r="L136" s="591"/>
      <c r="M136" s="591"/>
      <c r="N136" s="589"/>
      <c r="O136" s="586" t="s">
        <v>351</v>
      </c>
      <c r="P136" s="590"/>
      <c r="Q136" s="588"/>
      <c r="R136" s="589"/>
      <c r="S136" s="45"/>
      <c r="T136" s="45"/>
      <c r="U136" s="45"/>
      <c r="V136" s="45"/>
      <c r="W136" s="46"/>
      <c r="X136" s="45"/>
    </row>
    <row r="137" spans="1:26" ht="15" customHeight="1">
      <c r="A137" s="582"/>
      <c r="B137" s="342"/>
      <c r="C137" s="342"/>
      <c r="D137" s="343"/>
      <c r="E137" s="592" t="s">
        <v>352</v>
      </c>
      <c r="F137" s="593"/>
      <c r="G137" s="593"/>
      <c r="H137" s="593"/>
      <c r="I137" s="593"/>
      <c r="J137" s="593"/>
      <c r="K137" s="593"/>
      <c r="L137" s="593"/>
      <c r="M137" s="593"/>
      <c r="N137" s="593"/>
      <c r="O137" s="593"/>
      <c r="P137" s="593"/>
      <c r="Q137" s="593"/>
      <c r="R137" s="594"/>
      <c r="S137" s="45"/>
      <c r="T137" s="45"/>
      <c r="U137" s="45"/>
      <c r="V137" s="45"/>
      <c r="W137" s="46"/>
      <c r="X137" s="45"/>
    </row>
    <row r="138" spans="1:26" ht="50.1" customHeight="1">
      <c r="A138" s="583"/>
      <c r="B138" s="584"/>
      <c r="C138" s="584"/>
      <c r="D138" s="585"/>
      <c r="E138" s="595"/>
      <c r="F138" s="596"/>
      <c r="G138" s="596"/>
      <c r="H138" s="596"/>
      <c r="I138" s="596"/>
      <c r="J138" s="596"/>
      <c r="K138" s="596"/>
      <c r="L138" s="596"/>
      <c r="M138" s="596"/>
      <c r="N138" s="596"/>
      <c r="O138" s="596"/>
      <c r="P138" s="596"/>
      <c r="Q138" s="596"/>
      <c r="R138" s="597"/>
      <c r="S138" s="45"/>
      <c r="T138" s="45"/>
      <c r="U138" s="45"/>
      <c r="V138" s="45"/>
      <c r="W138" s="46"/>
      <c r="X138" s="45"/>
    </row>
    <row r="139" spans="1:26" ht="35.1" customHeight="1">
      <c r="A139" s="579" t="s">
        <v>603</v>
      </c>
      <c r="B139" s="580"/>
      <c r="C139" s="580"/>
      <c r="D139" s="581"/>
      <c r="E139" s="598" t="s">
        <v>349</v>
      </c>
      <c r="F139" s="599"/>
      <c r="G139" s="600"/>
      <c r="H139" s="601"/>
      <c r="I139" s="598" t="s">
        <v>350</v>
      </c>
      <c r="J139" s="602"/>
      <c r="K139" s="600"/>
      <c r="L139" s="603"/>
      <c r="M139" s="603"/>
      <c r="N139" s="601"/>
      <c r="O139" s="598" t="s">
        <v>351</v>
      </c>
      <c r="P139" s="602"/>
      <c r="Q139" s="600"/>
      <c r="R139" s="601"/>
      <c r="S139" s="45"/>
      <c r="T139" s="45"/>
      <c r="U139" s="45"/>
      <c r="V139" s="45"/>
      <c r="W139" s="46"/>
      <c r="X139" s="45"/>
      <c r="Y139" s="45"/>
      <c r="Z139" s="45"/>
    </row>
    <row r="140" spans="1:26" ht="15" customHeight="1">
      <c r="A140" s="582"/>
      <c r="B140" s="342"/>
      <c r="C140" s="342"/>
      <c r="D140" s="343"/>
      <c r="E140" s="592" t="s">
        <v>352</v>
      </c>
      <c r="F140" s="593"/>
      <c r="G140" s="593"/>
      <c r="H140" s="593"/>
      <c r="I140" s="593"/>
      <c r="J140" s="593"/>
      <c r="K140" s="593"/>
      <c r="L140" s="593"/>
      <c r="M140" s="593"/>
      <c r="N140" s="593"/>
      <c r="O140" s="593"/>
      <c r="P140" s="593"/>
      <c r="Q140" s="593"/>
      <c r="R140" s="594"/>
      <c r="S140" s="45"/>
      <c r="T140" s="45"/>
      <c r="U140" s="45"/>
      <c r="V140" s="45"/>
      <c r="W140" s="46"/>
      <c r="X140" s="45"/>
      <c r="Y140" s="45"/>
      <c r="Z140" s="45"/>
    </row>
    <row r="141" spans="1:26" ht="50.1" customHeight="1">
      <c r="A141" s="583"/>
      <c r="B141" s="584"/>
      <c r="C141" s="584"/>
      <c r="D141" s="585"/>
      <c r="E141" s="595"/>
      <c r="F141" s="596"/>
      <c r="G141" s="596"/>
      <c r="H141" s="596"/>
      <c r="I141" s="596"/>
      <c r="J141" s="596"/>
      <c r="K141" s="596"/>
      <c r="L141" s="596"/>
      <c r="M141" s="596"/>
      <c r="N141" s="596"/>
      <c r="O141" s="596"/>
      <c r="P141" s="596"/>
      <c r="Q141" s="596"/>
      <c r="R141" s="597"/>
      <c r="S141" s="45"/>
      <c r="T141" s="45"/>
      <c r="U141" s="45"/>
      <c r="V141" s="45"/>
      <c r="W141" s="46"/>
      <c r="X141" s="45"/>
      <c r="Y141" s="45"/>
      <c r="Z141" s="45"/>
    </row>
    <row r="142" spans="1:26" ht="64.5" customHeight="1">
      <c r="A142" s="606" t="s">
        <v>604</v>
      </c>
      <c r="B142" s="606"/>
      <c r="C142" s="422"/>
      <c r="D142" s="423"/>
      <c r="E142" s="607"/>
      <c r="F142" s="607"/>
      <c r="G142" s="607"/>
      <c r="H142" s="607"/>
      <c r="I142" s="607"/>
      <c r="J142" s="607"/>
      <c r="K142" s="607"/>
      <c r="L142" s="607"/>
      <c r="M142" s="607"/>
      <c r="N142" s="607"/>
      <c r="O142" s="607"/>
      <c r="P142" s="607"/>
      <c r="Q142" s="607"/>
      <c r="R142" s="607"/>
      <c r="S142" s="1"/>
      <c r="T142" s="45"/>
      <c r="U142" s="45"/>
      <c r="V142" s="45"/>
      <c r="W142" s="46"/>
      <c r="X142" s="45"/>
    </row>
    <row r="143" spans="1:26" ht="64.5" customHeight="1">
      <c r="A143" s="606" t="s">
        <v>605</v>
      </c>
      <c r="B143" s="606"/>
      <c r="C143" s="422"/>
      <c r="D143" s="423"/>
      <c r="E143" s="607"/>
      <c r="F143" s="607"/>
      <c r="G143" s="607"/>
      <c r="H143" s="607"/>
      <c r="I143" s="607"/>
      <c r="J143" s="607"/>
      <c r="K143" s="607"/>
      <c r="L143" s="607"/>
      <c r="M143" s="607"/>
      <c r="N143" s="607"/>
      <c r="O143" s="607"/>
      <c r="P143" s="607"/>
      <c r="Q143" s="607"/>
      <c r="R143" s="607"/>
      <c r="S143" s="1"/>
      <c r="T143" s="45"/>
      <c r="U143" s="45"/>
      <c r="V143" s="45"/>
      <c r="W143" s="46"/>
      <c r="X143" s="45"/>
    </row>
    <row r="144" spans="1:26" ht="22.5" customHeight="1">
      <c r="A144" s="608" t="s">
        <v>606</v>
      </c>
      <c r="B144" s="609"/>
      <c r="C144" s="612" t="s">
        <v>353</v>
      </c>
      <c r="D144" s="613"/>
      <c r="E144" s="607"/>
      <c r="F144" s="607"/>
      <c r="G144" s="607"/>
      <c r="H144" s="607"/>
      <c r="I144" s="607"/>
      <c r="J144" s="607"/>
      <c r="K144" s="607"/>
      <c r="L144" s="607"/>
      <c r="M144" s="607"/>
      <c r="N144" s="607"/>
      <c r="O144" s="607"/>
      <c r="P144" s="607"/>
      <c r="Q144" s="607"/>
      <c r="R144" s="607"/>
      <c r="S144" s="1"/>
      <c r="T144" s="45"/>
      <c r="U144" s="45"/>
      <c r="V144" s="45"/>
      <c r="W144" s="46"/>
      <c r="X144" s="45"/>
    </row>
    <row r="145" spans="1:24" ht="64.5" customHeight="1">
      <c r="A145" s="610"/>
      <c r="B145" s="611"/>
      <c r="C145" s="614" t="s">
        <v>354</v>
      </c>
      <c r="D145" s="615"/>
      <c r="E145" s="607"/>
      <c r="F145" s="607"/>
      <c r="G145" s="607"/>
      <c r="H145" s="607"/>
      <c r="I145" s="607"/>
      <c r="J145" s="607"/>
      <c r="K145" s="607"/>
      <c r="L145" s="607"/>
      <c r="M145" s="607"/>
      <c r="N145" s="607"/>
      <c r="O145" s="607"/>
      <c r="P145" s="607"/>
      <c r="Q145" s="607"/>
      <c r="R145" s="607"/>
      <c r="S145" s="1"/>
      <c r="T145" s="45"/>
      <c r="U145" s="45"/>
      <c r="V145" s="45"/>
      <c r="W145" s="46"/>
      <c r="X145" s="45"/>
    </row>
    <row r="146" spans="1:24" ht="15" customHeight="1">
      <c r="A146" s="48"/>
      <c r="B146" s="291"/>
      <c r="C146" s="291"/>
      <c r="D146" s="291"/>
      <c r="E146" s="291"/>
      <c r="F146" s="291"/>
      <c r="G146" s="291"/>
      <c r="H146" s="291"/>
      <c r="I146" s="291"/>
      <c r="J146" s="291"/>
      <c r="K146" s="291"/>
      <c r="L146" s="291"/>
      <c r="M146" s="291"/>
      <c r="N146" s="291"/>
      <c r="O146" s="291"/>
      <c r="P146" s="291"/>
      <c r="Q146" s="291"/>
      <c r="R146" s="291"/>
    </row>
    <row r="147" spans="1:24" ht="21" customHeight="1">
      <c r="A147" s="227" t="s">
        <v>607</v>
      </c>
      <c r="B147" s="239"/>
      <c r="C147" s="239"/>
      <c r="D147" s="239"/>
      <c r="E147" s="37"/>
      <c r="F147" s="37"/>
      <c r="G147" s="44"/>
      <c r="H147" s="44"/>
      <c r="I147" s="44"/>
      <c r="J147" s="44"/>
      <c r="K147" s="44"/>
      <c r="L147" s="44"/>
      <c r="M147" s="44"/>
      <c r="N147" s="44"/>
      <c r="O147" s="44"/>
      <c r="P147" s="44"/>
      <c r="Q147" s="44"/>
      <c r="R147" s="44"/>
    </row>
    <row r="148" spans="1:24" ht="3.75" customHeight="1">
      <c r="A148" s="43"/>
    </row>
    <row r="149" spans="1:24" ht="18.75" customHeight="1">
      <c r="A149" s="397" t="s">
        <v>355</v>
      </c>
      <c r="B149" s="616" t="s">
        <v>356</v>
      </c>
      <c r="C149" s="617"/>
      <c r="D149" s="273"/>
      <c r="E149" s="272" t="s">
        <v>357</v>
      </c>
      <c r="F149" s="617"/>
      <c r="G149" s="617"/>
      <c r="H149" s="617"/>
      <c r="I149" s="617"/>
      <c r="J149" s="273"/>
      <c r="K149" s="272" t="s">
        <v>358</v>
      </c>
      <c r="L149" s="617"/>
      <c r="M149" s="617"/>
      <c r="N149" s="617"/>
      <c r="O149" s="617"/>
      <c r="P149" s="617"/>
      <c r="Q149" s="617"/>
      <c r="R149" s="617"/>
      <c r="S149" s="272" t="s">
        <v>591</v>
      </c>
      <c r="T149" s="618"/>
    </row>
    <row r="150" spans="1:24" ht="18.75" customHeight="1">
      <c r="A150" s="398"/>
      <c r="B150" s="402"/>
      <c r="C150" s="403"/>
      <c r="D150" s="275"/>
      <c r="E150" s="274"/>
      <c r="F150" s="403"/>
      <c r="G150" s="403"/>
      <c r="H150" s="403"/>
      <c r="I150" s="403"/>
      <c r="J150" s="275"/>
      <c r="K150" s="274"/>
      <c r="L150" s="403"/>
      <c r="M150" s="403"/>
      <c r="N150" s="403"/>
      <c r="O150" s="403"/>
      <c r="P150" s="403"/>
      <c r="Q150" s="403"/>
      <c r="R150" s="403"/>
      <c r="S150" s="274"/>
      <c r="T150" s="619"/>
    </row>
    <row r="151" spans="1:24" s="127" customFormat="1" ht="37.5" customHeight="1">
      <c r="A151" s="184">
        <v>1</v>
      </c>
      <c r="B151" s="296"/>
      <c r="C151" s="297"/>
      <c r="D151" s="298"/>
      <c r="E151" s="297"/>
      <c r="F151" s="297"/>
      <c r="G151" s="297"/>
      <c r="H151" s="297"/>
      <c r="I151" s="297"/>
      <c r="J151" s="298"/>
      <c r="K151" s="299"/>
      <c r="L151" s="297"/>
      <c r="M151" s="297"/>
      <c r="N151" s="297"/>
      <c r="O151" s="297"/>
      <c r="P151" s="297"/>
      <c r="Q151" s="297"/>
      <c r="R151" s="297"/>
      <c r="S151" s="620"/>
      <c r="T151" s="621"/>
    </row>
    <row r="152" spans="1:24" s="127" customFormat="1" ht="37.5" customHeight="1">
      <c r="A152" s="185">
        <v>2</v>
      </c>
      <c r="B152" s="393"/>
      <c r="C152" s="394"/>
      <c r="D152" s="395"/>
      <c r="E152" s="394"/>
      <c r="F152" s="394"/>
      <c r="G152" s="394"/>
      <c r="H152" s="394"/>
      <c r="I152" s="394"/>
      <c r="J152" s="395"/>
      <c r="K152" s="396"/>
      <c r="L152" s="394"/>
      <c r="M152" s="394"/>
      <c r="N152" s="394"/>
      <c r="O152" s="394"/>
      <c r="P152" s="394"/>
      <c r="Q152" s="394"/>
      <c r="R152" s="394"/>
      <c r="S152" s="268"/>
      <c r="T152" s="622"/>
    </row>
    <row r="153" spans="1:24" ht="18.75" customHeight="1">
      <c r="A153" s="397" t="s">
        <v>359</v>
      </c>
      <c r="B153" s="616" t="s">
        <v>356</v>
      </c>
      <c r="C153" s="617"/>
      <c r="D153" s="273"/>
      <c r="E153" s="272" t="s">
        <v>357</v>
      </c>
      <c r="F153" s="617"/>
      <c r="G153" s="617"/>
      <c r="H153" s="617"/>
      <c r="I153" s="617"/>
      <c r="J153" s="273"/>
      <c r="K153" s="272" t="s">
        <v>360</v>
      </c>
      <c r="L153" s="617"/>
      <c r="M153" s="617"/>
      <c r="N153" s="617"/>
      <c r="O153" s="617"/>
      <c r="P153" s="617"/>
      <c r="Q153" s="617"/>
      <c r="R153" s="617"/>
      <c r="S153" s="272" t="s">
        <v>591</v>
      </c>
      <c r="T153" s="273"/>
      <c r="U153" s="604" t="s">
        <v>613</v>
      </c>
    </row>
    <row r="154" spans="1:24" ht="18.75" customHeight="1">
      <c r="A154" s="398"/>
      <c r="B154" s="402"/>
      <c r="C154" s="403"/>
      <c r="D154" s="275"/>
      <c r="E154" s="274"/>
      <c r="F154" s="403"/>
      <c r="G154" s="403"/>
      <c r="H154" s="403"/>
      <c r="I154" s="403"/>
      <c r="J154" s="275"/>
      <c r="K154" s="274"/>
      <c r="L154" s="403"/>
      <c r="M154" s="403"/>
      <c r="N154" s="403"/>
      <c r="O154" s="403"/>
      <c r="P154" s="403"/>
      <c r="Q154" s="403"/>
      <c r="R154" s="403"/>
      <c r="S154" s="274"/>
      <c r="T154" s="275"/>
      <c r="U154" s="605"/>
    </row>
    <row r="155" spans="1:24" s="127" customFormat="1" ht="37.5" customHeight="1">
      <c r="A155" s="184">
        <v>11</v>
      </c>
      <c r="B155" s="296"/>
      <c r="C155" s="297"/>
      <c r="D155" s="298"/>
      <c r="E155" s="297"/>
      <c r="F155" s="297"/>
      <c r="G155" s="297"/>
      <c r="H155" s="297"/>
      <c r="I155" s="297"/>
      <c r="J155" s="298"/>
      <c r="K155" s="299"/>
      <c r="L155" s="297"/>
      <c r="M155" s="297"/>
      <c r="N155" s="297"/>
      <c r="O155" s="297"/>
      <c r="P155" s="297"/>
      <c r="Q155" s="297"/>
      <c r="R155" s="297"/>
      <c r="S155" s="270"/>
      <c r="T155" s="271"/>
      <c r="U155" s="242"/>
    </row>
    <row r="156" spans="1:24" s="127" customFormat="1" ht="37.5" customHeight="1">
      <c r="A156" s="184">
        <v>12</v>
      </c>
      <c r="B156" s="408"/>
      <c r="C156" s="409"/>
      <c r="D156" s="410"/>
      <c r="E156" s="409"/>
      <c r="F156" s="409"/>
      <c r="G156" s="409"/>
      <c r="H156" s="409"/>
      <c r="I156" s="409"/>
      <c r="J156" s="410"/>
      <c r="K156" s="411"/>
      <c r="L156" s="409"/>
      <c r="M156" s="409"/>
      <c r="N156" s="409"/>
      <c r="O156" s="409"/>
      <c r="P156" s="409"/>
      <c r="Q156" s="409"/>
      <c r="R156" s="409"/>
      <c r="S156" s="266"/>
      <c r="T156" s="267"/>
      <c r="U156" s="243"/>
    </row>
    <row r="157" spans="1:24" s="127" customFormat="1" ht="37.5" customHeight="1">
      <c r="A157" s="184">
        <v>13</v>
      </c>
      <c r="B157" s="408"/>
      <c r="C157" s="409"/>
      <c r="D157" s="410"/>
      <c r="E157" s="409"/>
      <c r="F157" s="409"/>
      <c r="G157" s="409"/>
      <c r="H157" s="409"/>
      <c r="I157" s="409"/>
      <c r="J157" s="410"/>
      <c r="K157" s="411"/>
      <c r="L157" s="409"/>
      <c r="M157" s="409"/>
      <c r="N157" s="409"/>
      <c r="O157" s="409"/>
      <c r="P157" s="409"/>
      <c r="Q157" s="409"/>
      <c r="R157" s="409"/>
      <c r="S157" s="266"/>
      <c r="T157" s="267"/>
      <c r="U157" s="243"/>
    </row>
    <row r="158" spans="1:24" s="127" customFormat="1" ht="37.5" customHeight="1">
      <c r="A158" s="184">
        <v>14</v>
      </c>
      <c r="B158" s="408"/>
      <c r="C158" s="409"/>
      <c r="D158" s="410"/>
      <c r="E158" s="409"/>
      <c r="F158" s="409"/>
      <c r="G158" s="409"/>
      <c r="H158" s="409"/>
      <c r="I158" s="409"/>
      <c r="J158" s="410"/>
      <c r="K158" s="411"/>
      <c r="L158" s="409"/>
      <c r="M158" s="409"/>
      <c r="N158" s="409"/>
      <c r="O158" s="409"/>
      <c r="P158" s="409"/>
      <c r="Q158" s="409"/>
      <c r="R158" s="409"/>
      <c r="S158" s="266"/>
      <c r="T158" s="267"/>
      <c r="U158" s="243"/>
    </row>
    <row r="159" spans="1:24" s="127" customFormat="1" ht="37.5" customHeight="1">
      <c r="A159" s="184">
        <v>15</v>
      </c>
      <c r="B159" s="408"/>
      <c r="C159" s="409"/>
      <c r="D159" s="410"/>
      <c r="E159" s="409"/>
      <c r="F159" s="409"/>
      <c r="G159" s="409"/>
      <c r="H159" s="409"/>
      <c r="I159" s="409"/>
      <c r="J159" s="410"/>
      <c r="K159" s="411"/>
      <c r="L159" s="409"/>
      <c r="M159" s="409"/>
      <c r="N159" s="409"/>
      <c r="O159" s="409"/>
      <c r="P159" s="409"/>
      <c r="Q159" s="409"/>
      <c r="R159" s="409"/>
      <c r="S159" s="266"/>
      <c r="T159" s="267"/>
      <c r="U159" s="243"/>
    </row>
    <row r="160" spans="1:24" s="127" customFormat="1" ht="37.5" customHeight="1">
      <c r="A160" s="184">
        <v>16</v>
      </c>
      <c r="B160" s="408"/>
      <c r="C160" s="409"/>
      <c r="D160" s="410"/>
      <c r="E160" s="409"/>
      <c r="F160" s="409"/>
      <c r="G160" s="409"/>
      <c r="H160" s="409"/>
      <c r="I160" s="409"/>
      <c r="J160" s="410"/>
      <c r="K160" s="411"/>
      <c r="L160" s="409"/>
      <c r="M160" s="409"/>
      <c r="N160" s="409"/>
      <c r="O160" s="409"/>
      <c r="P160" s="409"/>
      <c r="Q160" s="409"/>
      <c r="R160" s="409"/>
      <c r="S160" s="266"/>
      <c r="T160" s="267"/>
      <c r="U160" s="243"/>
    </row>
    <row r="161" spans="1:102" s="127" customFormat="1" ht="37.5" customHeight="1">
      <c r="A161" s="184">
        <v>17</v>
      </c>
      <c r="B161" s="408"/>
      <c r="C161" s="409"/>
      <c r="D161" s="410"/>
      <c r="E161" s="409"/>
      <c r="F161" s="409"/>
      <c r="G161" s="409"/>
      <c r="H161" s="409"/>
      <c r="I161" s="409"/>
      <c r="J161" s="410"/>
      <c r="K161" s="411"/>
      <c r="L161" s="409"/>
      <c r="M161" s="409"/>
      <c r="N161" s="409"/>
      <c r="O161" s="409"/>
      <c r="P161" s="409"/>
      <c r="Q161" s="409"/>
      <c r="R161" s="409"/>
      <c r="S161" s="266"/>
      <c r="T161" s="267"/>
      <c r="U161" s="243"/>
    </row>
    <row r="162" spans="1:102" s="127" customFormat="1" ht="37.5" customHeight="1">
      <c r="A162" s="184">
        <v>18</v>
      </c>
      <c r="B162" s="408"/>
      <c r="C162" s="409"/>
      <c r="D162" s="410"/>
      <c r="E162" s="409"/>
      <c r="F162" s="409"/>
      <c r="G162" s="409"/>
      <c r="H162" s="409"/>
      <c r="I162" s="409"/>
      <c r="J162" s="410"/>
      <c r="K162" s="411"/>
      <c r="L162" s="409"/>
      <c r="M162" s="409"/>
      <c r="N162" s="409"/>
      <c r="O162" s="409"/>
      <c r="P162" s="409"/>
      <c r="Q162" s="409"/>
      <c r="R162" s="409"/>
      <c r="S162" s="266"/>
      <c r="T162" s="267"/>
      <c r="U162" s="243"/>
    </row>
    <row r="163" spans="1:102" s="127" customFormat="1" ht="37.5" customHeight="1">
      <c r="A163" s="184">
        <v>19</v>
      </c>
      <c r="B163" s="408"/>
      <c r="C163" s="409"/>
      <c r="D163" s="410"/>
      <c r="E163" s="409"/>
      <c r="F163" s="409"/>
      <c r="G163" s="409"/>
      <c r="H163" s="409"/>
      <c r="I163" s="409"/>
      <c r="J163" s="410"/>
      <c r="K163" s="411"/>
      <c r="L163" s="409"/>
      <c r="M163" s="409"/>
      <c r="N163" s="409"/>
      <c r="O163" s="409"/>
      <c r="P163" s="409"/>
      <c r="Q163" s="409"/>
      <c r="R163" s="409"/>
      <c r="S163" s="266"/>
      <c r="T163" s="267"/>
      <c r="U163" s="243"/>
    </row>
    <row r="164" spans="1:102" s="127" customFormat="1" ht="37.5" customHeight="1">
      <c r="A164" s="185">
        <v>20</v>
      </c>
      <c r="B164" s="393"/>
      <c r="C164" s="394"/>
      <c r="D164" s="395"/>
      <c r="E164" s="396"/>
      <c r="F164" s="394"/>
      <c r="G164" s="394"/>
      <c r="H164" s="394"/>
      <c r="I164" s="394"/>
      <c r="J164" s="395"/>
      <c r="K164" s="396"/>
      <c r="L164" s="394"/>
      <c r="M164" s="394"/>
      <c r="N164" s="394"/>
      <c r="O164" s="394"/>
      <c r="P164" s="394"/>
      <c r="Q164" s="394"/>
      <c r="R164" s="394"/>
      <c r="S164" s="268"/>
      <c r="T164" s="269"/>
      <c r="U164" s="244"/>
    </row>
    <row r="165" spans="1:102" ht="18.75" customHeight="1">
      <c r="A165" s="397" t="s">
        <v>361</v>
      </c>
      <c r="B165" s="399" t="s">
        <v>362</v>
      </c>
      <c r="C165" s="400"/>
      <c r="D165" s="401"/>
      <c r="E165" s="404" t="s">
        <v>363</v>
      </c>
      <c r="F165" s="405"/>
      <c r="G165" s="405"/>
      <c r="H165" s="405"/>
      <c r="I165" s="405"/>
      <c r="J165" s="405"/>
      <c r="K165" s="405"/>
      <c r="L165" s="405"/>
      <c r="M165" s="405"/>
      <c r="N165" s="405"/>
      <c r="O165" s="405"/>
      <c r="P165" s="405"/>
      <c r="Q165" s="405"/>
      <c r="R165" s="405"/>
    </row>
    <row r="166" spans="1:102" ht="18.75" customHeight="1">
      <c r="A166" s="398"/>
      <c r="B166" s="402"/>
      <c r="C166" s="403"/>
      <c r="D166" s="275"/>
      <c r="E166" s="406"/>
      <c r="F166" s="407"/>
      <c r="G166" s="407"/>
      <c r="H166" s="407"/>
      <c r="I166" s="407"/>
      <c r="J166" s="407"/>
      <c r="K166" s="407"/>
      <c r="L166" s="407"/>
      <c r="M166" s="407"/>
      <c r="N166" s="407"/>
      <c r="O166" s="407"/>
      <c r="P166" s="407"/>
      <c r="Q166" s="407"/>
      <c r="R166" s="407"/>
    </row>
    <row r="167" spans="1:102" ht="37.5" customHeight="1">
      <c r="A167" s="221"/>
      <c r="B167" s="388"/>
      <c r="C167" s="389"/>
      <c r="D167" s="49" t="s">
        <v>312</v>
      </c>
      <c r="E167" s="390"/>
      <c r="F167" s="391"/>
      <c r="G167" s="391"/>
      <c r="H167" s="391"/>
      <c r="I167" s="391"/>
      <c r="J167" s="391"/>
      <c r="K167" s="391"/>
      <c r="L167" s="391"/>
      <c r="M167" s="391"/>
      <c r="N167" s="391"/>
      <c r="O167" s="391"/>
      <c r="P167" s="391"/>
      <c r="Q167" s="391"/>
      <c r="R167" s="389"/>
    </row>
    <row r="168" spans="1:102" ht="4.5" customHeight="1">
      <c r="A168" s="239"/>
      <c r="B168" s="239"/>
      <c r="C168" s="239"/>
      <c r="D168" s="239"/>
      <c r="E168" s="124"/>
      <c r="F168" s="124"/>
      <c r="G168" s="124"/>
      <c r="H168" s="124"/>
      <c r="I168" s="124"/>
      <c r="J168" s="124"/>
      <c r="K168" s="124"/>
      <c r="L168" s="124"/>
      <c r="M168" s="124"/>
      <c r="N168" s="124"/>
      <c r="O168" s="124"/>
      <c r="P168" s="124"/>
      <c r="Q168" s="124"/>
      <c r="R168" s="124"/>
    </row>
    <row r="169" spans="1:102" ht="33.75" customHeight="1">
      <c r="A169" s="50" t="s">
        <v>364</v>
      </c>
      <c r="B169" s="51"/>
      <c r="C169" s="51"/>
      <c r="D169" s="51"/>
      <c r="E169" s="51"/>
      <c r="F169" s="51"/>
      <c r="G169" s="51"/>
      <c r="H169" s="51"/>
      <c r="I169" s="51"/>
      <c r="J169" s="51"/>
      <c r="K169" s="51"/>
      <c r="L169" s="52"/>
      <c r="M169" s="52"/>
      <c r="N169" s="52"/>
      <c r="O169" s="52"/>
    </row>
    <row r="170" spans="1:102" ht="33.75" customHeight="1">
      <c r="A170" s="392" t="s">
        <v>608</v>
      </c>
      <c r="B170" s="392"/>
      <c r="C170" s="392"/>
      <c r="D170" s="392"/>
      <c r="E170" s="392"/>
      <c r="F170" s="392"/>
      <c r="G170" s="392"/>
      <c r="H170" s="392"/>
      <c r="I170" s="392"/>
      <c r="J170" s="392"/>
      <c r="K170" s="392"/>
      <c r="L170" s="392"/>
      <c r="M170" s="392"/>
      <c r="N170" s="392"/>
    </row>
    <row r="171" spans="1:102" ht="60" customHeight="1">
      <c r="A171" s="382" t="s">
        <v>365</v>
      </c>
      <c r="B171" s="383"/>
      <c r="C171" s="383"/>
      <c r="D171" s="383"/>
      <c r="E171" s="383"/>
      <c r="F171" s="383"/>
      <c r="G171" s="383"/>
      <c r="H171" s="383"/>
      <c r="I171" s="383"/>
      <c r="J171" s="383"/>
      <c r="K171" s="384"/>
      <c r="L171" s="385"/>
      <c r="M171" s="386"/>
      <c r="N171" s="387"/>
    </row>
    <row r="172" spans="1:102" ht="50.1" customHeight="1">
      <c r="A172" s="382" t="s">
        <v>366</v>
      </c>
      <c r="B172" s="383"/>
      <c r="C172" s="383"/>
      <c r="D172" s="383"/>
      <c r="E172" s="383"/>
      <c r="F172" s="383"/>
      <c r="G172" s="383"/>
      <c r="H172" s="383"/>
      <c r="I172" s="383"/>
      <c r="J172" s="383"/>
      <c r="K172" s="384"/>
      <c r="L172" s="385"/>
      <c r="M172" s="386"/>
      <c r="N172" s="387"/>
      <c r="S172" s="127"/>
      <c r="CP172" s="36" t="s">
        <v>367</v>
      </c>
      <c r="CX172" s="36" t="s">
        <v>368</v>
      </c>
    </row>
    <row r="173" spans="1:102" ht="50.1" customHeight="1">
      <c r="A173" s="382" t="s">
        <v>369</v>
      </c>
      <c r="B173" s="383"/>
      <c r="C173" s="383"/>
      <c r="D173" s="383"/>
      <c r="E173" s="383"/>
      <c r="F173" s="383"/>
      <c r="G173" s="383"/>
      <c r="H173" s="383"/>
      <c r="I173" s="383"/>
      <c r="J173" s="383"/>
      <c r="K173" s="384"/>
      <c r="L173" s="385"/>
      <c r="M173" s="386"/>
      <c r="N173" s="387"/>
      <c r="CP173" s="36" t="s">
        <v>367</v>
      </c>
      <c r="CX173" s="36" t="s">
        <v>368</v>
      </c>
    </row>
    <row r="174" spans="1:102" ht="50.1" customHeight="1">
      <c r="A174" s="382" t="s">
        <v>370</v>
      </c>
      <c r="B174" s="383"/>
      <c r="C174" s="383"/>
      <c r="D174" s="383"/>
      <c r="E174" s="383"/>
      <c r="F174" s="383"/>
      <c r="G174" s="383"/>
      <c r="H174" s="383"/>
      <c r="I174" s="383"/>
      <c r="J174" s="383"/>
      <c r="K174" s="384"/>
      <c r="L174" s="385"/>
      <c r="M174" s="386"/>
      <c r="N174" s="387"/>
      <c r="CP174" s="36" t="s">
        <v>367</v>
      </c>
      <c r="CX174" s="36" t="s">
        <v>368</v>
      </c>
    </row>
    <row r="175" spans="1:102" ht="50.1" customHeight="1">
      <c r="A175" s="382" t="s">
        <v>371</v>
      </c>
      <c r="B175" s="383"/>
      <c r="C175" s="383"/>
      <c r="D175" s="383"/>
      <c r="E175" s="383"/>
      <c r="F175" s="383"/>
      <c r="G175" s="383"/>
      <c r="H175" s="383"/>
      <c r="I175" s="383"/>
      <c r="J175" s="383"/>
      <c r="K175" s="384"/>
      <c r="L175" s="385"/>
      <c r="M175" s="386"/>
      <c r="N175" s="387"/>
      <c r="CP175" s="36" t="s">
        <v>367</v>
      </c>
      <c r="CX175" s="36" t="s">
        <v>368</v>
      </c>
    </row>
    <row r="176" spans="1:102">
      <c r="A176" s="349" t="s">
        <v>609</v>
      </c>
      <c r="B176" s="349"/>
      <c r="C176" s="349"/>
      <c r="D176" s="349"/>
      <c r="E176" s="349"/>
    </row>
    <row r="177" spans="1:128">
      <c r="A177" s="349"/>
      <c r="B177" s="349"/>
      <c r="C177" s="349"/>
      <c r="D177" s="349"/>
      <c r="E177" s="349"/>
    </row>
    <row r="178" spans="1:128">
      <c r="A178" s="36" t="s">
        <v>372</v>
      </c>
    </row>
    <row r="179" spans="1:128">
      <c r="A179" s="36" t="s">
        <v>373</v>
      </c>
    </row>
    <row r="181" spans="1:128">
      <c r="A181" s="36" t="s">
        <v>374</v>
      </c>
    </row>
    <row r="182" spans="1:128" ht="11.25" customHeight="1">
      <c r="A182" s="378" t="s">
        <v>375</v>
      </c>
      <c r="B182" s="378"/>
      <c r="C182" s="378"/>
      <c r="D182" s="3"/>
      <c r="E182" s="3"/>
      <c r="F182" s="3"/>
      <c r="G182" s="3"/>
      <c r="H182" s="3"/>
      <c r="I182" s="3"/>
      <c r="J182" s="3"/>
      <c r="K182" s="3"/>
      <c r="L182" s="26"/>
      <c r="M182" s="26"/>
      <c r="N182" s="26"/>
      <c r="O182" s="26"/>
      <c r="P182" s="26"/>
    </row>
    <row r="183" spans="1:128">
      <c r="A183" s="379"/>
      <c r="B183" s="379"/>
      <c r="C183" s="379"/>
      <c r="D183" s="3"/>
      <c r="E183" s="3"/>
      <c r="F183" s="3"/>
      <c r="G183" s="3"/>
      <c r="H183" s="3"/>
      <c r="I183" s="3"/>
      <c r="J183" s="3"/>
      <c r="K183" s="3"/>
      <c r="L183" s="26"/>
      <c r="M183" s="26"/>
      <c r="N183" s="26"/>
      <c r="O183" s="26"/>
      <c r="P183" s="26"/>
    </row>
    <row r="184" spans="1:128">
      <c r="A184" s="379"/>
      <c r="B184" s="380"/>
      <c r="C184" s="380"/>
      <c r="D184" s="3"/>
      <c r="E184" s="3"/>
      <c r="F184" s="3"/>
      <c r="G184" s="3"/>
      <c r="H184" s="3"/>
      <c r="I184" s="3"/>
      <c r="J184" s="3"/>
      <c r="K184" s="3"/>
      <c r="L184" s="26"/>
      <c r="M184" s="26"/>
      <c r="N184" s="26"/>
      <c r="O184" s="26"/>
      <c r="P184" s="26"/>
    </row>
    <row r="185" spans="1:128" ht="12" customHeight="1">
      <c r="A185" s="378"/>
      <c r="B185" s="381" t="s">
        <v>376</v>
      </c>
      <c r="C185" s="376"/>
      <c r="D185" s="376"/>
      <c r="E185" s="376" t="s">
        <v>377</v>
      </c>
      <c r="F185" s="376"/>
      <c r="G185" s="376"/>
      <c r="H185" s="376" t="s">
        <v>378</v>
      </c>
      <c r="I185" s="377"/>
      <c r="J185" s="377"/>
      <c r="K185" s="377" t="s">
        <v>379</v>
      </c>
      <c r="L185" s="377"/>
      <c r="M185" s="377"/>
      <c r="N185" s="376" t="s">
        <v>380</v>
      </c>
      <c r="O185" s="377"/>
      <c r="P185" s="377"/>
    </row>
    <row r="186" spans="1:128">
      <c r="A186" s="378"/>
      <c r="B186" s="381"/>
      <c r="C186" s="376"/>
      <c r="D186" s="376"/>
      <c r="E186" s="376"/>
      <c r="F186" s="376"/>
      <c r="G186" s="376"/>
      <c r="H186" s="377"/>
      <c r="I186" s="377"/>
      <c r="J186" s="377"/>
      <c r="K186" s="377"/>
      <c r="L186" s="377"/>
      <c r="M186" s="377"/>
      <c r="N186" s="377"/>
      <c r="O186" s="377"/>
      <c r="P186" s="377"/>
    </row>
    <row r="187" spans="1:128" ht="12" customHeight="1">
      <c r="A187" s="356">
        <v>1</v>
      </c>
      <c r="B187" s="370"/>
      <c r="C187" s="370"/>
      <c r="D187" s="370"/>
      <c r="E187" s="370"/>
      <c r="F187" s="370"/>
      <c r="G187" s="370"/>
      <c r="H187" s="370"/>
      <c r="I187" s="370"/>
      <c r="J187" s="370"/>
      <c r="K187" s="370"/>
      <c r="L187" s="370"/>
      <c r="M187" s="370"/>
      <c r="N187" s="372" t="str">
        <f>IF(E187="","",(H187+K187)/E187)</f>
        <v/>
      </c>
      <c r="O187" s="372"/>
      <c r="P187" s="372"/>
      <c r="Q187" s="374"/>
      <c r="R187" s="375"/>
      <c r="S187" s="375"/>
      <c r="T187" s="375"/>
      <c r="U187" s="375"/>
      <c r="V187" s="375"/>
      <c r="W187" s="375"/>
      <c r="X187" s="375"/>
      <c r="Y187" s="375"/>
      <c r="Z187" s="375"/>
      <c r="AA187" s="125"/>
      <c r="AB187" s="125"/>
      <c r="AC187" s="125"/>
      <c r="AD187" s="125"/>
      <c r="AE187" s="125"/>
      <c r="AF187" s="125"/>
      <c r="AG187" s="125"/>
      <c r="AH187" s="125"/>
      <c r="AI187" s="125"/>
      <c r="AJ187" s="125"/>
      <c r="AK187" s="125"/>
      <c r="AL187" s="125"/>
      <c r="AM187" s="125"/>
      <c r="AN187" s="125"/>
      <c r="AO187" s="125"/>
      <c r="AP187" s="125"/>
      <c r="AQ187" s="125"/>
      <c r="AR187" s="125"/>
      <c r="AS187" s="125"/>
      <c r="AT187" s="125"/>
      <c r="AU187" s="125"/>
      <c r="AV187" s="125"/>
      <c r="AW187" s="125"/>
      <c r="AX187" s="125"/>
      <c r="AY187" s="125"/>
      <c r="AZ187" s="125"/>
      <c r="BA187" s="125"/>
      <c r="BB187" s="125"/>
      <c r="BC187" s="125"/>
      <c r="BD187" s="125"/>
      <c r="BE187" s="125"/>
      <c r="BF187" s="125"/>
      <c r="BG187" s="125"/>
      <c r="BH187" s="125"/>
      <c r="BI187" s="125"/>
      <c r="BJ187" s="125"/>
      <c r="BK187" s="125"/>
      <c r="BL187" s="125"/>
      <c r="BM187" s="125"/>
      <c r="BN187" s="125"/>
      <c r="BO187" s="125"/>
      <c r="BP187" s="125"/>
      <c r="BQ187" s="125"/>
      <c r="BR187" s="125"/>
      <c r="BS187" s="125"/>
      <c r="BT187" s="125"/>
      <c r="BU187" s="125"/>
      <c r="BV187" s="125"/>
      <c r="BW187" s="125"/>
      <c r="BX187" s="125"/>
      <c r="BY187" s="125"/>
      <c r="BZ187" s="125"/>
      <c r="CA187" s="125"/>
      <c r="CB187" s="125"/>
      <c r="CC187" s="125"/>
      <c r="CD187" s="125"/>
      <c r="CE187" s="125"/>
      <c r="CF187" s="125"/>
      <c r="CG187" s="125"/>
      <c r="CH187" s="125"/>
      <c r="CI187" s="125"/>
      <c r="CJ187" s="125"/>
      <c r="CK187" s="125"/>
      <c r="CL187" s="125"/>
      <c r="CM187" s="125"/>
      <c r="CN187" s="125"/>
      <c r="CO187" s="125"/>
      <c r="CP187" s="125"/>
      <c r="CQ187" s="125"/>
      <c r="CR187" s="125"/>
      <c r="CS187" s="125"/>
      <c r="CT187" s="125"/>
      <c r="CU187" s="125"/>
      <c r="CV187" s="125"/>
      <c r="CW187" s="125"/>
      <c r="CX187" s="125"/>
      <c r="CY187" s="125"/>
      <c r="CZ187" s="125"/>
      <c r="DA187" s="125"/>
      <c r="DB187" s="125"/>
      <c r="DC187" s="125"/>
      <c r="DD187" s="125"/>
      <c r="DE187" s="125"/>
      <c r="DF187" s="125"/>
      <c r="DG187" s="125"/>
      <c r="DH187" s="125"/>
      <c r="DI187" s="125"/>
      <c r="DJ187" s="125"/>
      <c r="DK187" s="125"/>
      <c r="DL187" s="125"/>
      <c r="DM187" s="125"/>
      <c r="DN187" s="125"/>
      <c r="DO187" s="125"/>
      <c r="DP187" s="125"/>
      <c r="DQ187" s="125"/>
      <c r="DR187" s="125"/>
      <c r="DS187" s="125"/>
      <c r="DT187" s="125"/>
      <c r="DU187" s="125"/>
      <c r="DV187" s="125"/>
      <c r="DW187" s="125"/>
      <c r="DX187" s="125"/>
    </row>
    <row r="188" spans="1:128">
      <c r="A188" s="356"/>
      <c r="B188" s="370"/>
      <c r="C188" s="370"/>
      <c r="D188" s="370"/>
      <c r="E188" s="370"/>
      <c r="F188" s="370"/>
      <c r="G188" s="370"/>
      <c r="H188" s="370"/>
      <c r="I188" s="370"/>
      <c r="J188" s="370"/>
      <c r="K188" s="370"/>
      <c r="L188" s="370"/>
      <c r="M188" s="370"/>
      <c r="N188" s="372"/>
      <c r="O188" s="372"/>
      <c r="P188" s="372"/>
      <c r="Q188" s="374"/>
      <c r="R188" s="375"/>
      <c r="S188" s="375"/>
      <c r="T188" s="375"/>
      <c r="U188" s="375"/>
      <c r="V188" s="375"/>
      <c r="W188" s="375"/>
      <c r="X188" s="375"/>
      <c r="Y188" s="375"/>
      <c r="Z188" s="375"/>
      <c r="AA188" s="125"/>
      <c r="AB188" s="125"/>
      <c r="AC188" s="125"/>
      <c r="AD188" s="125"/>
      <c r="AE188" s="125"/>
      <c r="AF188" s="125"/>
      <c r="AG188" s="125"/>
      <c r="AH188" s="125"/>
      <c r="AI188" s="125"/>
      <c r="AJ188" s="125"/>
      <c r="AK188" s="125"/>
      <c r="AL188" s="125"/>
      <c r="AM188" s="125"/>
      <c r="AN188" s="125"/>
      <c r="AO188" s="125"/>
      <c r="AP188" s="125"/>
      <c r="AQ188" s="125"/>
      <c r="AR188" s="125"/>
      <c r="AS188" s="125"/>
      <c r="AT188" s="125"/>
      <c r="AU188" s="125"/>
      <c r="AV188" s="125"/>
      <c r="AW188" s="125"/>
      <c r="AX188" s="125"/>
      <c r="AY188" s="125"/>
      <c r="AZ188" s="125"/>
      <c r="BA188" s="125"/>
      <c r="BB188" s="125"/>
      <c r="BC188" s="125"/>
      <c r="BD188" s="125"/>
      <c r="BE188" s="125"/>
      <c r="BF188" s="125"/>
      <c r="BG188" s="125"/>
      <c r="BH188" s="125"/>
      <c r="BI188" s="125"/>
      <c r="BJ188" s="125"/>
      <c r="BK188" s="125"/>
      <c r="BL188" s="125"/>
      <c r="BM188" s="125"/>
      <c r="BN188" s="125"/>
      <c r="BO188" s="125"/>
      <c r="BP188" s="125"/>
      <c r="BQ188" s="125"/>
      <c r="BR188" s="125"/>
      <c r="BS188" s="125"/>
      <c r="BT188" s="125"/>
      <c r="BU188" s="125"/>
      <c r="BV188" s="125"/>
      <c r="BW188" s="125"/>
      <c r="BX188" s="125"/>
      <c r="BY188" s="125"/>
      <c r="BZ188" s="125"/>
      <c r="CA188" s="125"/>
      <c r="CB188" s="125"/>
      <c r="CC188" s="125"/>
      <c r="CD188" s="125"/>
      <c r="CE188" s="125"/>
      <c r="CF188" s="125"/>
      <c r="CG188" s="125"/>
      <c r="CH188" s="125"/>
      <c r="CI188" s="125"/>
      <c r="CJ188" s="125"/>
      <c r="CK188" s="125"/>
      <c r="CL188" s="125"/>
      <c r="CM188" s="125"/>
      <c r="CN188" s="125"/>
      <c r="CO188" s="125"/>
      <c r="CP188" s="125"/>
      <c r="CQ188" s="125"/>
      <c r="CR188" s="125"/>
      <c r="CS188" s="125"/>
      <c r="CT188" s="125"/>
      <c r="CU188" s="125"/>
      <c r="CV188" s="125"/>
      <c r="CW188" s="125"/>
      <c r="CX188" s="125"/>
      <c r="CY188" s="125"/>
      <c r="CZ188" s="125"/>
      <c r="DA188" s="125"/>
      <c r="DB188" s="125"/>
      <c r="DC188" s="125"/>
      <c r="DD188" s="125"/>
      <c r="DE188" s="125"/>
      <c r="DF188" s="125"/>
      <c r="DG188" s="125"/>
      <c r="DH188" s="125"/>
      <c r="DI188" s="125"/>
      <c r="DJ188" s="125"/>
      <c r="DK188" s="125"/>
      <c r="DL188" s="125"/>
      <c r="DM188" s="125"/>
      <c r="DN188" s="125"/>
      <c r="DO188" s="125"/>
      <c r="DP188" s="125"/>
      <c r="DQ188" s="125"/>
      <c r="DR188" s="125"/>
      <c r="DS188" s="125"/>
      <c r="DT188" s="125"/>
      <c r="DU188" s="125"/>
      <c r="DV188" s="125"/>
      <c r="DW188" s="125"/>
      <c r="DX188" s="125"/>
    </row>
    <row r="189" spans="1:128" ht="12" customHeight="1">
      <c r="A189" s="356">
        <v>2</v>
      </c>
      <c r="B189" s="370"/>
      <c r="C189" s="370"/>
      <c r="D189" s="370"/>
      <c r="E189" s="370"/>
      <c r="F189" s="370"/>
      <c r="G189" s="370"/>
      <c r="H189" s="370"/>
      <c r="I189" s="370"/>
      <c r="J189" s="370"/>
      <c r="K189" s="370"/>
      <c r="L189" s="370"/>
      <c r="M189" s="370"/>
      <c r="N189" s="372" t="str">
        <f>IF(E189="","",(H189+K189)/E189)</f>
        <v/>
      </c>
      <c r="O189" s="372"/>
      <c r="P189" s="372"/>
      <c r="Q189" s="374"/>
      <c r="R189" s="375"/>
      <c r="S189" s="375"/>
      <c r="T189" s="375"/>
      <c r="U189" s="375"/>
      <c r="V189" s="375"/>
      <c r="W189" s="375"/>
      <c r="X189" s="375"/>
      <c r="Y189" s="375"/>
      <c r="Z189" s="375"/>
      <c r="AA189" s="126"/>
      <c r="AB189" s="126"/>
      <c r="AC189" s="126"/>
      <c r="AD189" s="126"/>
      <c r="AE189" s="126"/>
      <c r="AF189" s="126"/>
      <c r="AG189" s="126"/>
      <c r="AH189" s="126"/>
      <c r="AI189" s="126"/>
      <c r="AJ189" s="126"/>
      <c r="AK189" s="126"/>
      <c r="AL189" s="126"/>
      <c r="AM189" s="126"/>
      <c r="AN189" s="126"/>
      <c r="AO189" s="126"/>
      <c r="AP189" s="126"/>
      <c r="AQ189" s="126"/>
      <c r="AR189" s="126"/>
      <c r="AS189" s="126"/>
      <c r="AT189" s="126"/>
      <c r="AU189" s="126"/>
      <c r="AV189" s="126"/>
      <c r="AW189" s="126"/>
      <c r="AX189" s="126"/>
      <c r="AY189" s="126"/>
      <c r="AZ189" s="126"/>
      <c r="BA189" s="126"/>
      <c r="BB189" s="126"/>
      <c r="BC189" s="126"/>
      <c r="BD189" s="126"/>
      <c r="BE189" s="126"/>
      <c r="BF189" s="126"/>
      <c r="BG189" s="126"/>
      <c r="BH189" s="126"/>
      <c r="BI189" s="126"/>
      <c r="BJ189" s="126"/>
      <c r="BK189" s="126"/>
      <c r="BL189" s="126"/>
      <c r="BM189" s="126"/>
      <c r="BN189" s="126"/>
      <c r="BO189" s="126"/>
      <c r="BP189" s="126"/>
      <c r="BQ189" s="126"/>
      <c r="BR189" s="126"/>
      <c r="BS189" s="126"/>
      <c r="BT189" s="126"/>
      <c r="BU189" s="126"/>
      <c r="BV189" s="126"/>
      <c r="BW189" s="126"/>
      <c r="BX189" s="126"/>
      <c r="BY189" s="126"/>
      <c r="BZ189" s="126"/>
      <c r="CA189" s="126"/>
      <c r="CB189" s="126"/>
      <c r="CC189" s="126"/>
      <c r="CD189" s="126"/>
      <c r="CE189" s="126"/>
      <c r="CF189" s="126"/>
      <c r="CG189" s="126"/>
      <c r="CH189" s="126"/>
      <c r="CI189" s="126"/>
      <c r="CJ189" s="126"/>
      <c r="CK189" s="126"/>
      <c r="CL189" s="126"/>
      <c r="CM189" s="126"/>
      <c r="CN189" s="126"/>
      <c r="CO189" s="126"/>
      <c r="CP189" s="126"/>
      <c r="CQ189" s="126"/>
      <c r="CR189" s="126"/>
      <c r="CS189" s="126"/>
      <c r="CT189" s="126"/>
      <c r="CU189" s="126"/>
      <c r="CV189" s="126"/>
      <c r="CW189" s="126"/>
      <c r="CX189" s="126"/>
      <c r="CY189" s="126"/>
      <c r="CZ189" s="126"/>
      <c r="DA189" s="126"/>
      <c r="DB189" s="126"/>
      <c r="DC189" s="126"/>
      <c r="DD189" s="126"/>
      <c r="DE189" s="126"/>
      <c r="DF189" s="126"/>
      <c r="DG189" s="126"/>
      <c r="DH189" s="126"/>
      <c r="DI189" s="126"/>
      <c r="DJ189" s="126"/>
      <c r="DK189" s="126"/>
      <c r="DL189" s="126"/>
      <c r="DM189" s="126"/>
      <c r="DN189" s="126"/>
      <c r="DO189" s="126"/>
      <c r="DP189" s="126"/>
      <c r="DQ189" s="126"/>
      <c r="DR189" s="126"/>
      <c r="DS189" s="126"/>
      <c r="DT189" s="126"/>
      <c r="DU189" s="126"/>
      <c r="DV189" s="126"/>
      <c r="DW189" s="126"/>
      <c r="DX189" s="126"/>
    </row>
    <row r="190" spans="1:128">
      <c r="A190" s="356"/>
      <c r="B190" s="370"/>
      <c r="C190" s="370"/>
      <c r="D190" s="370"/>
      <c r="E190" s="370"/>
      <c r="F190" s="370"/>
      <c r="G190" s="370"/>
      <c r="H190" s="370"/>
      <c r="I190" s="370"/>
      <c r="J190" s="370"/>
      <c r="K190" s="370"/>
      <c r="L190" s="370"/>
      <c r="M190" s="370"/>
      <c r="N190" s="372"/>
      <c r="O190" s="372"/>
      <c r="P190" s="372"/>
      <c r="Q190" s="374"/>
      <c r="R190" s="375"/>
      <c r="S190" s="375"/>
      <c r="T190" s="375"/>
      <c r="U190" s="375"/>
      <c r="V190" s="375"/>
      <c r="W190" s="375"/>
      <c r="X190" s="375"/>
      <c r="Y190" s="375"/>
      <c r="Z190" s="375"/>
      <c r="AA190" s="126"/>
      <c r="AB190" s="126"/>
      <c r="AC190" s="126"/>
      <c r="AD190" s="126"/>
      <c r="AE190" s="126"/>
      <c r="AF190" s="126"/>
      <c r="AG190" s="126"/>
      <c r="AH190" s="126"/>
      <c r="AI190" s="126"/>
      <c r="AJ190" s="126"/>
      <c r="AK190" s="126"/>
      <c r="AL190" s="126"/>
      <c r="AM190" s="126"/>
      <c r="AN190" s="126"/>
      <c r="AO190" s="126"/>
      <c r="AP190" s="126"/>
      <c r="AQ190" s="126"/>
      <c r="AR190" s="126"/>
      <c r="AS190" s="126"/>
      <c r="AT190" s="126"/>
      <c r="AU190" s="126"/>
      <c r="AV190" s="126"/>
      <c r="AW190" s="126"/>
      <c r="AX190" s="126"/>
      <c r="AY190" s="126"/>
      <c r="AZ190" s="126"/>
      <c r="BA190" s="126"/>
      <c r="BB190" s="126"/>
      <c r="BC190" s="126"/>
      <c r="BD190" s="126"/>
      <c r="BE190" s="126"/>
      <c r="BF190" s="126"/>
      <c r="BG190" s="126"/>
      <c r="BH190" s="126"/>
      <c r="BI190" s="126"/>
      <c r="BJ190" s="126"/>
      <c r="BK190" s="126"/>
      <c r="BL190" s="126"/>
      <c r="BM190" s="126"/>
      <c r="BN190" s="126"/>
      <c r="BO190" s="126"/>
      <c r="BP190" s="126"/>
      <c r="BQ190" s="126"/>
      <c r="BR190" s="126"/>
      <c r="BS190" s="126"/>
      <c r="BT190" s="126"/>
      <c r="BU190" s="126"/>
      <c r="BV190" s="126"/>
      <c r="BW190" s="126"/>
      <c r="BX190" s="126"/>
      <c r="BY190" s="126"/>
      <c r="BZ190" s="126"/>
      <c r="CA190" s="126"/>
      <c r="CB190" s="126"/>
      <c r="CC190" s="126"/>
      <c r="CD190" s="126"/>
      <c r="CE190" s="126"/>
      <c r="CF190" s="126"/>
      <c r="CG190" s="126"/>
      <c r="CH190" s="126"/>
      <c r="CI190" s="126"/>
      <c r="CJ190" s="126"/>
      <c r="CK190" s="126"/>
      <c r="CL190" s="126"/>
      <c r="CM190" s="126"/>
      <c r="CN190" s="126"/>
      <c r="CO190" s="126"/>
      <c r="CP190" s="126"/>
      <c r="CQ190" s="126"/>
      <c r="CR190" s="126"/>
      <c r="CS190" s="126"/>
      <c r="CT190" s="126"/>
      <c r="CU190" s="126"/>
      <c r="CV190" s="126"/>
      <c r="CW190" s="126"/>
      <c r="CX190" s="126"/>
      <c r="CY190" s="126"/>
      <c r="CZ190" s="126"/>
      <c r="DA190" s="126"/>
      <c r="DB190" s="126"/>
      <c r="DC190" s="126"/>
      <c r="DD190" s="126"/>
      <c r="DE190" s="126"/>
      <c r="DF190" s="126"/>
      <c r="DG190" s="126"/>
      <c r="DH190" s="126"/>
      <c r="DI190" s="126"/>
      <c r="DJ190" s="126"/>
      <c r="DK190" s="126"/>
      <c r="DL190" s="126"/>
      <c r="DM190" s="126"/>
      <c r="DN190" s="126"/>
      <c r="DO190" s="126"/>
      <c r="DP190" s="126"/>
      <c r="DQ190" s="126"/>
      <c r="DR190" s="126"/>
      <c r="DS190" s="126"/>
      <c r="DT190" s="126"/>
      <c r="DU190" s="126"/>
      <c r="DV190" s="126"/>
      <c r="DW190" s="126"/>
      <c r="DX190" s="126"/>
    </row>
    <row r="191" spans="1:128" ht="12" customHeight="1">
      <c r="A191" s="356">
        <v>3</v>
      </c>
      <c r="B191" s="370"/>
      <c r="C191" s="370"/>
      <c r="D191" s="370"/>
      <c r="E191" s="370"/>
      <c r="F191" s="370"/>
      <c r="G191" s="370"/>
      <c r="H191" s="370"/>
      <c r="I191" s="370"/>
      <c r="J191" s="370"/>
      <c r="K191" s="370"/>
      <c r="L191" s="370"/>
      <c r="M191" s="370"/>
      <c r="N191" s="372" t="str">
        <f>IF(E191="","",(H191+K191)/E191)</f>
        <v/>
      </c>
      <c r="O191" s="372"/>
      <c r="P191" s="372"/>
      <c r="Q191" s="374"/>
      <c r="R191" s="375"/>
      <c r="S191" s="375"/>
      <c r="T191" s="375"/>
      <c r="U191" s="375"/>
      <c r="V191" s="375"/>
      <c r="W191" s="375"/>
      <c r="X191" s="375"/>
      <c r="Y191" s="375"/>
      <c r="Z191" s="375"/>
      <c r="AA191" s="125"/>
      <c r="AB191" s="125"/>
      <c r="AC191" s="125"/>
      <c r="AD191" s="125"/>
      <c r="AE191" s="125"/>
      <c r="AF191" s="125"/>
      <c r="AG191" s="125"/>
      <c r="AH191" s="125"/>
      <c r="AI191" s="125"/>
      <c r="AJ191" s="125"/>
      <c r="AK191" s="125"/>
      <c r="AL191" s="125"/>
      <c r="AM191" s="125"/>
      <c r="AN191" s="125"/>
      <c r="AO191" s="125"/>
      <c r="AP191" s="125"/>
      <c r="AQ191" s="125"/>
      <c r="AR191" s="125"/>
      <c r="AS191" s="125"/>
      <c r="AT191" s="125"/>
      <c r="AU191" s="125"/>
      <c r="AV191" s="125"/>
      <c r="AW191" s="125"/>
      <c r="AX191" s="125"/>
      <c r="AY191" s="125"/>
      <c r="AZ191" s="125"/>
      <c r="BA191" s="125"/>
      <c r="BB191" s="125"/>
      <c r="BC191" s="125"/>
      <c r="BD191" s="125"/>
      <c r="BE191" s="125"/>
      <c r="BF191" s="125"/>
      <c r="BG191" s="125"/>
      <c r="BH191" s="125"/>
      <c r="BI191" s="125"/>
      <c r="BJ191" s="125"/>
      <c r="BK191" s="125"/>
      <c r="BL191" s="125"/>
      <c r="BM191" s="125"/>
      <c r="BN191" s="125"/>
      <c r="BO191" s="125"/>
      <c r="BP191" s="125"/>
      <c r="BQ191" s="125"/>
      <c r="BR191" s="125"/>
      <c r="BS191" s="125"/>
      <c r="BT191" s="125"/>
      <c r="BU191" s="125"/>
      <c r="BV191" s="125"/>
      <c r="BW191" s="125"/>
      <c r="BX191" s="125"/>
      <c r="BY191" s="125"/>
      <c r="BZ191" s="125"/>
      <c r="CA191" s="125"/>
      <c r="CB191" s="125"/>
      <c r="CC191" s="125"/>
      <c r="CD191" s="125"/>
      <c r="CE191" s="125"/>
      <c r="CF191" s="125"/>
      <c r="CG191" s="125"/>
      <c r="CH191" s="125"/>
      <c r="CI191" s="125"/>
      <c r="CJ191" s="125"/>
      <c r="CK191" s="125"/>
      <c r="CL191" s="125"/>
      <c r="CM191" s="125"/>
      <c r="CN191" s="125"/>
      <c r="CO191" s="125"/>
      <c r="CP191" s="125"/>
      <c r="CQ191" s="125"/>
      <c r="CR191" s="125"/>
      <c r="CS191" s="125"/>
      <c r="CT191" s="125"/>
      <c r="CU191" s="125"/>
      <c r="CV191" s="125"/>
      <c r="CW191" s="125"/>
      <c r="CX191" s="125"/>
      <c r="CY191" s="125"/>
      <c r="CZ191" s="125"/>
      <c r="DA191" s="125"/>
      <c r="DB191" s="125"/>
      <c r="DC191" s="125"/>
      <c r="DD191" s="125"/>
      <c r="DE191" s="125"/>
      <c r="DF191" s="125"/>
      <c r="DG191" s="125"/>
      <c r="DH191" s="125"/>
      <c r="DI191" s="125"/>
      <c r="DJ191" s="125"/>
      <c r="DK191" s="125"/>
      <c r="DL191" s="125"/>
      <c r="DM191" s="125"/>
      <c r="DN191" s="125"/>
      <c r="DO191" s="125"/>
      <c r="DP191" s="125"/>
      <c r="DQ191" s="125"/>
      <c r="DR191" s="125"/>
      <c r="DS191" s="125"/>
      <c r="DT191" s="125"/>
      <c r="DU191" s="125"/>
      <c r="DV191" s="125"/>
      <c r="DW191" s="125"/>
      <c r="DX191" s="125"/>
    </row>
    <row r="192" spans="1:128">
      <c r="A192" s="356"/>
      <c r="B192" s="370"/>
      <c r="C192" s="370"/>
      <c r="D192" s="370"/>
      <c r="E192" s="370"/>
      <c r="F192" s="370"/>
      <c r="G192" s="370"/>
      <c r="H192" s="370"/>
      <c r="I192" s="370"/>
      <c r="J192" s="370"/>
      <c r="K192" s="370"/>
      <c r="L192" s="370"/>
      <c r="M192" s="370"/>
      <c r="N192" s="372"/>
      <c r="O192" s="372"/>
      <c r="P192" s="372"/>
      <c r="Q192" s="374"/>
      <c r="R192" s="375"/>
      <c r="S192" s="375"/>
      <c r="T192" s="375"/>
      <c r="U192" s="375"/>
      <c r="V192" s="375"/>
      <c r="W192" s="375"/>
      <c r="X192" s="375"/>
      <c r="Y192" s="375"/>
      <c r="Z192" s="375"/>
      <c r="AA192" s="125"/>
      <c r="AB192" s="125"/>
      <c r="AC192" s="125"/>
      <c r="AD192" s="125"/>
      <c r="AE192" s="125"/>
      <c r="AF192" s="125"/>
      <c r="AG192" s="125"/>
      <c r="AH192" s="125"/>
      <c r="AI192" s="125"/>
      <c r="AJ192" s="125"/>
      <c r="AK192" s="125"/>
      <c r="AL192" s="125"/>
      <c r="AM192" s="125"/>
      <c r="AN192" s="125"/>
      <c r="AO192" s="125"/>
      <c r="AP192" s="125"/>
      <c r="AQ192" s="125"/>
      <c r="AR192" s="125"/>
      <c r="AS192" s="125"/>
      <c r="AT192" s="125"/>
      <c r="AU192" s="125"/>
      <c r="AV192" s="125"/>
      <c r="AW192" s="125"/>
      <c r="AX192" s="125"/>
      <c r="AY192" s="125"/>
      <c r="AZ192" s="125"/>
      <c r="BA192" s="125"/>
      <c r="BB192" s="125"/>
      <c r="BC192" s="125"/>
      <c r="BD192" s="125"/>
      <c r="BE192" s="125"/>
      <c r="BF192" s="125"/>
      <c r="BG192" s="125"/>
      <c r="BH192" s="125"/>
      <c r="BI192" s="125"/>
      <c r="BJ192" s="125"/>
      <c r="BK192" s="125"/>
      <c r="BL192" s="125"/>
      <c r="BM192" s="125"/>
      <c r="BN192" s="125"/>
      <c r="BO192" s="125"/>
      <c r="BP192" s="125"/>
      <c r="BQ192" s="125"/>
      <c r="BR192" s="125"/>
      <c r="BS192" s="125"/>
      <c r="BT192" s="125"/>
      <c r="BU192" s="125"/>
      <c r="BV192" s="125"/>
      <c r="BW192" s="125"/>
      <c r="BX192" s="125"/>
      <c r="BY192" s="125"/>
      <c r="BZ192" s="125"/>
      <c r="CA192" s="125"/>
      <c r="CB192" s="125"/>
      <c r="CC192" s="125"/>
      <c r="CD192" s="125"/>
      <c r="CE192" s="125"/>
      <c r="CF192" s="125"/>
      <c r="CG192" s="125"/>
      <c r="CH192" s="125"/>
      <c r="CI192" s="125"/>
      <c r="CJ192" s="125"/>
      <c r="CK192" s="125"/>
      <c r="CL192" s="125"/>
      <c r="CM192" s="125"/>
      <c r="CN192" s="125"/>
      <c r="CO192" s="125"/>
      <c r="CP192" s="125"/>
      <c r="CQ192" s="125"/>
      <c r="CR192" s="125"/>
      <c r="CS192" s="125"/>
      <c r="CT192" s="125"/>
      <c r="CU192" s="125"/>
      <c r="CV192" s="125"/>
      <c r="CW192" s="125"/>
      <c r="CX192" s="125"/>
      <c r="CY192" s="125"/>
      <c r="CZ192" s="125"/>
      <c r="DA192" s="125"/>
      <c r="DB192" s="125"/>
      <c r="DC192" s="125"/>
      <c r="DD192" s="125"/>
      <c r="DE192" s="125"/>
      <c r="DF192" s="125"/>
      <c r="DG192" s="125"/>
      <c r="DH192" s="125"/>
      <c r="DI192" s="125"/>
      <c r="DJ192" s="125"/>
      <c r="DK192" s="125"/>
      <c r="DL192" s="125"/>
      <c r="DM192" s="125"/>
      <c r="DN192" s="125"/>
      <c r="DO192" s="125"/>
      <c r="DP192" s="125"/>
      <c r="DQ192" s="125"/>
      <c r="DR192" s="125"/>
      <c r="DS192" s="125"/>
      <c r="DT192" s="125"/>
      <c r="DU192" s="125"/>
      <c r="DV192" s="125"/>
      <c r="DW192" s="125"/>
      <c r="DX192" s="125"/>
    </row>
    <row r="193" spans="1:128">
      <c r="A193" s="356">
        <v>4</v>
      </c>
      <c r="B193" s="370"/>
      <c r="C193" s="370"/>
      <c r="D193" s="370"/>
      <c r="E193" s="370"/>
      <c r="F193" s="370"/>
      <c r="G193" s="370"/>
      <c r="H193" s="370"/>
      <c r="I193" s="370"/>
      <c r="J193" s="370"/>
      <c r="K193" s="370"/>
      <c r="L193" s="370"/>
      <c r="M193" s="370"/>
      <c r="N193" s="372" t="str">
        <f>IF(E193="","",(H193+K193)/E193)</f>
        <v/>
      </c>
      <c r="O193" s="372"/>
      <c r="P193" s="372"/>
      <c r="Q193" s="374"/>
      <c r="R193" s="375"/>
      <c r="S193" s="375"/>
      <c r="T193" s="375"/>
      <c r="U193" s="375"/>
      <c r="V193" s="375"/>
      <c r="W193" s="375"/>
      <c r="X193" s="375"/>
      <c r="Y193" s="375"/>
      <c r="Z193" s="375"/>
      <c r="AA193" s="126"/>
      <c r="AB193" s="126"/>
      <c r="AC193" s="126"/>
      <c r="AD193" s="126"/>
      <c r="AE193" s="126"/>
      <c r="AF193" s="126"/>
      <c r="AG193" s="126"/>
      <c r="AH193" s="126"/>
      <c r="AI193" s="126"/>
      <c r="AJ193" s="126"/>
      <c r="AK193" s="126"/>
      <c r="AL193" s="126"/>
      <c r="AM193" s="126"/>
      <c r="AN193" s="126"/>
      <c r="AO193" s="126"/>
      <c r="AP193" s="126"/>
      <c r="AQ193" s="126"/>
      <c r="AR193" s="126"/>
      <c r="AS193" s="126"/>
      <c r="AT193" s="126"/>
      <c r="AU193" s="126"/>
      <c r="AV193" s="126"/>
      <c r="AW193" s="126"/>
      <c r="AX193" s="126"/>
      <c r="AY193" s="126"/>
      <c r="AZ193" s="126"/>
      <c r="BA193" s="126"/>
      <c r="BB193" s="126"/>
      <c r="BC193" s="126"/>
      <c r="BD193" s="126"/>
      <c r="BE193" s="126"/>
      <c r="BF193" s="126"/>
      <c r="BG193" s="126"/>
      <c r="BH193" s="126"/>
      <c r="BI193" s="126"/>
      <c r="BJ193" s="126"/>
      <c r="BK193" s="126"/>
      <c r="BL193" s="126"/>
      <c r="BM193" s="126"/>
      <c r="BN193" s="126"/>
      <c r="BO193" s="126"/>
      <c r="BP193" s="126"/>
      <c r="BQ193" s="126"/>
      <c r="BR193" s="126"/>
      <c r="BS193" s="126"/>
      <c r="BT193" s="126"/>
      <c r="BU193" s="126"/>
      <c r="BV193" s="126"/>
      <c r="BW193" s="126"/>
      <c r="BX193" s="126"/>
      <c r="BY193" s="126"/>
      <c r="BZ193" s="126"/>
      <c r="CA193" s="126"/>
      <c r="CB193" s="126"/>
      <c r="CC193" s="126"/>
      <c r="CD193" s="126"/>
      <c r="CE193" s="126"/>
      <c r="CF193" s="126"/>
      <c r="CG193" s="126"/>
      <c r="CH193" s="126"/>
      <c r="CI193" s="126"/>
      <c r="CJ193" s="126"/>
      <c r="CK193" s="126"/>
      <c r="CL193" s="126"/>
      <c r="CM193" s="126"/>
      <c r="CN193" s="126"/>
      <c r="CO193" s="126"/>
      <c r="CP193" s="126"/>
      <c r="CQ193" s="126"/>
      <c r="CR193" s="126"/>
      <c r="CS193" s="126"/>
      <c r="CT193" s="126"/>
      <c r="CU193" s="126"/>
      <c r="CV193" s="126"/>
      <c r="CW193" s="126"/>
      <c r="CX193" s="126"/>
      <c r="CY193" s="126"/>
      <c r="CZ193" s="126"/>
      <c r="DA193" s="126"/>
      <c r="DB193" s="126"/>
      <c r="DC193" s="126"/>
      <c r="DD193" s="126"/>
      <c r="DE193" s="126"/>
      <c r="DF193" s="126"/>
      <c r="DG193" s="126"/>
      <c r="DH193" s="126"/>
      <c r="DI193" s="126"/>
      <c r="DJ193" s="126"/>
      <c r="DK193" s="126"/>
      <c r="DL193" s="126"/>
      <c r="DM193" s="126"/>
      <c r="DN193" s="126"/>
      <c r="DO193" s="126"/>
      <c r="DP193" s="126"/>
      <c r="DQ193" s="126"/>
      <c r="DR193" s="126"/>
      <c r="DS193" s="126"/>
      <c r="DT193" s="126"/>
      <c r="DU193" s="126"/>
      <c r="DV193" s="126"/>
      <c r="DW193" s="126"/>
      <c r="DX193" s="126"/>
    </row>
    <row r="194" spans="1:128">
      <c r="A194" s="356"/>
      <c r="B194" s="370"/>
      <c r="C194" s="370"/>
      <c r="D194" s="370"/>
      <c r="E194" s="370"/>
      <c r="F194" s="370"/>
      <c r="G194" s="370"/>
      <c r="H194" s="370"/>
      <c r="I194" s="370"/>
      <c r="J194" s="370"/>
      <c r="K194" s="370"/>
      <c r="L194" s="370"/>
      <c r="M194" s="370"/>
      <c r="N194" s="372"/>
      <c r="O194" s="372"/>
      <c r="P194" s="372"/>
      <c r="Q194" s="374"/>
      <c r="R194" s="375"/>
      <c r="S194" s="375"/>
      <c r="T194" s="375"/>
      <c r="U194" s="375"/>
      <c r="V194" s="375"/>
      <c r="W194" s="375"/>
      <c r="X194" s="375"/>
      <c r="Y194" s="375"/>
      <c r="Z194" s="375"/>
    </row>
    <row r="195" spans="1:128">
      <c r="A195" s="356">
        <v>5</v>
      </c>
      <c r="B195" s="370"/>
      <c r="C195" s="370"/>
      <c r="D195" s="370"/>
      <c r="E195" s="370"/>
      <c r="F195" s="370"/>
      <c r="G195" s="370"/>
      <c r="H195" s="370"/>
      <c r="I195" s="370"/>
      <c r="J195" s="370"/>
      <c r="K195" s="370"/>
      <c r="L195" s="370"/>
      <c r="M195" s="370"/>
      <c r="N195" s="372" t="str">
        <f>IF(E195="","",(H195+K195)/E195)</f>
        <v/>
      </c>
      <c r="O195" s="372"/>
      <c r="P195" s="372"/>
    </row>
    <row r="196" spans="1:128">
      <c r="A196" s="356"/>
      <c r="B196" s="370"/>
      <c r="C196" s="370"/>
      <c r="D196" s="370"/>
      <c r="E196" s="370"/>
      <c r="F196" s="370"/>
      <c r="G196" s="370"/>
      <c r="H196" s="370"/>
      <c r="I196" s="370"/>
      <c r="J196" s="370"/>
      <c r="K196" s="370"/>
      <c r="L196" s="370"/>
      <c r="M196" s="370"/>
      <c r="N196" s="372"/>
      <c r="O196" s="372"/>
      <c r="P196" s="372"/>
    </row>
    <row r="197" spans="1:128">
      <c r="A197" s="356">
        <v>6</v>
      </c>
      <c r="B197" s="370"/>
      <c r="C197" s="370"/>
      <c r="D197" s="370"/>
      <c r="E197" s="370"/>
      <c r="F197" s="370"/>
      <c r="G197" s="370"/>
      <c r="H197" s="370"/>
      <c r="I197" s="370"/>
      <c r="J197" s="370"/>
      <c r="K197" s="370"/>
      <c r="L197" s="370"/>
      <c r="M197" s="370"/>
      <c r="N197" s="372" t="str">
        <f>IF(E197="","",(H197+K197)/E197)</f>
        <v/>
      </c>
      <c r="O197" s="372"/>
      <c r="P197" s="372"/>
    </row>
    <row r="198" spans="1:128" ht="12.75" thickBot="1">
      <c r="A198" s="369"/>
      <c r="B198" s="370"/>
      <c r="C198" s="370"/>
      <c r="D198" s="370"/>
      <c r="E198" s="370"/>
      <c r="F198" s="370"/>
      <c r="G198" s="370"/>
      <c r="H198" s="370"/>
      <c r="I198" s="370"/>
      <c r="J198" s="370"/>
      <c r="K198" s="370"/>
      <c r="L198" s="370"/>
      <c r="M198" s="370"/>
      <c r="N198" s="373"/>
      <c r="O198" s="373"/>
      <c r="P198" s="373"/>
    </row>
    <row r="199" spans="1:128">
      <c r="A199" s="358" t="s">
        <v>381</v>
      </c>
      <c r="B199" s="360" t="str">
        <f>IF(B187="","",SUM(B187:D198))</f>
        <v/>
      </c>
      <c r="C199" s="360"/>
      <c r="D199" s="360"/>
      <c r="E199" s="360" t="str">
        <f>IF(E187="","",SUM(E187:G198))</f>
        <v/>
      </c>
      <c r="F199" s="360"/>
      <c r="G199" s="360"/>
      <c r="H199" s="360" t="str">
        <f>IF(H187="","",SUM(H187:J198))</f>
        <v/>
      </c>
      <c r="I199" s="360"/>
      <c r="J199" s="360"/>
      <c r="K199" s="360" t="str">
        <f>IF(K187="","",SUM(K187:M198))</f>
        <v/>
      </c>
      <c r="L199" s="360"/>
      <c r="M199" s="360"/>
      <c r="N199" s="362" t="str">
        <f>IF(E199="","",(H199+K199)/E199)</f>
        <v/>
      </c>
      <c r="O199" s="362"/>
      <c r="P199" s="363"/>
    </row>
    <row r="200" spans="1:128" ht="12.75" thickBot="1">
      <c r="A200" s="359"/>
      <c r="B200" s="361"/>
      <c r="C200" s="361"/>
      <c r="D200" s="361"/>
      <c r="E200" s="361"/>
      <c r="F200" s="361"/>
      <c r="G200" s="361"/>
      <c r="H200" s="361"/>
      <c r="I200" s="361"/>
      <c r="J200" s="361"/>
      <c r="K200" s="361"/>
      <c r="L200" s="361"/>
      <c r="M200" s="361"/>
      <c r="N200" s="364"/>
      <c r="O200" s="364"/>
      <c r="P200" s="365"/>
    </row>
    <row r="201" spans="1:128" ht="34.5" customHeight="1">
      <c r="A201" s="366" t="s">
        <v>382</v>
      </c>
      <c r="B201" s="367"/>
      <c r="C201" s="367"/>
      <c r="D201" s="367"/>
      <c r="E201" s="367"/>
      <c r="F201" s="367"/>
      <c r="G201" s="367"/>
      <c r="H201" s="367"/>
      <c r="I201" s="367"/>
      <c r="J201" s="367"/>
      <c r="K201" s="367"/>
      <c r="L201" s="367"/>
      <c r="M201" s="367"/>
      <c r="N201" s="367"/>
      <c r="O201" s="367"/>
      <c r="P201" s="367"/>
    </row>
    <row r="202" spans="1:128" ht="34.5" customHeight="1">
      <c r="A202" s="368"/>
      <c r="B202" s="368"/>
      <c r="C202" s="368"/>
      <c r="D202" s="368"/>
      <c r="E202" s="368"/>
      <c r="F202" s="368"/>
      <c r="G202" s="368"/>
      <c r="H202" s="368"/>
      <c r="I202" s="368"/>
      <c r="J202" s="368"/>
      <c r="K202" s="368"/>
      <c r="L202" s="368"/>
      <c r="M202" s="368"/>
      <c r="N202" s="368"/>
      <c r="O202" s="368"/>
      <c r="P202" s="368"/>
    </row>
    <row r="203" spans="1:128" ht="34.5" customHeight="1">
      <c r="A203" s="368"/>
      <c r="B203" s="368"/>
      <c r="C203" s="368"/>
      <c r="D203" s="368"/>
      <c r="E203" s="368"/>
      <c r="F203" s="368"/>
      <c r="G203" s="368"/>
      <c r="H203" s="368"/>
      <c r="I203" s="368"/>
      <c r="J203" s="368"/>
      <c r="K203" s="368"/>
      <c r="L203" s="368"/>
      <c r="M203" s="368"/>
      <c r="N203" s="368"/>
      <c r="O203" s="368"/>
      <c r="P203" s="368"/>
    </row>
    <row r="204" spans="1:128" ht="34.5" customHeight="1">
      <c r="A204" s="368"/>
      <c r="B204" s="368"/>
      <c r="C204" s="368"/>
      <c r="D204" s="368"/>
      <c r="E204" s="368"/>
      <c r="F204" s="368"/>
      <c r="G204" s="368"/>
      <c r="H204" s="368"/>
      <c r="I204" s="368"/>
      <c r="J204" s="368"/>
      <c r="K204" s="368"/>
      <c r="L204" s="368"/>
      <c r="M204" s="368"/>
      <c r="N204" s="368"/>
      <c r="O204" s="368"/>
      <c r="P204" s="368"/>
    </row>
    <row r="205" spans="1:128">
      <c r="A205" s="53"/>
    </row>
    <row r="206" spans="1:128">
      <c r="A206" s="357" t="s">
        <v>383</v>
      </c>
      <c r="B206" s="357"/>
      <c r="C206" s="357"/>
      <c r="D206" s="357"/>
      <c r="E206" s="357"/>
      <c r="F206" s="357"/>
      <c r="G206" s="357"/>
      <c r="H206" s="357"/>
      <c r="I206" s="357"/>
      <c r="J206" s="357"/>
      <c r="K206" s="357"/>
      <c r="L206" s="357"/>
    </row>
    <row r="207" spans="1:128">
      <c r="A207" s="356" t="s">
        <v>384</v>
      </c>
      <c r="B207" s="356"/>
      <c r="C207" s="321"/>
      <c r="D207" s="322"/>
      <c r="E207" s="322"/>
      <c r="F207" s="322"/>
      <c r="G207" s="322"/>
      <c r="H207" s="322"/>
      <c r="I207" s="322"/>
      <c r="J207" s="322"/>
      <c r="K207" s="322"/>
      <c r="L207" s="322"/>
      <c r="M207" s="322"/>
      <c r="N207" s="322"/>
      <c r="O207" s="322"/>
      <c r="P207" s="323"/>
    </row>
    <row r="208" spans="1:128">
      <c r="A208" s="356"/>
      <c r="B208" s="356"/>
      <c r="C208" s="324"/>
      <c r="D208" s="325"/>
      <c r="E208" s="325"/>
      <c r="F208" s="325"/>
      <c r="G208" s="325"/>
      <c r="H208" s="325"/>
      <c r="I208" s="325"/>
      <c r="J208" s="325"/>
      <c r="K208" s="325"/>
      <c r="L208" s="325"/>
      <c r="M208" s="325"/>
      <c r="N208" s="325"/>
      <c r="O208" s="325"/>
      <c r="P208" s="326"/>
    </row>
    <row r="209" spans="1:19">
      <c r="A209" s="356" t="s">
        <v>385</v>
      </c>
      <c r="B209" s="356"/>
      <c r="C209" s="321"/>
      <c r="D209" s="322"/>
      <c r="E209" s="322"/>
      <c r="F209" s="322"/>
      <c r="G209" s="322"/>
      <c r="H209" s="322"/>
      <c r="I209" s="322"/>
      <c r="J209" s="322"/>
      <c r="K209" s="322"/>
      <c r="L209" s="322"/>
      <c r="M209" s="322"/>
      <c r="N209" s="322"/>
      <c r="O209" s="322"/>
      <c r="P209" s="323"/>
    </row>
    <row r="210" spans="1:19">
      <c r="A210" s="356"/>
      <c r="B210" s="356"/>
      <c r="C210" s="324"/>
      <c r="D210" s="325"/>
      <c r="E210" s="325"/>
      <c r="F210" s="325"/>
      <c r="G210" s="325"/>
      <c r="H210" s="325"/>
      <c r="I210" s="325"/>
      <c r="J210" s="325"/>
      <c r="K210" s="325"/>
      <c r="L210" s="325"/>
      <c r="M210" s="325"/>
      <c r="N210" s="325"/>
      <c r="O210" s="325"/>
      <c r="P210" s="326"/>
    </row>
    <row r="211" spans="1:19">
      <c r="A211" s="356" t="s">
        <v>386</v>
      </c>
      <c r="B211" s="356"/>
      <c r="C211" s="321"/>
      <c r="D211" s="322"/>
      <c r="E211" s="322"/>
      <c r="F211" s="322"/>
      <c r="G211" s="322"/>
      <c r="H211" s="322"/>
      <c r="I211" s="322"/>
      <c r="J211" s="322"/>
      <c r="K211" s="322"/>
      <c r="L211" s="322"/>
      <c r="M211" s="322"/>
      <c r="N211" s="322"/>
      <c r="O211" s="322"/>
      <c r="P211" s="323"/>
    </row>
    <row r="212" spans="1:19">
      <c r="A212" s="356"/>
      <c r="B212" s="356"/>
      <c r="C212" s="324"/>
      <c r="D212" s="325"/>
      <c r="E212" s="325"/>
      <c r="F212" s="325"/>
      <c r="G212" s="325"/>
      <c r="H212" s="325"/>
      <c r="I212" s="325"/>
      <c r="J212" s="325"/>
      <c r="K212" s="325"/>
      <c r="L212" s="325"/>
      <c r="M212" s="325"/>
      <c r="N212" s="325"/>
      <c r="O212" s="325"/>
      <c r="P212" s="326"/>
    </row>
    <row r="213" spans="1:19">
      <c r="A213" s="356" t="s">
        <v>387</v>
      </c>
      <c r="B213" s="356"/>
      <c r="C213" s="321"/>
      <c r="D213" s="322"/>
      <c r="E213" s="322"/>
      <c r="F213" s="322"/>
      <c r="G213" s="322"/>
      <c r="H213" s="322"/>
      <c r="I213" s="322"/>
      <c r="J213" s="322"/>
      <c r="K213" s="322"/>
      <c r="L213" s="322"/>
      <c r="M213" s="322"/>
      <c r="N213" s="322"/>
      <c r="O213" s="322"/>
      <c r="P213" s="323"/>
    </row>
    <row r="214" spans="1:19">
      <c r="A214" s="356"/>
      <c r="B214" s="356"/>
      <c r="C214" s="324"/>
      <c r="D214" s="325"/>
      <c r="E214" s="325"/>
      <c r="F214" s="325"/>
      <c r="G214" s="325"/>
      <c r="H214" s="325"/>
      <c r="I214" s="325"/>
      <c r="J214" s="325"/>
      <c r="K214" s="325"/>
      <c r="L214" s="325"/>
      <c r="M214" s="325"/>
      <c r="N214" s="325"/>
      <c r="O214" s="325"/>
      <c r="P214" s="326"/>
    </row>
    <row r="215" spans="1:19">
      <c r="A215" s="356" t="s">
        <v>388</v>
      </c>
      <c r="B215" s="356"/>
      <c r="C215" s="321"/>
      <c r="D215" s="322"/>
      <c r="E215" s="322"/>
      <c r="F215" s="322"/>
      <c r="G215" s="322"/>
      <c r="H215" s="322"/>
      <c r="I215" s="322"/>
      <c r="J215" s="322"/>
      <c r="K215" s="322"/>
      <c r="L215" s="322"/>
      <c r="M215" s="322"/>
      <c r="N215" s="322"/>
      <c r="O215" s="322"/>
      <c r="P215" s="323"/>
    </row>
    <row r="216" spans="1:19">
      <c r="A216" s="356"/>
      <c r="B216" s="356"/>
      <c r="C216" s="324"/>
      <c r="D216" s="325"/>
      <c r="E216" s="325"/>
      <c r="F216" s="325"/>
      <c r="G216" s="325"/>
      <c r="H216" s="325"/>
      <c r="I216" s="325"/>
      <c r="J216" s="325"/>
      <c r="K216" s="325"/>
      <c r="L216" s="325"/>
      <c r="M216" s="325"/>
      <c r="N216" s="325"/>
      <c r="O216" s="325"/>
      <c r="P216" s="326"/>
    </row>
    <row r="217" spans="1:19">
      <c r="A217" s="356" t="s">
        <v>389</v>
      </c>
      <c r="B217" s="356"/>
      <c r="C217" s="321"/>
      <c r="D217" s="322"/>
      <c r="E217" s="322"/>
      <c r="F217" s="322"/>
      <c r="G217" s="322"/>
      <c r="H217" s="322"/>
      <c r="I217" s="322"/>
      <c r="J217" s="322"/>
      <c r="K217" s="322"/>
      <c r="L217" s="322"/>
      <c r="M217" s="322"/>
      <c r="N217" s="322"/>
      <c r="O217" s="322"/>
      <c r="P217" s="323"/>
    </row>
    <row r="218" spans="1:19">
      <c r="A218" s="356"/>
      <c r="B218" s="356"/>
      <c r="C218" s="324"/>
      <c r="D218" s="325"/>
      <c r="E218" s="325"/>
      <c r="F218" s="325"/>
      <c r="G218" s="325"/>
      <c r="H218" s="325"/>
      <c r="I218" s="325"/>
      <c r="J218" s="325"/>
      <c r="K218" s="325"/>
      <c r="L218" s="325"/>
      <c r="M218" s="325"/>
      <c r="N218" s="325"/>
      <c r="O218" s="325"/>
      <c r="P218" s="326"/>
    </row>
    <row r="219" spans="1:19">
      <c r="A219" s="53"/>
    </row>
    <row r="220" spans="1:19">
      <c r="A220" s="349" t="s">
        <v>610</v>
      </c>
      <c r="B220" s="349"/>
      <c r="C220" s="349"/>
      <c r="D220" s="349"/>
      <c r="E220" s="349"/>
      <c r="F220" s="349"/>
      <c r="G220" s="349"/>
    </row>
    <row r="221" spans="1:19">
      <c r="A221" s="349"/>
      <c r="B221" s="349"/>
      <c r="C221" s="349"/>
      <c r="D221" s="349"/>
      <c r="E221" s="349"/>
      <c r="F221" s="349"/>
      <c r="G221" s="349"/>
    </row>
    <row r="222" spans="1:19" ht="12" customHeight="1">
      <c r="A222" s="352" t="s">
        <v>390</v>
      </c>
      <c r="B222" s="352"/>
      <c r="C222" s="352"/>
      <c r="D222" s="352"/>
    </row>
    <row r="223" spans="1:19" ht="12" customHeight="1">
      <c r="A223" s="352"/>
      <c r="B223" s="352"/>
      <c r="C223" s="352"/>
      <c r="D223" s="352"/>
    </row>
    <row r="224" spans="1:19" ht="20.100000000000001" customHeight="1">
      <c r="A224" s="354" t="s">
        <v>391</v>
      </c>
      <c r="B224" s="354"/>
      <c r="C224" s="354"/>
      <c r="D224" s="354"/>
      <c r="E224" s="321"/>
      <c r="F224" s="322"/>
      <c r="G224" s="322"/>
      <c r="H224" s="322"/>
      <c r="I224" s="322"/>
      <c r="J224" s="322"/>
      <c r="K224" s="322"/>
      <c r="L224" s="322"/>
      <c r="M224" s="322"/>
      <c r="N224" s="322"/>
      <c r="O224" s="322"/>
      <c r="P224" s="322"/>
      <c r="Q224" s="322"/>
      <c r="R224" s="322"/>
      <c r="S224" s="323"/>
    </row>
    <row r="225" spans="1:19" ht="20.100000000000001" customHeight="1">
      <c r="A225" s="354"/>
      <c r="B225" s="354"/>
      <c r="C225" s="354"/>
      <c r="D225" s="354"/>
      <c r="E225" s="324"/>
      <c r="F225" s="325"/>
      <c r="G225" s="325"/>
      <c r="H225" s="325"/>
      <c r="I225" s="325"/>
      <c r="J225" s="325"/>
      <c r="K225" s="325"/>
      <c r="L225" s="325"/>
      <c r="M225" s="325"/>
      <c r="N225" s="325"/>
      <c r="O225" s="325"/>
      <c r="P225" s="325"/>
      <c r="Q225" s="325"/>
      <c r="R225" s="325"/>
      <c r="S225" s="326"/>
    </row>
    <row r="226" spans="1:19" ht="15" customHeight="1">
      <c r="A226" s="354" t="s">
        <v>392</v>
      </c>
      <c r="B226" s="354"/>
      <c r="C226" s="354"/>
      <c r="D226" s="355"/>
      <c r="E226" s="321"/>
      <c r="F226" s="322"/>
      <c r="G226" s="322"/>
      <c r="H226" s="322"/>
      <c r="I226" s="322"/>
      <c r="J226" s="322"/>
      <c r="K226" s="322"/>
      <c r="L226" s="322"/>
      <c r="M226" s="322"/>
      <c r="N226" s="322"/>
      <c r="O226" s="322"/>
      <c r="P226" s="322"/>
      <c r="Q226" s="322"/>
      <c r="R226" s="322"/>
      <c r="S226" s="323"/>
    </row>
    <row r="227" spans="1:19" ht="15" customHeight="1">
      <c r="A227" s="354"/>
      <c r="B227" s="354"/>
      <c r="C227" s="354"/>
      <c r="D227" s="355"/>
      <c r="E227" s="324"/>
      <c r="F227" s="325"/>
      <c r="G227" s="325"/>
      <c r="H227" s="325"/>
      <c r="I227" s="325"/>
      <c r="J227" s="325"/>
      <c r="K227" s="325"/>
      <c r="L227" s="325"/>
      <c r="M227" s="325"/>
      <c r="N227" s="325"/>
      <c r="O227" s="325"/>
      <c r="P227" s="325"/>
      <c r="Q227" s="325"/>
      <c r="R227" s="325"/>
      <c r="S227" s="326"/>
    </row>
    <row r="228" spans="1:19" ht="15" customHeight="1">
      <c r="A228" s="319" t="s">
        <v>393</v>
      </c>
      <c r="B228" s="319"/>
      <c r="C228" s="319"/>
      <c r="D228" s="320"/>
      <c r="E228" s="321"/>
      <c r="F228" s="322"/>
      <c r="G228" s="322"/>
      <c r="H228" s="322"/>
      <c r="I228" s="322"/>
      <c r="J228" s="322"/>
      <c r="K228" s="322"/>
      <c r="L228" s="322"/>
      <c r="M228" s="322"/>
      <c r="N228" s="322"/>
      <c r="O228" s="322"/>
      <c r="P228" s="322"/>
      <c r="Q228" s="322"/>
      <c r="R228" s="322"/>
      <c r="S228" s="323"/>
    </row>
    <row r="229" spans="1:19" ht="15" customHeight="1">
      <c r="A229" s="319"/>
      <c r="B229" s="319"/>
      <c r="C229" s="319"/>
      <c r="D229" s="320"/>
      <c r="E229" s="324"/>
      <c r="F229" s="325"/>
      <c r="G229" s="325"/>
      <c r="H229" s="325"/>
      <c r="I229" s="325"/>
      <c r="J229" s="325"/>
      <c r="K229" s="325"/>
      <c r="L229" s="325"/>
      <c r="M229" s="325"/>
      <c r="N229" s="325"/>
      <c r="O229" s="325"/>
      <c r="P229" s="325"/>
      <c r="Q229" s="325"/>
      <c r="R229" s="325"/>
      <c r="S229" s="326"/>
    </row>
    <row r="230" spans="1:19" ht="15" customHeight="1">
      <c r="A230" s="319" t="s">
        <v>394</v>
      </c>
      <c r="B230" s="319"/>
      <c r="C230" s="319"/>
      <c r="D230" s="320"/>
      <c r="E230" s="321"/>
      <c r="F230" s="322"/>
      <c r="G230" s="322"/>
      <c r="H230" s="322"/>
      <c r="I230" s="322"/>
      <c r="J230" s="322"/>
      <c r="K230" s="322"/>
      <c r="L230" s="322"/>
      <c r="M230" s="322"/>
      <c r="N230" s="322"/>
      <c r="O230" s="322"/>
      <c r="P230" s="322"/>
      <c r="Q230" s="322"/>
      <c r="R230" s="322"/>
      <c r="S230" s="323"/>
    </row>
    <row r="231" spans="1:19" ht="15" customHeight="1">
      <c r="A231" s="319"/>
      <c r="B231" s="319"/>
      <c r="C231" s="319"/>
      <c r="D231" s="320"/>
      <c r="E231" s="324"/>
      <c r="F231" s="325"/>
      <c r="G231" s="325"/>
      <c r="H231" s="325"/>
      <c r="I231" s="325"/>
      <c r="J231" s="325"/>
      <c r="K231" s="325"/>
      <c r="L231" s="325"/>
      <c r="M231" s="325"/>
      <c r="N231" s="325"/>
      <c r="O231" s="325"/>
      <c r="P231" s="325"/>
      <c r="Q231" s="325"/>
      <c r="R231" s="325"/>
      <c r="S231" s="326"/>
    </row>
    <row r="232" spans="1:19" ht="15" customHeight="1">
      <c r="A232" s="319" t="s">
        <v>395</v>
      </c>
      <c r="B232" s="319"/>
      <c r="C232" s="319"/>
      <c r="D232" s="320"/>
      <c r="E232" s="321"/>
      <c r="F232" s="322"/>
      <c r="G232" s="322"/>
      <c r="H232" s="322"/>
      <c r="I232" s="322"/>
      <c r="J232" s="322"/>
      <c r="K232" s="322"/>
      <c r="L232" s="322"/>
      <c r="M232" s="322"/>
      <c r="N232" s="322"/>
      <c r="O232" s="322"/>
      <c r="P232" s="322"/>
      <c r="Q232" s="322"/>
      <c r="R232" s="322"/>
      <c r="S232" s="323"/>
    </row>
    <row r="233" spans="1:19" ht="15" customHeight="1">
      <c r="A233" s="319"/>
      <c r="B233" s="319"/>
      <c r="C233" s="319"/>
      <c r="D233" s="320"/>
      <c r="E233" s="324"/>
      <c r="F233" s="325"/>
      <c r="G233" s="325"/>
      <c r="H233" s="325"/>
      <c r="I233" s="325"/>
      <c r="J233" s="325"/>
      <c r="K233" s="325"/>
      <c r="L233" s="325"/>
      <c r="M233" s="325"/>
      <c r="N233" s="325"/>
      <c r="O233" s="325"/>
      <c r="P233" s="325"/>
      <c r="Q233" s="325"/>
      <c r="R233" s="325"/>
      <c r="S233" s="326"/>
    </row>
    <row r="234" spans="1:19" ht="15" customHeight="1">
      <c r="A234" s="319" t="s">
        <v>396</v>
      </c>
      <c r="B234" s="319"/>
      <c r="C234" s="319"/>
      <c r="D234" s="320"/>
      <c r="E234" s="321"/>
      <c r="F234" s="322"/>
      <c r="G234" s="322"/>
      <c r="H234" s="322"/>
      <c r="I234" s="322"/>
      <c r="J234" s="322"/>
      <c r="K234" s="322"/>
      <c r="L234" s="322"/>
      <c r="M234" s="322"/>
      <c r="N234" s="322"/>
      <c r="O234" s="322"/>
      <c r="P234" s="322"/>
      <c r="Q234" s="322"/>
      <c r="R234" s="322"/>
      <c r="S234" s="323"/>
    </row>
    <row r="235" spans="1:19" ht="15" customHeight="1">
      <c r="A235" s="319"/>
      <c r="B235" s="319"/>
      <c r="C235" s="319"/>
      <c r="D235" s="320"/>
      <c r="E235" s="324"/>
      <c r="F235" s="325"/>
      <c r="G235" s="325"/>
      <c r="H235" s="325"/>
      <c r="I235" s="325"/>
      <c r="J235" s="325"/>
      <c r="K235" s="325"/>
      <c r="L235" s="325"/>
      <c r="M235" s="325"/>
      <c r="N235" s="325"/>
      <c r="O235" s="325"/>
      <c r="P235" s="325"/>
      <c r="Q235" s="325"/>
      <c r="R235" s="325"/>
      <c r="S235" s="326"/>
    </row>
    <row r="236" spans="1:19" ht="15" customHeight="1">
      <c r="A236" s="319" t="s">
        <v>397</v>
      </c>
      <c r="B236" s="319"/>
      <c r="C236" s="319"/>
      <c r="D236" s="320"/>
      <c r="E236" s="321"/>
      <c r="F236" s="322"/>
      <c r="G236" s="322"/>
      <c r="H236" s="322"/>
      <c r="I236" s="322"/>
      <c r="J236" s="322"/>
      <c r="K236" s="322"/>
      <c r="L236" s="322"/>
      <c r="M236" s="322"/>
      <c r="N236" s="322"/>
      <c r="O236" s="322"/>
      <c r="P236" s="322"/>
      <c r="Q236" s="322"/>
      <c r="R236" s="322"/>
      <c r="S236" s="323"/>
    </row>
    <row r="237" spans="1:19" ht="15" customHeight="1">
      <c r="A237" s="319"/>
      <c r="B237" s="319"/>
      <c r="C237" s="319"/>
      <c r="D237" s="320"/>
      <c r="E237" s="324"/>
      <c r="F237" s="325"/>
      <c r="G237" s="325"/>
      <c r="H237" s="325"/>
      <c r="I237" s="325"/>
      <c r="J237" s="325"/>
      <c r="K237" s="325"/>
      <c r="L237" s="325"/>
      <c r="M237" s="325"/>
      <c r="N237" s="325"/>
      <c r="O237" s="325"/>
      <c r="P237" s="325"/>
      <c r="Q237" s="325"/>
      <c r="R237" s="325"/>
      <c r="S237" s="326"/>
    </row>
    <row r="238" spans="1:19" ht="15" customHeight="1">
      <c r="A238" s="319" t="s">
        <v>398</v>
      </c>
      <c r="B238" s="319"/>
      <c r="C238" s="319"/>
      <c r="D238" s="320"/>
      <c r="E238" s="321"/>
      <c r="F238" s="322"/>
      <c r="G238" s="322"/>
      <c r="H238" s="322"/>
      <c r="I238" s="322"/>
      <c r="J238" s="322"/>
      <c r="K238" s="322"/>
      <c r="L238" s="322"/>
      <c r="M238" s="322"/>
      <c r="N238" s="322"/>
      <c r="O238" s="322"/>
      <c r="P238" s="322"/>
      <c r="Q238" s="322"/>
      <c r="R238" s="322"/>
      <c r="S238" s="323"/>
    </row>
    <row r="239" spans="1:19" ht="15" customHeight="1">
      <c r="A239" s="319"/>
      <c r="B239" s="319"/>
      <c r="C239" s="319"/>
      <c r="D239" s="320"/>
      <c r="E239" s="324"/>
      <c r="F239" s="325"/>
      <c r="G239" s="325"/>
      <c r="H239" s="325"/>
      <c r="I239" s="325"/>
      <c r="J239" s="325"/>
      <c r="K239" s="325"/>
      <c r="L239" s="325"/>
      <c r="M239" s="325"/>
      <c r="N239" s="325"/>
      <c r="O239" s="325"/>
      <c r="P239" s="325"/>
      <c r="Q239" s="325"/>
      <c r="R239" s="325"/>
      <c r="S239" s="326"/>
    </row>
    <row r="240" spans="1:19" ht="15" customHeight="1">
      <c r="A240" s="319" t="s">
        <v>399</v>
      </c>
      <c r="B240" s="319"/>
      <c r="C240" s="319"/>
      <c r="D240" s="320"/>
      <c r="E240" s="321"/>
      <c r="F240" s="322"/>
      <c r="G240" s="322"/>
      <c r="H240" s="322"/>
      <c r="I240" s="322"/>
      <c r="J240" s="322"/>
      <c r="K240" s="322"/>
      <c r="L240" s="322"/>
      <c r="M240" s="322"/>
      <c r="N240" s="322"/>
      <c r="O240" s="322"/>
      <c r="P240" s="322"/>
      <c r="Q240" s="322"/>
      <c r="R240" s="322"/>
      <c r="S240" s="323"/>
    </row>
    <row r="241" spans="1:128" ht="15" customHeight="1">
      <c r="A241" s="319"/>
      <c r="B241" s="319"/>
      <c r="C241" s="319"/>
      <c r="D241" s="320"/>
      <c r="E241" s="324"/>
      <c r="F241" s="325"/>
      <c r="G241" s="325"/>
      <c r="H241" s="325"/>
      <c r="I241" s="325"/>
      <c r="J241" s="325"/>
      <c r="K241" s="325"/>
      <c r="L241" s="325"/>
      <c r="M241" s="325"/>
      <c r="N241" s="325"/>
      <c r="O241" s="325"/>
      <c r="P241" s="325"/>
      <c r="Q241" s="325"/>
      <c r="R241" s="325"/>
      <c r="S241" s="326"/>
    </row>
    <row r="242" spans="1:128" s="327" customFormat="1" ht="15" customHeight="1">
      <c r="A242" s="327" t="s">
        <v>400</v>
      </c>
      <c r="B242" s="328"/>
      <c r="C242" s="328"/>
      <c r="D242" s="328"/>
      <c r="E242" s="328"/>
      <c r="F242" s="328"/>
      <c r="G242" s="328"/>
      <c r="H242" s="328"/>
      <c r="I242" s="328"/>
      <c r="J242" s="328"/>
      <c r="K242" s="328"/>
      <c r="L242" s="328"/>
      <c r="M242" s="328"/>
      <c r="N242" s="328"/>
      <c r="O242" s="328"/>
      <c r="P242" s="328"/>
      <c r="Q242" s="328"/>
      <c r="R242" s="328"/>
      <c r="S242" s="328"/>
      <c r="T242" s="328"/>
      <c r="U242" s="328"/>
      <c r="V242" s="328"/>
      <c r="W242" s="328"/>
      <c r="X242" s="328"/>
      <c r="Y242" s="328"/>
      <c r="Z242" s="328"/>
      <c r="AA242" s="328"/>
      <c r="AB242" s="328"/>
      <c r="AC242" s="328"/>
      <c r="AD242" s="328"/>
      <c r="AE242" s="328"/>
      <c r="AF242" s="328"/>
      <c r="AG242" s="328"/>
      <c r="AH242" s="328"/>
      <c r="AI242" s="328"/>
      <c r="AJ242" s="328"/>
      <c r="AK242" s="328"/>
      <c r="AL242" s="328"/>
      <c r="AM242" s="328"/>
      <c r="AN242" s="328"/>
      <c r="AO242" s="328"/>
      <c r="AP242" s="328"/>
      <c r="AQ242" s="328"/>
      <c r="AR242" s="328"/>
      <c r="AS242" s="328"/>
      <c r="AT242" s="328"/>
      <c r="AU242" s="328"/>
      <c r="AV242" s="328"/>
      <c r="AW242" s="328"/>
      <c r="AX242" s="328"/>
      <c r="AY242" s="328"/>
      <c r="AZ242" s="328"/>
      <c r="BA242" s="328"/>
      <c r="BB242" s="328"/>
      <c r="BC242" s="328"/>
      <c r="BD242" s="328"/>
      <c r="BE242" s="328"/>
      <c r="BF242" s="328"/>
      <c r="BG242" s="328"/>
      <c r="BH242" s="328"/>
      <c r="BI242" s="328"/>
      <c r="BJ242" s="328"/>
      <c r="BK242" s="328"/>
      <c r="BL242" s="328"/>
      <c r="BM242" s="328"/>
      <c r="BN242" s="328"/>
      <c r="BO242" s="328"/>
      <c r="BP242" s="328"/>
      <c r="BQ242" s="328"/>
      <c r="BR242" s="328"/>
      <c r="BS242" s="328"/>
      <c r="BT242" s="328"/>
      <c r="BU242" s="328"/>
      <c r="BV242" s="328"/>
      <c r="BW242" s="328"/>
      <c r="BX242" s="328"/>
      <c r="BY242" s="328"/>
      <c r="BZ242" s="328"/>
      <c r="CA242" s="328"/>
      <c r="CB242" s="328"/>
      <c r="CC242" s="328"/>
      <c r="CD242" s="328"/>
      <c r="CE242" s="328"/>
      <c r="CF242" s="328"/>
      <c r="CG242" s="328"/>
      <c r="CH242" s="328"/>
      <c r="CI242" s="328"/>
      <c r="CJ242" s="328"/>
      <c r="CK242" s="328"/>
      <c r="CL242" s="328"/>
      <c r="CM242" s="328"/>
      <c r="CN242" s="328"/>
      <c r="CO242" s="328"/>
      <c r="CP242" s="328"/>
      <c r="CQ242" s="328"/>
      <c r="CR242" s="328"/>
      <c r="CS242" s="328"/>
      <c r="CT242" s="328"/>
      <c r="CU242" s="328"/>
      <c r="CV242" s="328"/>
      <c r="CW242" s="328"/>
      <c r="CX242" s="328"/>
      <c r="CY242" s="328"/>
      <c r="CZ242" s="328"/>
      <c r="DA242" s="328"/>
      <c r="DB242" s="328"/>
      <c r="DC242" s="328"/>
      <c r="DD242" s="328"/>
      <c r="DE242" s="328"/>
      <c r="DF242" s="328"/>
      <c r="DG242" s="328"/>
      <c r="DH242" s="328"/>
      <c r="DI242" s="328"/>
      <c r="DJ242" s="328"/>
      <c r="DK242" s="328"/>
      <c r="DL242" s="328"/>
      <c r="DM242" s="328"/>
      <c r="DN242" s="328"/>
      <c r="DO242" s="328"/>
      <c r="DP242" s="328"/>
      <c r="DQ242" s="328"/>
      <c r="DR242" s="328"/>
      <c r="DS242" s="328"/>
      <c r="DT242" s="328"/>
      <c r="DU242" s="328"/>
      <c r="DV242" s="328"/>
      <c r="DW242" s="328"/>
      <c r="DX242" s="328"/>
    </row>
    <row r="243" spans="1:128" ht="15" customHeight="1">
      <c r="A243" s="329" t="s">
        <v>401</v>
      </c>
      <c r="B243" s="330"/>
      <c r="C243" s="330"/>
      <c r="D243" s="330"/>
      <c r="E243" s="330"/>
      <c r="F243" s="330"/>
      <c r="G243" s="330"/>
      <c r="H243" s="330"/>
      <c r="I243" s="330"/>
      <c r="J243" s="330"/>
      <c r="K243" s="330"/>
      <c r="L243" s="330"/>
      <c r="M243" s="330"/>
      <c r="N243" s="330"/>
      <c r="O243" s="330"/>
      <c r="P243" s="330"/>
      <c r="Q243" s="330"/>
      <c r="R243" s="330"/>
      <c r="S243" s="330"/>
    </row>
    <row r="244" spans="1:128" ht="15" customHeight="1">
      <c r="A244" s="329" t="s">
        <v>402</v>
      </c>
      <c r="B244" s="330"/>
      <c r="C244" s="330"/>
      <c r="D244" s="330"/>
      <c r="E244" s="330"/>
      <c r="F244" s="330"/>
      <c r="G244" s="330"/>
      <c r="H244" s="330"/>
      <c r="I244" s="330"/>
      <c r="J244" s="330"/>
      <c r="K244" s="330"/>
      <c r="L244" s="330"/>
      <c r="M244" s="330"/>
      <c r="N244" s="330"/>
      <c r="O244" s="330"/>
      <c r="P244" s="330"/>
      <c r="Q244" s="330"/>
      <c r="R244" s="330"/>
      <c r="S244" s="330"/>
    </row>
    <row r="245" spans="1:128" s="225" customFormat="1" ht="15" customHeight="1">
      <c r="A245" s="331" t="s">
        <v>611</v>
      </c>
      <c r="B245" s="331"/>
      <c r="C245" s="331"/>
      <c r="D245" s="331"/>
      <c r="E245" s="331"/>
      <c r="F245" s="331"/>
    </row>
    <row r="246" spans="1:128" s="225" customFormat="1" ht="15" customHeight="1">
      <c r="A246" s="331"/>
      <c r="B246" s="331"/>
      <c r="C246" s="331"/>
      <c r="D246" s="331"/>
      <c r="E246" s="331"/>
      <c r="F246" s="331"/>
    </row>
    <row r="247" spans="1:128" s="225" customFormat="1" ht="15" customHeight="1">
      <c r="A247" s="319" t="s">
        <v>403</v>
      </c>
      <c r="B247" s="319"/>
      <c r="C247" s="319"/>
      <c r="D247" s="319"/>
      <c r="E247" s="332" t="s">
        <v>404</v>
      </c>
      <c r="F247" s="332"/>
      <c r="G247" s="333"/>
      <c r="H247" s="333"/>
      <c r="I247" s="333"/>
      <c r="J247" s="333"/>
      <c r="K247" s="333"/>
      <c r="L247" s="333"/>
      <c r="M247" s="333"/>
      <c r="N247" s="313" t="s">
        <v>405</v>
      </c>
      <c r="O247" s="314"/>
      <c r="P247" s="314"/>
      <c r="Q247" s="314"/>
      <c r="R247" s="314"/>
      <c r="S247" s="315"/>
    </row>
    <row r="248" spans="1:128" s="225" customFormat="1" ht="15" customHeight="1">
      <c r="A248" s="319"/>
      <c r="B248" s="319"/>
      <c r="C248" s="319"/>
      <c r="D248" s="319"/>
      <c r="E248" s="334" t="s">
        <v>406</v>
      </c>
      <c r="F248" s="334"/>
      <c r="G248" s="335"/>
      <c r="H248" s="335"/>
      <c r="I248" s="335"/>
      <c r="J248" s="335"/>
      <c r="K248" s="335"/>
      <c r="L248" s="335"/>
      <c r="M248" s="335"/>
      <c r="N248" s="316"/>
      <c r="O248" s="317"/>
      <c r="P248" s="317"/>
      <c r="Q248" s="317"/>
      <c r="R248" s="317"/>
      <c r="S248" s="318"/>
    </row>
    <row r="249" spans="1:128" s="225" customFormat="1" ht="15" customHeight="1">
      <c r="A249" s="319"/>
      <c r="B249" s="319"/>
      <c r="C249" s="319"/>
      <c r="D249" s="319"/>
      <c r="E249" s="334"/>
      <c r="F249" s="334"/>
      <c r="G249" s="335"/>
      <c r="H249" s="335"/>
      <c r="I249" s="335"/>
      <c r="J249" s="335"/>
      <c r="K249" s="335"/>
      <c r="L249" s="335"/>
      <c r="M249" s="335"/>
      <c r="N249" s="313" t="s">
        <v>407</v>
      </c>
      <c r="O249" s="314"/>
      <c r="P249" s="314"/>
      <c r="Q249" s="314"/>
      <c r="R249" s="314"/>
      <c r="S249" s="315"/>
    </row>
    <row r="250" spans="1:128" s="225" customFormat="1" ht="15" customHeight="1">
      <c r="A250" s="319"/>
      <c r="B250" s="319"/>
      <c r="C250" s="319"/>
      <c r="D250" s="319"/>
      <c r="E250" s="336" t="s">
        <v>408</v>
      </c>
      <c r="F250" s="336"/>
      <c r="G250" s="337"/>
      <c r="H250" s="337"/>
      <c r="I250" s="337"/>
      <c r="J250" s="337"/>
      <c r="K250" s="337"/>
      <c r="L250" s="337"/>
      <c r="M250" s="337"/>
      <c r="N250" s="316"/>
      <c r="O250" s="317"/>
      <c r="P250" s="317"/>
      <c r="Q250" s="317"/>
      <c r="R250" s="317"/>
      <c r="S250" s="318"/>
    </row>
    <row r="251" spans="1:128" s="225" customFormat="1" ht="15" customHeight="1">
      <c r="A251" s="319" t="s">
        <v>409</v>
      </c>
      <c r="B251" s="319"/>
      <c r="C251" s="319"/>
      <c r="D251" s="319"/>
      <c r="E251" s="306" t="s">
        <v>410</v>
      </c>
      <c r="F251" s="306"/>
      <c r="G251" s="307"/>
      <c r="H251" s="308"/>
      <c r="I251" s="308"/>
      <c r="J251" s="308"/>
      <c r="K251" s="308"/>
      <c r="L251" s="308"/>
      <c r="M251" s="308"/>
      <c r="N251" s="308"/>
      <c r="O251" s="308"/>
      <c r="P251" s="308"/>
      <c r="Q251" s="308"/>
      <c r="R251" s="308"/>
      <c r="S251" s="309"/>
    </row>
    <row r="252" spans="1:128" s="225" customFormat="1" ht="15" customHeight="1">
      <c r="A252" s="319"/>
      <c r="B252" s="319"/>
      <c r="C252" s="319"/>
      <c r="D252" s="319"/>
      <c r="E252" s="306"/>
      <c r="F252" s="306"/>
      <c r="G252" s="310"/>
      <c r="H252" s="311"/>
      <c r="I252" s="311"/>
      <c r="J252" s="311"/>
      <c r="K252" s="311"/>
      <c r="L252" s="311"/>
      <c r="M252" s="311"/>
      <c r="N252" s="311"/>
      <c r="O252" s="311"/>
      <c r="P252" s="311"/>
      <c r="Q252" s="311"/>
      <c r="R252" s="311"/>
      <c r="S252" s="312"/>
    </row>
    <row r="253" spans="1:128" s="225" customFormat="1" ht="15" customHeight="1">
      <c r="A253" s="319"/>
      <c r="B253" s="319"/>
      <c r="C253" s="319"/>
      <c r="D253" s="319"/>
      <c r="E253" s="306" t="s">
        <v>411</v>
      </c>
      <c r="F253" s="306"/>
      <c r="G253" s="307"/>
      <c r="H253" s="308"/>
      <c r="I253" s="308"/>
      <c r="J253" s="308"/>
      <c r="K253" s="308"/>
      <c r="L253" s="308"/>
      <c r="M253" s="309"/>
      <c r="N253" s="313" t="s">
        <v>405</v>
      </c>
      <c r="O253" s="314"/>
      <c r="P253" s="314"/>
      <c r="Q253" s="314"/>
      <c r="R253" s="314"/>
      <c r="S253" s="315"/>
    </row>
    <row r="254" spans="1:128">
      <c r="A254" s="319"/>
      <c r="B254" s="319"/>
      <c r="C254" s="319"/>
      <c r="D254" s="319"/>
      <c r="E254" s="306"/>
      <c r="F254" s="306"/>
      <c r="G254" s="310"/>
      <c r="H254" s="311"/>
      <c r="I254" s="311"/>
      <c r="J254" s="311"/>
      <c r="K254" s="311"/>
      <c r="L254" s="311"/>
      <c r="M254" s="312"/>
      <c r="N254" s="316"/>
      <c r="O254" s="317"/>
      <c r="P254" s="317"/>
      <c r="Q254" s="317"/>
      <c r="R254" s="317"/>
      <c r="S254" s="318"/>
    </row>
    <row r="256" spans="1:128">
      <c r="A256" s="349" t="s">
        <v>612</v>
      </c>
      <c r="B256" s="349"/>
      <c r="C256" s="349"/>
      <c r="D256" s="349"/>
      <c r="E256" s="349"/>
      <c r="F256" s="349"/>
      <c r="G256" s="349"/>
    </row>
    <row r="257" spans="1:26">
      <c r="A257" s="349"/>
      <c r="B257" s="349"/>
      <c r="C257" s="349"/>
      <c r="D257" s="349"/>
      <c r="E257" s="350"/>
      <c r="F257" s="350"/>
      <c r="G257" s="350"/>
    </row>
    <row r="258" spans="1:26" ht="12" customHeight="1">
      <c r="A258" s="338" t="s">
        <v>412</v>
      </c>
      <c r="B258" s="339"/>
      <c r="C258" s="339"/>
      <c r="D258" s="340"/>
      <c r="E258" s="322"/>
      <c r="F258" s="322"/>
      <c r="G258" s="322"/>
      <c r="H258" s="322"/>
      <c r="I258" s="322"/>
      <c r="J258" s="322"/>
      <c r="K258" s="322"/>
      <c r="L258" s="322"/>
      <c r="M258" s="322"/>
      <c r="N258" s="322"/>
      <c r="O258" s="322"/>
      <c r="P258" s="322"/>
      <c r="Q258" s="322"/>
      <c r="R258" s="322"/>
      <c r="S258" s="323"/>
      <c r="T258" s="351"/>
      <c r="U258" s="352"/>
      <c r="V258" s="352"/>
      <c r="W258" s="352"/>
      <c r="X258" s="352"/>
      <c r="Y258" s="352"/>
      <c r="Z258" s="352"/>
    </row>
    <row r="259" spans="1:26">
      <c r="A259" s="341"/>
      <c r="B259" s="342"/>
      <c r="C259" s="342"/>
      <c r="D259" s="343"/>
      <c r="E259" s="344"/>
      <c r="F259" s="344"/>
      <c r="G259" s="344"/>
      <c r="H259" s="344"/>
      <c r="I259" s="344"/>
      <c r="J259" s="344"/>
      <c r="K259" s="344"/>
      <c r="L259" s="344"/>
      <c r="M259" s="344"/>
      <c r="N259" s="344"/>
      <c r="O259" s="344"/>
      <c r="P259" s="344"/>
      <c r="Q259" s="344"/>
      <c r="R259" s="344"/>
      <c r="S259" s="345"/>
      <c r="T259" s="353"/>
      <c r="U259" s="352"/>
      <c r="V259" s="352"/>
      <c r="W259" s="352"/>
      <c r="X259" s="352"/>
      <c r="Y259" s="352"/>
      <c r="Z259" s="352"/>
    </row>
    <row r="260" spans="1:26" ht="20.25" customHeight="1">
      <c r="A260" s="341"/>
      <c r="B260" s="342"/>
      <c r="C260" s="342"/>
      <c r="D260" s="343"/>
      <c r="E260" s="325"/>
      <c r="F260" s="325"/>
      <c r="G260" s="325"/>
      <c r="H260" s="325"/>
      <c r="I260" s="325"/>
      <c r="J260" s="325"/>
      <c r="K260" s="325"/>
      <c r="L260" s="325"/>
      <c r="M260" s="325"/>
      <c r="N260" s="325"/>
      <c r="O260" s="325"/>
      <c r="P260" s="325"/>
      <c r="Q260" s="325"/>
      <c r="R260" s="325"/>
      <c r="S260" s="326"/>
      <c r="T260" s="353"/>
      <c r="U260" s="352"/>
      <c r="V260" s="352"/>
      <c r="W260" s="352"/>
      <c r="X260" s="352"/>
      <c r="Y260" s="352"/>
      <c r="Z260" s="352"/>
    </row>
    <row r="261" spans="1:26" ht="13.5" customHeight="1">
      <c r="A261" s="54"/>
      <c r="B261" s="338" t="s">
        <v>413</v>
      </c>
      <c r="C261" s="339"/>
      <c r="D261" s="340"/>
      <c r="E261" s="322"/>
      <c r="F261" s="322"/>
      <c r="G261" s="322"/>
      <c r="H261" s="322"/>
      <c r="I261" s="322"/>
      <c r="J261" s="322"/>
      <c r="K261" s="322"/>
      <c r="L261" s="322"/>
      <c r="M261" s="322"/>
      <c r="N261" s="322"/>
      <c r="O261" s="322"/>
      <c r="P261" s="322"/>
      <c r="Q261" s="322"/>
      <c r="R261" s="322"/>
      <c r="S261" s="323"/>
      <c r="T261" s="353"/>
      <c r="U261" s="352"/>
      <c r="V261" s="352"/>
      <c r="W261" s="352"/>
      <c r="X261" s="352"/>
      <c r="Y261" s="352"/>
      <c r="Z261" s="352"/>
    </row>
    <row r="262" spans="1:26">
      <c r="A262" s="54"/>
      <c r="B262" s="341"/>
      <c r="C262" s="342"/>
      <c r="D262" s="343"/>
      <c r="E262" s="344"/>
      <c r="F262" s="344"/>
      <c r="G262" s="344"/>
      <c r="H262" s="344"/>
      <c r="I262" s="344"/>
      <c r="J262" s="344"/>
      <c r="K262" s="344"/>
      <c r="L262" s="344"/>
      <c r="M262" s="344"/>
      <c r="N262" s="344"/>
      <c r="O262" s="344"/>
      <c r="P262" s="344"/>
      <c r="Q262" s="344"/>
      <c r="R262" s="344"/>
      <c r="S262" s="345"/>
    </row>
    <row r="263" spans="1:26" ht="30" customHeight="1">
      <c r="A263" s="55"/>
      <c r="B263" s="346"/>
      <c r="C263" s="347"/>
      <c r="D263" s="348"/>
      <c r="E263" s="325"/>
      <c r="F263" s="325"/>
      <c r="G263" s="325"/>
      <c r="H263" s="325"/>
      <c r="I263" s="325"/>
      <c r="J263" s="325"/>
      <c r="K263" s="325"/>
      <c r="L263" s="325"/>
      <c r="M263" s="325"/>
      <c r="N263" s="325"/>
      <c r="O263" s="325"/>
      <c r="P263" s="325"/>
      <c r="Q263" s="325"/>
      <c r="R263" s="325"/>
      <c r="S263" s="326"/>
    </row>
    <row r="264" spans="1:26">
      <c r="A264" s="338" t="s">
        <v>414</v>
      </c>
      <c r="B264" s="339"/>
      <c r="C264" s="339"/>
      <c r="D264" s="340"/>
      <c r="E264" s="322"/>
      <c r="F264" s="322"/>
      <c r="G264" s="322"/>
      <c r="H264" s="322"/>
      <c r="I264" s="322"/>
      <c r="J264" s="322"/>
      <c r="K264" s="322"/>
      <c r="L264" s="322"/>
      <c r="M264" s="322"/>
      <c r="N264" s="322"/>
      <c r="O264" s="322"/>
      <c r="P264" s="322"/>
      <c r="Q264" s="322"/>
      <c r="R264" s="322"/>
      <c r="S264" s="323"/>
    </row>
    <row r="265" spans="1:26">
      <c r="A265" s="341"/>
      <c r="B265" s="342"/>
      <c r="C265" s="342"/>
      <c r="D265" s="343"/>
      <c r="E265" s="344"/>
      <c r="F265" s="344"/>
      <c r="G265" s="344"/>
      <c r="H265" s="344"/>
      <c r="I265" s="344"/>
      <c r="J265" s="344"/>
      <c r="K265" s="344"/>
      <c r="L265" s="344"/>
      <c r="M265" s="344"/>
      <c r="N265" s="344"/>
      <c r="O265" s="344"/>
      <c r="P265" s="344"/>
      <c r="Q265" s="344"/>
      <c r="R265" s="344"/>
      <c r="S265" s="345"/>
    </row>
    <row r="266" spans="1:26" ht="22.5" customHeight="1">
      <c r="A266" s="341"/>
      <c r="B266" s="342"/>
      <c r="C266" s="342"/>
      <c r="D266" s="343"/>
      <c r="E266" s="325"/>
      <c r="F266" s="325"/>
      <c r="G266" s="325"/>
      <c r="H266" s="325"/>
      <c r="I266" s="325"/>
      <c r="J266" s="325"/>
      <c r="K266" s="325"/>
      <c r="L266" s="325"/>
      <c r="M266" s="325"/>
      <c r="N266" s="325"/>
      <c r="O266" s="325"/>
      <c r="P266" s="325"/>
      <c r="Q266" s="325"/>
      <c r="R266" s="325"/>
      <c r="S266" s="326"/>
    </row>
    <row r="267" spans="1:26" ht="12" customHeight="1">
      <c r="A267" s="54"/>
      <c r="B267" s="338" t="s">
        <v>415</v>
      </c>
      <c r="C267" s="339"/>
      <c r="D267" s="340"/>
      <c r="E267" s="322"/>
      <c r="F267" s="322"/>
      <c r="G267" s="322"/>
      <c r="H267" s="322"/>
      <c r="I267" s="322"/>
      <c r="J267" s="322"/>
      <c r="K267" s="322"/>
      <c r="L267" s="322"/>
      <c r="M267" s="322"/>
      <c r="N267" s="322"/>
      <c r="O267" s="322"/>
      <c r="P267" s="322"/>
      <c r="Q267" s="322"/>
      <c r="R267" s="322"/>
      <c r="S267" s="323"/>
    </row>
    <row r="268" spans="1:26">
      <c r="A268" s="54"/>
      <c r="B268" s="341"/>
      <c r="C268" s="342"/>
      <c r="D268" s="343"/>
      <c r="E268" s="344"/>
      <c r="F268" s="344"/>
      <c r="G268" s="344"/>
      <c r="H268" s="344"/>
      <c r="I268" s="344"/>
      <c r="J268" s="344"/>
      <c r="K268" s="344"/>
      <c r="L268" s="344"/>
      <c r="M268" s="344"/>
      <c r="N268" s="344"/>
      <c r="O268" s="344"/>
      <c r="P268" s="344"/>
      <c r="Q268" s="344"/>
      <c r="R268" s="344"/>
      <c r="S268" s="345"/>
    </row>
    <row r="269" spans="1:26" ht="18.75" customHeight="1">
      <c r="A269" s="55"/>
      <c r="B269" s="346"/>
      <c r="C269" s="347"/>
      <c r="D269" s="348"/>
      <c r="E269" s="325"/>
      <c r="F269" s="325"/>
      <c r="G269" s="325"/>
      <c r="H269" s="325"/>
      <c r="I269" s="325"/>
      <c r="J269" s="325"/>
      <c r="K269" s="325"/>
      <c r="L269" s="325"/>
      <c r="M269" s="325"/>
      <c r="N269" s="325"/>
      <c r="O269" s="325"/>
      <c r="P269" s="325"/>
      <c r="Q269" s="325"/>
      <c r="R269" s="325"/>
      <c r="S269" s="326"/>
    </row>
    <row r="271" spans="1:26" ht="15.75" customHeight="1">
      <c r="A271" s="56" t="s">
        <v>416</v>
      </c>
    </row>
    <row r="272" spans="1:26">
      <c r="A272" s="36" t="s">
        <v>417</v>
      </c>
    </row>
  </sheetData>
  <sheetProtection algorithmName="SHA-512" hashValue="kMv44fiPpTktlaZJY/6tZBXg/HinPT9o9B3zL6HWD+U0d9Ralp4i5GZvaDQpFk9RyOuYRxRWh2gdKHp4+4SJMw==" saltValue="DCRoEJl9jy2ubY5buPgoFw==" spinCount="100000" sheet="1" formatCells="0" formatRows="0" insertRows="0" selectLockedCells="1"/>
  <mergeCells count="590">
    <mergeCell ref="A8:R8"/>
    <mergeCell ref="A9:D13"/>
    <mergeCell ref="E9:R10"/>
    <mergeCell ref="F11:R11"/>
    <mergeCell ref="E12:R12"/>
    <mergeCell ref="F13:R13"/>
    <mergeCell ref="A2:R2"/>
    <mergeCell ref="A4:B4"/>
    <mergeCell ref="C4:M4"/>
    <mergeCell ref="N4:O4"/>
    <mergeCell ref="P4:R4"/>
    <mergeCell ref="A6:C7"/>
    <mergeCell ref="D6:R7"/>
    <mergeCell ref="A20:D24"/>
    <mergeCell ref="E20:R20"/>
    <mergeCell ref="E21:G21"/>
    <mergeCell ref="H21:R21"/>
    <mergeCell ref="E22:R22"/>
    <mergeCell ref="E23:G23"/>
    <mergeCell ref="H23:R23"/>
    <mergeCell ref="E24:R24"/>
    <mergeCell ref="A16:D17"/>
    <mergeCell ref="E16:R16"/>
    <mergeCell ref="F17:R17"/>
    <mergeCell ref="A18:D19"/>
    <mergeCell ref="E18:R18"/>
    <mergeCell ref="E19:R19"/>
    <mergeCell ref="A27:Z27"/>
    <mergeCell ref="A28:A29"/>
    <mergeCell ref="B28:F29"/>
    <mergeCell ref="G28:K29"/>
    <mergeCell ref="L28:M29"/>
    <mergeCell ref="N28:N29"/>
    <mergeCell ref="O28:O29"/>
    <mergeCell ref="P28:P29"/>
    <mergeCell ref="Q28:U28"/>
    <mergeCell ref="V28:Z29"/>
    <mergeCell ref="AA28:AC29"/>
    <mergeCell ref="Q29:R29"/>
    <mergeCell ref="S29:T29"/>
    <mergeCell ref="A30:A35"/>
    <mergeCell ref="B30:F35"/>
    <mergeCell ref="G30:K35"/>
    <mergeCell ref="L30:M34"/>
    <mergeCell ref="N30:N35"/>
    <mergeCell ref="O30:O35"/>
    <mergeCell ref="P30:P35"/>
    <mergeCell ref="Q30:R30"/>
    <mergeCell ref="S30:T30"/>
    <mergeCell ref="V30:Z35"/>
    <mergeCell ref="AA30:AC35"/>
    <mergeCell ref="Q31:R31"/>
    <mergeCell ref="S31:T31"/>
    <mergeCell ref="Q32:R32"/>
    <mergeCell ref="S32:T32"/>
    <mergeCell ref="Q33:R33"/>
    <mergeCell ref="S33:T33"/>
    <mergeCell ref="Q34:R34"/>
    <mergeCell ref="S34:T34"/>
    <mergeCell ref="Q35:R35"/>
    <mergeCell ref="S35:T35"/>
    <mergeCell ref="A36:A41"/>
    <mergeCell ref="B36:F41"/>
    <mergeCell ref="G36:K41"/>
    <mergeCell ref="L36:M40"/>
    <mergeCell ref="N36:N41"/>
    <mergeCell ref="O36:O41"/>
    <mergeCell ref="A42:A47"/>
    <mergeCell ref="B42:F47"/>
    <mergeCell ref="G42:K47"/>
    <mergeCell ref="L42:M46"/>
    <mergeCell ref="N42:N47"/>
    <mergeCell ref="O42:O47"/>
    <mergeCell ref="P36:P41"/>
    <mergeCell ref="Q36:R36"/>
    <mergeCell ref="S36:T36"/>
    <mergeCell ref="V36:Z41"/>
    <mergeCell ref="Q37:R37"/>
    <mergeCell ref="S37:T37"/>
    <mergeCell ref="Q38:R38"/>
    <mergeCell ref="S38:T38"/>
    <mergeCell ref="Q39:R39"/>
    <mergeCell ref="V42:Z47"/>
    <mergeCell ref="AA42:AC47"/>
    <mergeCell ref="Q43:R43"/>
    <mergeCell ref="S43:T43"/>
    <mergeCell ref="Q44:R44"/>
    <mergeCell ref="S44:T44"/>
    <mergeCell ref="S39:T39"/>
    <mergeCell ref="Q40:R40"/>
    <mergeCell ref="S40:T40"/>
    <mergeCell ref="Q41:R41"/>
    <mergeCell ref="S41:T41"/>
    <mergeCell ref="AA36:AC41"/>
    <mergeCell ref="Q45:R45"/>
    <mergeCell ref="S45:T45"/>
    <mergeCell ref="Q46:R46"/>
    <mergeCell ref="S46:T46"/>
    <mergeCell ref="Q47:R47"/>
    <mergeCell ref="S47:T47"/>
    <mergeCell ref="A54:A59"/>
    <mergeCell ref="B54:F59"/>
    <mergeCell ref="G54:K59"/>
    <mergeCell ref="L54:M58"/>
    <mergeCell ref="N54:N59"/>
    <mergeCell ref="P48:P53"/>
    <mergeCell ref="Q48:R48"/>
    <mergeCell ref="S48:T48"/>
    <mergeCell ref="O54:O59"/>
    <mergeCell ref="P54:P59"/>
    <mergeCell ref="S50:T50"/>
    <mergeCell ref="Q51:R51"/>
    <mergeCell ref="A48:A53"/>
    <mergeCell ref="B48:F53"/>
    <mergeCell ref="G48:K53"/>
    <mergeCell ref="L48:M52"/>
    <mergeCell ref="N48:N53"/>
    <mergeCell ref="O48:O53"/>
    <mergeCell ref="Q49:R49"/>
    <mergeCell ref="S49:T49"/>
    <mergeCell ref="Q50:R50"/>
    <mergeCell ref="P42:P47"/>
    <mergeCell ref="Q42:R42"/>
    <mergeCell ref="S42:T42"/>
    <mergeCell ref="V54:Z59"/>
    <mergeCell ref="AA54:AC59"/>
    <mergeCell ref="Q55:R55"/>
    <mergeCell ref="S55:T55"/>
    <mergeCell ref="Q56:R56"/>
    <mergeCell ref="S56:T56"/>
    <mergeCell ref="S51:T51"/>
    <mergeCell ref="Q52:R52"/>
    <mergeCell ref="S52:T52"/>
    <mergeCell ref="Q53:R53"/>
    <mergeCell ref="S53:T53"/>
    <mergeCell ref="AA48:AC53"/>
    <mergeCell ref="Q57:R57"/>
    <mergeCell ref="S57:T57"/>
    <mergeCell ref="Q58:R58"/>
    <mergeCell ref="S58:T58"/>
    <mergeCell ref="Q59:R59"/>
    <mergeCell ref="S59:T59"/>
    <mergeCell ref="Q54:R54"/>
    <mergeCell ref="S54:T54"/>
    <mergeCell ref="V48:Z53"/>
    <mergeCell ref="A66:A71"/>
    <mergeCell ref="B66:F71"/>
    <mergeCell ref="G66:K71"/>
    <mergeCell ref="L66:M70"/>
    <mergeCell ref="N66:N71"/>
    <mergeCell ref="P60:P65"/>
    <mergeCell ref="Q60:R60"/>
    <mergeCell ref="S60:T60"/>
    <mergeCell ref="V60:Z65"/>
    <mergeCell ref="Q61:R61"/>
    <mergeCell ref="S61:T61"/>
    <mergeCell ref="Q62:R62"/>
    <mergeCell ref="S62:T62"/>
    <mergeCell ref="Q63:R63"/>
    <mergeCell ref="A60:A65"/>
    <mergeCell ref="B60:F65"/>
    <mergeCell ref="G60:K65"/>
    <mergeCell ref="L60:M64"/>
    <mergeCell ref="N60:N65"/>
    <mergeCell ref="O60:O65"/>
    <mergeCell ref="V66:Z71"/>
    <mergeCell ref="O66:O71"/>
    <mergeCell ref="P66:P71"/>
    <mergeCell ref="AA66:AC71"/>
    <mergeCell ref="Q67:R67"/>
    <mergeCell ref="S67:T67"/>
    <mergeCell ref="Q68:R68"/>
    <mergeCell ref="S68:T68"/>
    <mergeCell ref="S63:T63"/>
    <mergeCell ref="Q64:R64"/>
    <mergeCell ref="S64:T64"/>
    <mergeCell ref="Q65:R65"/>
    <mergeCell ref="S65:T65"/>
    <mergeCell ref="AA60:AC65"/>
    <mergeCell ref="Q69:R69"/>
    <mergeCell ref="S69:T69"/>
    <mergeCell ref="Q70:R70"/>
    <mergeCell ref="S70:T70"/>
    <mergeCell ref="Q71:R71"/>
    <mergeCell ref="S71:T71"/>
    <mergeCell ref="Q66:R66"/>
    <mergeCell ref="S66:T66"/>
    <mergeCell ref="A78:A83"/>
    <mergeCell ref="B78:F83"/>
    <mergeCell ref="G78:K83"/>
    <mergeCell ref="L78:M82"/>
    <mergeCell ref="N78:N83"/>
    <mergeCell ref="P72:P77"/>
    <mergeCell ref="Q72:R72"/>
    <mergeCell ref="S72:T72"/>
    <mergeCell ref="V72:Z77"/>
    <mergeCell ref="Q73:R73"/>
    <mergeCell ref="S73:T73"/>
    <mergeCell ref="Q74:R74"/>
    <mergeCell ref="S74:T74"/>
    <mergeCell ref="Q75:R75"/>
    <mergeCell ref="A72:A77"/>
    <mergeCell ref="B72:F77"/>
    <mergeCell ref="G72:K77"/>
    <mergeCell ref="L72:M76"/>
    <mergeCell ref="N72:N77"/>
    <mergeCell ref="O72:O77"/>
    <mergeCell ref="V78:Z83"/>
    <mergeCell ref="O78:O83"/>
    <mergeCell ref="P78:P83"/>
    <mergeCell ref="AA78:AC83"/>
    <mergeCell ref="Q79:R79"/>
    <mergeCell ref="S79:T79"/>
    <mergeCell ref="Q80:R80"/>
    <mergeCell ref="S80:T80"/>
    <mergeCell ref="S75:T75"/>
    <mergeCell ref="Q76:R76"/>
    <mergeCell ref="S76:T76"/>
    <mergeCell ref="Q77:R77"/>
    <mergeCell ref="S77:T77"/>
    <mergeCell ref="AA72:AC77"/>
    <mergeCell ref="Q81:R81"/>
    <mergeCell ref="S81:T81"/>
    <mergeCell ref="Q82:R82"/>
    <mergeCell ref="S82:T82"/>
    <mergeCell ref="Q83:R83"/>
    <mergeCell ref="S83:T83"/>
    <mergeCell ref="Q78:R78"/>
    <mergeCell ref="S78:T78"/>
    <mergeCell ref="A90:A95"/>
    <mergeCell ref="B90:F95"/>
    <mergeCell ref="G90:K95"/>
    <mergeCell ref="L90:M94"/>
    <mergeCell ref="N90:N95"/>
    <mergeCell ref="P84:P89"/>
    <mergeCell ref="Q84:R84"/>
    <mergeCell ref="S84:T84"/>
    <mergeCell ref="V84:Z89"/>
    <mergeCell ref="Q85:R85"/>
    <mergeCell ref="S85:T85"/>
    <mergeCell ref="Q86:R86"/>
    <mergeCell ref="S86:T86"/>
    <mergeCell ref="Q87:R87"/>
    <mergeCell ref="A84:A89"/>
    <mergeCell ref="B84:F89"/>
    <mergeCell ref="G84:K89"/>
    <mergeCell ref="L84:M88"/>
    <mergeCell ref="N84:N89"/>
    <mergeCell ref="O84:O89"/>
    <mergeCell ref="V90:Z95"/>
    <mergeCell ref="O90:O95"/>
    <mergeCell ref="P90:P95"/>
    <mergeCell ref="AA90:AC95"/>
    <mergeCell ref="Q91:R91"/>
    <mergeCell ref="S91:T91"/>
    <mergeCell ref="Q92:R92"/>
    <mergeCell ref="S92:T92"/>
    <mergeCell ref="S87:T87"/>
    <mergeCell ref="Q88:R88"/>
    <mergeCell ref="S88:T88"/>
    <mergeCell ref="Q89:R89"/>
    <mergeCell ref="S89:T89"/>
    <mergeCell ref="AA84:AC89"/>
    <mergeCell ref="Q93:R93"/>
    <mergeCell ref="S93:T93"/>
    <mergeCell ref="Q94:R94"/>
    <mergeCell ref="S94:T94"/>
    <mergeCell ref="Q95:R95"/>
    <mergeCell ref="S95:T95"/>
    <mergeCell ref="Q90:R90"/>
    <mergeCell ref="S90:T90"/>
    <mergeCell ref="A102:A107"/>
    <mergeCell ref="B102:F107"/>
    <mergeCell ref="G102:K107"/>
    <mergeCell ref="L102:M106"/>
    <mergeCell ref="N102:N107"/>
    <mergeCell ref="P96:P101"/>
    <mergeCell ref="Q96:R96"/>
    <mergeCell ref="S96:T96"/>
    <mergeCell ref="V96:Z101"/>
    <mergeCell ref="Q97:R97"/>
    <mergeCell ref="S97:T97"/>
    <mergeCell ref="Q98:R98"/>
    <mergeCell ref="S98:T98"/>
    <mergeCell ref="Q99:R99"/>
    <mergeCell ref="A96:A101"/>
    <mergeCell ref="B96:F101"/>
    <mergeCell ref="G96:K101"/>
    <mergeCell ref="L96:M100"/>
    <mergeCell ref="N96:N101"/>
    <mergeCell ref="O96:O101"/>
    <mergeCell ref="V102:Z107"/>
    <mergeCell ref="O102:O107"/>
    <mergeCell ref="P102:P107"/>
    <mergeCell ref="AA102:AC107"/>
    <mergeCell ref="Q103:R103"/>
    <mergeCell ref="S103:T103"/>
    <mergeCell ref="Q104:R104"/>
    <mergeCell ref="S104:T104"/>
    <mergeCell ref="S99:T99"/>
    <mergeCell ref="Q100:R100"/>
    <mergeCell ref="S100:T100"/>
    <mergeCell ref="Q101:R101"/>
    <mergeCell ref="S101:T101"/>
    <mergeCell ref="AA96:AC101"/>
    <mergeCell ref="Q105:R105"/>
    <mergeCell ref="S105:T105"/>
    <mergeCell ref="Q106:R106"/>
    <mergeCell ref="S106:T106"/>
    <mergeCell ref="Q107:R107"/>
    <mergeCell ref="S107:T107"/>
    <mergeCell ref="Q102:R102"/>
    <mergeCell ref="S102:T102"/>
    <mergeCell ref="A114:A119"/>
    <mergeCell ref="B114:F119"/>
    <mergeCell ref="G114:K119"/>
    <mergeCell ref="L114:M118"/>
    <mergeCell ref="N114:N119"/>
    <mergeCell ref="P108:P113"/>
    <mergeCell ref="Q108:R108"/>
    <mergeCell ref="S108:T108"/>
    <mergeCell ref="V108:Z113"/>
    <mergeCell ref="Q109:R109"/>
    <mergeCell ref="S109:T109"/>
    <mergeCell ref="Q110:R110"/>
    <mergeCell ref="S110:T110"/>
    <mergeCell ref="Q111:R111"/>
    <mergeCell ref="A108:A113"/>
    <mergeCell ref="B108:F113"/>
    <mergeCell ref="G108:K113"/>
    <mergeCell ref="L108:M112"/>
    <mergeCell ref="N108:N113"/>
    <mergeCell ref="O108:O113"/>
    <mergeCell ref="V114:Z119"/>
    <mergeCell ref="O114:O119"/>
    <mergeCell ref="P114:P119"/>
    <mergeCell ref="AA114:AC119"/>
    <mergeCell ref="Q115:R115"/>
    <mergeCell ref="S115:T115"/>
    <mergeCell ref="Q116:R116"/>
    <mergeCell ref="S116:T116"/>
    <mergeCell ref="S111:T111"/>
    <mergeCell ref="Q112:R112"/>
    <mergeCell ref="S112:T112"/>
    <mergeCell ref="Q113:R113"/>
    <mergeCell ref="S113:T113"/>
    <mergeCell ref="AA108:AC113"/>
    <mergeCell ref="Q117:R117"/>
    <mergeCell ref="S117:T117"/>
    <mergeCell ref="Q118:R118"/>
    <mergeCell ref="S118:T118"/>
    <mergeCell ref="Q119:R119"/>
    <mergeCell ref="S119:T119"/>
    <mergeCell ref="Q114:R114"/>
    <mergeCell ref="S114:T114"/>
    <mergeCell ref="A127:D128"/>
    <mergeCell ref="E127:E128"/>
    <mergeCell ref="F127:R127"/>
    <mergeCell ref="F128:R128"/>
    <mergeCell ref="A132:D132"/>
    <mergeCell ref="E132:R132"/>
    <mergeCell ref="A120:K121"/>
    <mergeCell ref="L120:M120"/>
    <mergeCell ref="N120:AC121"/>
    <mergeCell ref="L121:M121"/>
    <mergeCell ref="A122:Z125"/>
    <mergeCell ref="A133:D133"/>
    <mergeCell ref="E133:R133"/>
    <mergeCell ref="A135:R135"/>
    <mergeCell ref="A136:D138"/>
    <mergeCell ref="E136:F136"/>
    <mergeCell ref="G136:H136"/>
    <mergeCell ref="I136:J136"/>
    <mergeCell ref="K136:N136"/>
    <mergeCell ref="O136:P136"/>
    <mergeCell ref="Q136:R136"/>
    <mergeCell ref="E137:R137"/>
    <mergeCell ref="E138:R138"/>
    <mergeCell ref="A149:A150"/>
    <mergeCell ref="B149:D150"/>
    <mergeCell ref="E149:J150"/>
    <mergeCell ref="K149:R150"/>
    <mergeCell ref="S149:T150"/>
    <mergeCell ref="E141:R141"/>
    <mergeCell ref="A142:D142"/>
    <mergeCell ref="E142:R142"/>
    <mergeCell ref="A143:D143"/>
    <mergeCell ref="E143:R143"/>
    <mergeCell ref="A144:B145"/>
    <mergeCell ref="C144:D144"/>
    <mergeCell ref="E144:R144"/>
    <mergeCell ref="C145:D145"/>
    <mergeCell ref="E145:R145"/>
    <mergeCell ref="A139:D141"/>
    <mergeCell ref="E139:F139"/>
    <mergeCell ref="G139:H139"/>
    <mergeCell ref="I139:J139"/>
    <mergeCell ref="K139:N139"/>
    <mergeCell ref="O139:P139"/>
    <mergeCell ref="Q139:R139"/>
    <mergeCell ref="E140:R140"/>
    <mergeCell ref="B146:R146"/>
    <mergeCell ref="U153:U154"/>
    <mergeCell ref="B151:D151"/>
    <mergeCell ref="E151:J151"/>
    <mergeCell ref="K151:R151"/>
    <mergeCell ref="S151:T151"/>
    <mergeCell ref="B152:D152"/>
    <mergeCell ref="E152:J152"/>
    <mergeCell ref="K152:R152"/>
    <mergeCell ref="S152:T152"/>
    <mergeCell ref="B155:D155"/>
    <mergeCell ref="E155:J155"/>
    <mergeCell ref="K155:R155"/>
    <mergeCell ref="S155:T155"/>
    <mergeCell ref="B156:D156"/>
    <mergeCell ref="E156:J156"/>
    <mergeCell ref="K156:R156"/>
    <mergeCell ref="S156:T156"/>
    <mergeCell ref="A153:A154"/>
    <mergeCell ref="B153:D154"/>
    <mergeCell ref="E153:J154"/>
    <mergeCell ref="K153:R154"/>
    <mergeCell ref="S153:T154"/>
    <mergeCell ref="B159:D159"/>
    <mergeCell ref="E159:J159"/>
    <mergeCell ref="K159:R159"/>
    <mergeCell ref="S159:T159"/>
    <mergeCell ref="B160:D160"/>
    <mergeCell ref="E160:J160"/>
    <mergeCell ref="K160:R160"/>
    <mergeCell ref="S160:T160"/>
    <mergeCell ref="B157:D157"/>
    <mergeCell ref="E157:J157"/>
    <mergeCell ref="K157:R157"/>
    <mergeCell ref="S157:T157"/>
    <mergeCell ref="B158:D158"/>
    <mergeCell ref="E158:J158"/>
    <mergeCell ref="K158:R158"/>
    <mergeCell ref="S158:T158"/>
    <mergeCell ref="B163:D163"/>
    <mergeCell ref="E163:J163"/>
    <mergeCell ref="K163:R163"/>
    <mergeCell ref="S163:T163"/>
    <mergeCell ref="B164:D164"/>
    <mergeCell ref="E164:J164"/>
    <mergeCell ref="K164:R164"/>
    <mergeCell ref="S164:T164"/>
    <mergeCell ref="B161:D161"/>
    <mergeCell ref="E161:J161"/>
    <mergeCell ref="K161:R161"/>
    <mergeCell ref="S161:T161"/>
    <mergeCell ref="B162:D162"/>
    <mergeCell ref="E162:J162"/>
    <mergeCell ref="K162:R162"/>
    <mergeCell ref="S162:T162"/>
    <mergeCell ref="A171:K171"/>
    <mergeCell ref="L171:N171"/>
    <mergeCell ref="A172:K172"/>
    <mergeCell ref="L172:N172"/>
    <mergeCell ref="A173:K173"/>
    <mergeCell ref="L173:N173"/>
    <mergeCell ref="A165:A166"/>
    <mergeCell ref="B165:D166"/>
    <mergeCell ref="E165:R166"/>
    <mergeCell ref="B167:C167"/>
    <mergeCell ref="E167:R167"/>
    <mergeCell ref="A170:N170"/>
    <mergeCell ref="A183:C184"/>
    <mergeCell ref="A185:A186"/>
    <mergeCell ref="B185:D186"/>
    <mergeCell ref="E185:G186"/>
    <mergeCell ref="H185:J186"/>
    <mergeCell ref="K185:M186"/>
    <mergeCell ref="A174:K174"/>
    <mergeCell ref="L174:N174"/>
    <mergeCell ref="A175:K175"/>
    <mergeCell ref="L175:N175"/>
    <mergeCell ref="A176:E177"/>
    <mergeCell ref="A182:C182"/>
    <mergeCell ref="Q187:Z188"/>
    <mergeCell ref="A189:A190"/>
    <mergeCell ref="B189:D190"/>
    <mergeCell ref="E189:G190"/>
    <mergeCell ref="H189:J190"/>
    <mergeCell ref="K189:M190"/>
    <mergeCell ref="N189:P190"/>
    <mergeCell ref="Q189:Z190"/>
    <mergeCell ref="N185:P186"/>
    <mergeCell ref="A187:A188"/>
    <mergeCell ref="B187:D188"/>
    <mergeCell ref="E187:G188"/>
    <mergeCell ref="H187:J188"/>
    <mergeCell ref="K187:M188"/>
    <mergeCell ref="N187:P188"/>
    <mergeCell ref="A195:A196"/>
    <mergeCell ref="B195:D196"/>
    <mergeCell ref="E195:G196"/>
    <mergeCell ref="H195:J196"/>
    <mergeCell ref="K195:M196"/>
    <mergeCell ref="N195:P196"/>
    <mergeCell ref="Q191:Z192"/>
    <mergeCell ref="A193:A194"/>
    <mergeCell ref="B193:D194"/>
    <mergeCell ref="E193:G194"/>
    <mergeCell ref="H193:J194"/>
    <mergeCell ref="K193:M194"/>
    <mergeCell ref="N193:P194"/>
    <mergeCell ref="Q193:Z194"/>
    <mergeCell ref="A191:A192"/>
    <mergeCell ref="B191:D192"/>
    <mergeCell ref="E191:G192"/>
    <mergeCell ref="H191:J192"/>
    <mergeCell ref="K191:M192"/>
    <mergeCell ref="N191:P192"/>
    <mergeCell ref="A199:A200"/>
    <mergeCell ref="B199:D200"/>
    <mergeCell ref="E199:G200"/>
    <mergeCell ref="H199:J200"/>
    <mergeCell ref="K199:M200"/>
    <mergeCell ref="N199:P200"/>
    <mergeCell ref="A197:A198"/>
    <mergeCell ref="B197:D198"/>
    <mergeCell ref="E197:G198"/>
    <mergeCell ref="H197:J198"/>
    <mergeCell ref="K197:M198"/>
    <mergeCell ref="N197:P198"/>
    <mergeCell ref="A211:B212"/>
    <mergeCell ref="C211:P212"/>
    <mergeCell ref="A213:B214"/>
    <mergeCell ref="C213:P214"/>
    <mergeCell ref="A215:B216"/>
    <mergeCell ref="C215:P216"/>
    <mergeCell ref="A201:P204"/>
    <mergeCell ref="A206:L206"/>
    <mergeCell ref="A207:B208"/>
    <mergeCell ref="C207:P208"/>
    <mergeCell ref="A209:B210"/>
    <mergeCell ref="C209:P210"/>
    <mergeCell ref="A226:D227"/>
    <mergeCell ref="E226:S227"/>
    <mergeCell ref="A228:D229"/>
    <mergeCell ref="E228:S229"/>
    <mergeCell ref="A230:D231"/>
    <mergeCell ref="E230:S231"/>
    <mergeCell ref="A217:B218"/>
    <mergeCell ref="C217:P218"/>
    <mergeCell ref="A220:G221"/>
    <mergeCell ref="A222:D223"/>
    <mergeCell ref="A224:D225"/>
    <mergeCell ref="E224:S225"/>
    <mergeCell ref="A238:D239"/>
    <mergeCell ref="E238:S239"/>
    <mergeCell ref="A240:D241"/>
    <mergeCell ref="E240:S241"/>
    <mergeCell ref="A242:XFD242"/>
    <mergeCell ref="A243:S243"/>
    <mergeCell ref="A232:D233"/>
    <mergeCell ref="E232:S233"/>
    <mergeCell ref="A234:D235"/>
    <mergeCell ref="E234:S235"/>
    <mergeCell ref="A236:D237"/>
    <mergeCell ref="E236:S237"/>
    <mergeCell ref="G250:M250"/>
    <mergeCell ref="A251:D254"/>
    <mergeCell ref="E251:F252"/>
    <mergeCell ref="G251:S252"/>
    <mergeCell ref="E253:F254"/>
    <mergeCell ref="G253:M254"/>
    <mergeCell ref="N253:S254"/>
    <mergeCell ref="A244:S244"/>
    <mergeCell ref="A245:F246"/>
    <mergeCell ref="A247:D250"/>
    <mergeCell ref="E247:F247"/>
    <mergeCell ref="G247:M247"/>
    <mergeCell ref="N247:S248"/>
    <mergeCell ref="E248:F249"/>
    <mergeCell ref="G248:M249"/>
    <mergeCell ref="N249:S250"/>
    <mergeCell ref="E250:F250"/>
    <mergeCell ref="A264:D266"/>
    <mergeCell ref="E264:S266"/>
    <mergeCell ref="B267:D269"/>
    <mergeCell ref="E267:S269"/>
    <mergeCell ref="A256:G257"/>
    <mergeCell ref="A258:D260"/>
    <mergeCell ref="E258:S260"/>
    <mergeCell ref="T258:Z261"/>
    <mergeCell ref="B261:D263"/>
    <mergeCell ref="E261:S263"/>
  </mergeCells>
  <phoneticPr fontId="17"/>
  <conditionalFormatting sqref="F128">
    <cfRule type="expression" dxfId="135" priority="1">
      <formula>"P73=""なし"""</formula>
    </cfRule>
  </conditionalFormatting>
  <conditionalFormatting sqref="H21:R21">
    <cfRule type="cellIs" dxfId="134" priority="4" operator="equal">
      <formula>"自動で入力されます"</formula>
    </cfRule>
  </conditionalFormatting>
  <conditionalFormatting sqref="H23:R23">
    <cfRule type="cellIs" dxfId="133" priority="3" operator="equal">
      <formula>"自動で入力されます"</formula>
    </cfRule>
  </conditionalFormatting>
  <conditionalFormatting sqref="N120">
    <cfRule type="cellIs" dxfId="132" priority="2" operator="equal">
      <formula>"「ロール対応表」シートと一致していないスキル項目があります"</formula>
    </cfRule>
  </conditionalFormatting>
  <conditionalFormatting sqref="N4:O4">
    <cfRule type="cellIs" dxfId="131" priority="5" operator="equal">
      <formula>0</formula>
    </cfRule>
  </conditionalFormatting>
  <dataValidations count="19">
    <dataValidation allowBlank="1" showErrorMessage="1" prompt="受講前に経験しておくことが推奨される実務経験を記載。" sqref="E133:R133" xr:uid="{026DC144-BC54-479F-8DE6-F5B6D46A89DA}"/>
    <dataValidation type="list" allowBlank="1" showInputMessage="1" showErrorMessage="1" sqref="E17" xr:uid="{F0EA006C-649A-49EC-8252-CCB4813CB676}">
      <formula1>"○"</formula1>
    </dataValidation>
    <dataValidation type="list" allowBlank="1" showInputMessage="1" showErrorMessage="1" sqref="L175:N175" xr:uid="{B6126C99-CE6F-460E-9F62-47E2CD48305D}">
      <formula1>"該当する,該当しない"</formula1>
    </dataValidation>
    <dataValidation type="list" allowBlank="1" showInputMessage="1" showErrorMessage="1" sqref="O30:P30 O36:P36 O42:P42 O48:P48 O54:P54 O60:P60 O66:P66 O72:P72 O78:P78 O84:P84 O90:P90 O96:P96 O102:P102 O108:P108 O114:P114 E127:E128" xr:uid="{4A924AD9-A503-4A3A-AA14-7C218A9B71A3}">
      <formula1>"有,無"</formula1>
    </dataValidation>
    <dataValidation allowBlank="1" showInputMessage="1" showErrorMessage="1" prompt="身に付けられるスキルの具体的な内容を記載。" sqref="E19:R19" xr:uid="{26D6BC50-70C9-42DA-85BF-FD0251DDD2EA}"/>
    <dataValidation allowBlank="1" showInputMessage="1" showErrorMessage="1" prompt="講義、演習、実習などから構成される、学習内容のひとまとまり（単元／章）を記載。_x000a_申請にあたり、既存講座をパッケージにして申請した場合や新規要素の追加、訓練内容の変更した場合は、追加・変更内容等が分かるように分けて記載。" sqref="B30 B36 B42 B48 B54 B60 B66 B72 B78 B84 B90 B96 B102 B108 B114" xr:uid="{2821C1F3-03E9-4FE0-A59D-35D141F0F23F}"/>
    <dataValidation allowBlank="1" showInputMessage="1" showErrorMessage="1" prompt="講義（演習）の内容と到達目標が分かるように具体的に記載。" sqref="G30 G36 G42 G48 G54 G60 G66 G72 G78 G84 G90 G96 G102 G108 G114" xr:uid="{3D6DE7E2-5980-4C74-8B73-DE486BB74977}"/>
    <dataValidation type="list" allowBlank="1" showInputMessage="1" showErrorMessage="1" prompt="演習等とは、「疑似環境を用いた実習、実技、演習等を含む実践的なもの」、「プレゼンテーション等の受講者側からの発表を含むもの」、「ディスカッション、グループワーク、ワークショップ等の手法を含むもの」となります。_x000a_総授業数の半分以上を演習等が占めていない場合は、対象外。" sqref="N114 N108 N96 N102 N90" xr:uid="{A83610E8-7F42-4936-9F14-C3E3571B3FF3}">
      <formula1>"全部,一部,実施なし"</formula1>
    </dataValidation>
    <dataValidation type="list" allowBlank="1" showInputMessage="1" showErrorMessage="1" sqref="L171:L174" xr:uid="{FFD16F39-A635-47E8-B2BF-1D50B1CC791B}">
      <formula1>"はい,いいえ"</formula1>
    </dataValidation>
    <dataValidation type="list" allowBlank="1" showInputMessage="1" showErrorMessage="1" sqref="E224:S225" xr:uid="{B9981157-B49D-4928-8D12-3FAFB8FBCB2E}">
      <formula1>"自社のみで、当該講座の販売活動に当たる。（以下の②，③欄に具体的内容を記入）,販売代理店等(※3)を利用し、当該講座の販売活動等に当たる。（以下の②～⑨欄に具体的内容を記入）"</formula1>
    </dataValidation>
    <dataValidation type="list" allowBlank="1" showInputMessage="1" showErrorMessage="1" sqref="E258:S260" xr:uid="{F8D329EC-4149-43C9-A7C4-E152924324C0}">
      <formula1>"講座実績の検証を行っている,検証を行っていない"</formula1>
    </dataValidation>
    <dataValidation type="list" allowBlank="1" showInputMessage="1" showErrorMessage="1" sqref="E264:S266" xr:uid="{50BD1A74-D06C-4B91-A52F-CF5FCB218C99}">
      <formula1>"定期的に見直している,見直していない"</formula1>
    </dataValidation>
    <dataValidation type="list" allowBlank="1" showErrorMessage="1" sqref="N30:N89" xr:uid="{EEC49414-6604-4070-A414-538F5FB20C4A}">
      <formula1>"全部,一部,実施なし"</formula1>
    </dataValidation>
    <dataValidation type="list" allowBlank="1" showInputMessage="1" showErrorMessage="1" sqref="S151:T152 S155:T164" xr:uid="{E553483A-7DF0-48E8-9E76-4ED74BD6E94E}">
      <formula1>"直接雇用（常勤）,直接雇用（非常勤）,委託・派遣等"</formula1>
    </dataValidation>
    <dataValidation type="list" allowBlank="1" showInputMessage="1" showErrorMessage="1" sqref="U155:U164" xr:uid="{296496CF-AE68-407F-8B28-1810D7F35C46}">
      <formula1>"主担当講師,担当講師"</formula1>
    </dataValidation>
    <dataValidation type="list" allowBlank="1" showInputMessage="1" showErrorMessage="1" sqref="Q136 Q139" xr:uid="{E2BC3E37-7C6B-48CD-B1CA-BD644EA255E2}">
      <formula1>"認める,認めない,その他"</formula1>
    </dataValidation>
    <dataValidation type="list" allowBlank="1" showInputMessage="1" showErrorMessage="1" sqref="K136 K139" xr:uid="{FD2EBAB9-1E30-466C-9349-DDEFBE2305F9}">
      <formula1>"優良可不可の4段階で評価,5段階評価（上から4段階以上合格）,5段階評価（上から3段階以上合格）,得点率80％以上で合格,得点率70％以上で合格,得点率66％(2/3)以上で合格,得点率60％以上で合格,その他"</formula1>
    </dataValidation>
    <dataValidation type="list" allowBlank="1" showInputMessage="1" showErrorMessage="1" sqref="G136:H136 G139:H139" xr:uid="{90CC3464-600E-4092-9468-286EEAB294A8}">
      <formula1>"100％,90%以上,70%以上,66%(2/3)以上,60%以上,50%以上,50%未満でも可,その他"</formula1>
    </dataValidation>
    <dataValidation type="list" allowBlank="1" showInputMessage="1" showErrorMessage="1" sqref="E144" xr:uid="{DBB0634A-EAE2-462A-811A-5A0D8AE0C252}">
      <formula1>"あり（必須）,あり（任意）,なし"</formula1>
    </dataValidation>
  </dataValidations>
  <printOptions horizontalCentered="1"/>
  <pageMargins left="0.7" right="0.7" top="0.75" bottom="0.75" header="0.3" footer="0.3"/>
  <pageSetup paperSize="9" scale="38" fitToHeight="0" orientation="portrait" cellComments="asDisplayed" r:id="rId1"/>
  <rowBreaks count="4" manualBreakCount="4">
    <brk id="5" max="28" man="1"/>
    <brk id="25" max="28" man="1"/>
    <brk id="175" max="28" man="1"/>
    <brk id="303" max="25" man="1"/>
  </rowBreaks>
  <extLst>
    <ext xmlns:x14="http://schemas.microsoft.com/office/spreadsheetml/2009/9/main" uri="{CCE6A557-97BC-4b89-ADB6-D9C93CAAB3DF}">
      <x14:dataValidations xmlns:xm="http://schemas.microsoft.com/office/excel/2006/main" count="3">
        <x14:dataValidation type="list" allowBlank="1" showInputMessage="1" showErrorMessage="1" errorTitle="選択可能なスキル項目" error="「ロール対応表」シートでの手順①で入力したスキル項目から選んでください。" xr:uid="{90B547D1-D935-4DD4-A5E6-828382AEDE6F}">
          <x14:formula1>
            <xm:f>ロール対応表ｰ1007!$V$14:$V$56</xm:f>
          </x14:formula1>
          <xm:sqref>U30:U119</xm:sqref>
        </x14:dataValidation>
        <x14:dataValidation type="list" allowBlank="1" showInputMessage="1" showErrorMessage="1" xr:uid="{C77619ED-4B8F-4EA1-844B-79D11F236364}">
          <x14:formula1>
            <xm:f>ロール対応表ｰ1007!$D$58:$S$58</xm:f>
          </x14:formula1>
          <xm:sqref>F11:R11</xm:sqref>
        </x14:dataValidation>
        <x14:dataValidation type="list" allowBlank="1" showInputMessage="1" showErrorMessage="1" xr:uid="{3D8F1E24-5C0F-4D09-9F26-08C5971F1CC1}">
          <x14:formula1>
            <xm:f>ロール対応表ｰ1007!$D$59:$S$59</xm:f>
          </x14:formula1>
          <xm:sqref>F13:R13</xm:sqref>
        </x14:dataValidation>
      </x14:dataValidations>
    </ext>
  </extLst>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857EA6-C3F8-41AE-AC10-B5325885C20A}">
  <sheetPr>
    <pageSetUpPr fitToPage="1"/>
  </sheetPr>
  <dimension ref="A1:W62"/>
  <sheetViews>
    <sheetView showGridLines="0" view="pageBreakPreview" zoomScale="85" zoomScaleNormal="100" zoomScaleSheetLayoutView="85" workbookViewId="0">
      <selection sqref="A1:S1"/>
    </sheetView>
  </sheetViews>
  <sheetFormatPr defaultColWidth="9" defaultRowHeight="13.5"/>
  <cols>
    <col min="1" max="2" width="9" style="10"/>
    <col min="3" max="3" width="28.125" style="10" bestFit="1" customWidth="1"/>
    <col min="4" max="4" width="12.625" style="10" customWidth="1"/>
    <col min="5" max="19" width="9" style="10"/>
    <col min="20" max="20" width="25" style="25" customWidth="1"/>
    <col min="21" max="23" width="9" style="133" hidden="1" customWidth="1"/>
    <col min="24" max="24" width="0" style="10" hidden="1" customWidth="1"/>
    <col min="25" max="25" width="9" style="10" bestFit="1" customWidth="1"/>
    <col min="26" max="16384" width="9" style="10"/>
  </cols>
  <sheetData>
    <row r="1" spans="1:22" ht="28.5">
      <c r="A1" s="629" t="s">
        <v>418</v>
      </c>
      <c r="B1" s="629"/>
      <c r="C1" s="629"/>
      <c r="D1" s="629"/>
      <c r="E1" s="629"/>
      <c r="F1" s="629"/>
      <c r="G1" s="629"/>
      <c r="H1" s="629"/>
      <c r="I1" s="629"/>
      <c r="J1" s="629"/>
      <c r="K1" s="629"/>
      <c r="L1" s="629"/>
      <c r="M1" s="629"/>
      <c r="N1" s="629"/>
      <c r="O1" s="629"/>
      <c r="P1" s="629"/>
      <c r="Q1" s="629"/>
      <c r="R1" s="629"/>
      <c r="S1" s="629"/>
    </row>
    <row r="2" spans="1:22" ht="12" customHeight="1">
      <c r="A2" s="9"/>
      <c r="B2" s="9"/>
      <c r="C2" s="9"/>
      <c r="D2" s="9"/>
      <c r="E2" s="9"/>
      <c r="F2" s="9"/>
      <c r="G2" s="9"/>
      <c r="H2" s="9"/>
      <c r="I2" s="9"/>
      <c r="J2" s="9"/>
      <c r="K2" s="9"/>
      <c r="L2" s="9"/>
      <c r="M2" s="9"/>
      <c r="N2" s="9"/>
      <c r="O2" s="9"/>
      <c r="P2" s="9"/>
      <c r="Q2" s="9"/>
      <c r="R2" s="9"/>
      <c r="S2" s="9"/>
    </row>
    <row r="3" spans="1:22" ht="19.5">
      <c r="A3" s="643" t="s">
        <v>419</v>
      </c>
      <c r="B3" s="643"/>
      <c r="C3" s="643"/>
      <c r="D3" s="643"/>
      <c r="E3" s="643"/>
      <c r="F3" s="643"/>
      <c r="G3" s="643"/>
      <c r="H3" s="643"/>
      <c r="I3" s="643"/>
      <c r="J3" s="643"/>
      <c r="K3" s="643"/>
      <c r="L3" s="643"/>
      <c r="M3" s="643"/>
      <c r="N3" s="643"/>
      <c r="O3" s="643"/>
      <c r="P3" s="643"/>
      <c r="Q3" s="643"/>
      <c r="R3" s="643"/>
      <c r="S3" s="643"/>
      <c r="T3" s="132"/>
    </row>
    <row r="4" spans="1:22" ht="41.25" customHeight="1">
      <c r="A4" s="641" t="s">
        <v>420</v>
      </c>
      <c r="B4" s="641"/>
      <c r="C4" s="641"/>
      <c r="D4" s="641"/>
      <c r="E4" s="641"/>
      <c r="F4" s="641"/>
      <c r="G4" s="641"/>
      <c r="H4" s="641"/>
      <c r="I4" s="641"/>
      <c r="J4" s="641"/>
      <c r="K4" s="641"/>
      <c r="L4" s="641"/>
      <c r="M4" s="641"/>
      <c r="N4" s="641"/>
      <c r="O4" s="641"/>
      <c r="P4" s="641"/>
      <c r="Q4" s="641"/>
      <c r="R4" s="641"/>
      <c r="S4" s="641"/>
    </row>
    <row r="5" spans="1:22" ht="18.75" customHeight="1">
      <c r="A5" s="642" t="s">
        <v>421</v>
      </c>
      <c r="B5" s="642"/>
      <c r="C5" s="642"/>
      <c r="D5" s="642"/>
      <c r="E5" s="642"/>
      <c r="F5" s="642"/>
      <c r="G5" s="642"/>
      <c r="H5" s="642"/>
      <c r="I5" s="642"/>
      <c r="J5" s="642"/>
      <c r="K5" s="642"/>
      <c r="L5" s="642"/>
      <c r="M5" s="642"/>
      <c r="N5" s="642"/>
      <c r="O5" s="642"/>
      <c r="P5" s="642"/>
      <c r="Q5" s="642"/>
      <c r="R5" s="642"/>
      <c r="S5" s="642"/>
    </row>
    <row r="6" spans="1:22" ht="40.5" customHeight="1">
      <c r="A6" s="640" t="s">
        <v>422</v>
      </c>
      <c r="B6" s="640"/>
      <c r="C6" s="640"/>
      <c r="D6" s="640"/>
      <c r="E6" s="640"/>
      <c r="F6" s="640"/>
      <c r="G6" s="640"/>
      <c r="H6" s="640"/>
      <c r="I6" s="640"/>
      <c r="J6" s="640"/>
      <c r="K6" s="640"/>
      <c r="L6" s="640"/>
      <c r="M6" s="640"/>
      <c r="N6" s="640"/>
      <c r="O6" s="640"/>
      <c r="P6" s="640"/>
      <c r="Q6" s="640"/>
      <c r="R6" s="640"/>
      <c r="S6" s="640"/>
    </row>
    <row r="7" spans="1:22" ht="65.25" customHeight="1">
      <c r="A7" s="640" t="s">
        <v>423</v>
      </c>
      <c r="B7" s="640"/>
      <c r="C7" s="640"/>
      <c r="D7" s="640"/>
      <c r="E7" s="640"/>
      <c r="F7" s="640"/>
      <c r="G7" s="640"/>
      <c r="H7" s="640"/>
      <c r="I7" s="640"/>
      <c r="J7" s="640"/>
      <c r="K7" s="640"/>
      <c r="L7" s="640"/>
      <c r="M7" s="640"/>
      <c r="N7" s="640"/>
      <c r="O7" s="640"/>
      <c r="P7" s="640"/>
      <c r="Q7" s="640"/>
      <c r="R7" s="640"/>
      <c r="S7" s="640"/>
    </row>
    <row r="8" spans="1:22" ht="17.25" customHeight="1">
      <c r="A8" s="644" t="s">
        <v>424</v>
      </c>
      <c r="B8" s="644"/>
      <c r="C8" s="644"/>
      <c r="D8" s="644"/>
      <c r="E8" s="644"/>
      <c r="F8" s="644"/>
      <c r="G8" s="644"/>
      <c r="H8" s="644"/>
      <c r="I8" s="644"/>
      <c r="J8" s="644"/>
      <c r="K8" s="644"/>
      <c r="L8" s="644"/>
      <c r="M8" s="644"/>
      <c r="N8" s="644"/>
      <c r="O8" s="644"/>
      <c r="P8" s="644"/>
      <c r="Q8" s="644"/>
      <c r="R8" s="644"/>
      <c r="S8" s="644"/>
    </row>
    <row r="9" spans="1:22" ht="27" customHeight="1">
      <c r="A9" s="640" t="s">
        <v>425</v>
      </c>
      <c r="B9" s="640"/>
      <c r="C9" s="640"/>
      <c r="D9" s="640"/>
      <c r="E9" s="640"/>
      <c r="F9" s="640"/>
      <c r="G9" s="640"/>
      <c r="H9" s="640"/>
      <c r="I9" s="640"/>
      <c r="J9" s="640"/>
      <c r="K9" s="640"/>
      <c r="L9" s="640"/>
      <c r="M9" s="640"/>
      <c r="N9" s="640"/>
      <c r="O9" s="640"/>
      <c r="P9" s="640"/>
      <c r="Q9" s="640"/>
      <c r="R9" s="640"/>
      <c r="S9" s="640"/>
    </row>
    <row r="10" spans="1:22" ht="18.600000000000001" customHeight="1" thickBot="1">
      <c r="A10" s="180" t="s">
        <v>426</v>
      </c>
      <c r="B10" s="181"/>
      <c r="C10" s="181"/>
      <c r="D10" s="181"/>
      <c r="E10" s="181"/>
      <c r="F10" s="181"/>
      <c r="G10" s="181"/>
      <c r="H10" s="181"/>
      <c r="I10" s="181"/>
      <c r="J10" s="181"/>
      <c r="K10" s="181"/>
      <c r="L10" s="181"/>
      <c r="M10" s="181"/>
      <c r="N10" s="181"/>
      <c r="O10" s="181"/>
      <c r="P10" s="181"/>
      <c r="Q10" s="181"/>
      <c r="R10" s="181"/>
      <c r="S10" s="181"/>
    </row>
    <row r="11" spans="1:22" ht="21.75" customHeight="1" thickBot="1">
      <c r="A11" s="630" t="s">
        <v>427</v>
      </c>
      <c r="B11" s="631"/>
      <c r="C11" s="631"/>
      <c r="D11" s="632"/>
      <c r="E11" s="636" t="s">
        <v>428</v>
      </c>
      <c r="F11" s="637"/>
      <c r="G11" s="638"/>
      <c r="H11" s="636" t="s">
        <v>429</v>
      </c>
      <c r="I11" s="637"/>
      <c r="J11" s="638"/>
      <c r="K11" s="636" t="s">
        <v>430</v>
      </c>
      <c r="L11" s="637"/>
      <c r="M11" s="638"/>
      <c r="N11" s="636" t="s">
        <v>272</v>
      </c>
      <c r="O11" s="637"/>
      <c r="P11" s="637"/>
      <c r="Q11" s="638"/>
      <c r="R11" s="639" t="s">
        <v>273</v>
      </c>
      <c r="S11" s="638"/>
    </row>
    <row r="12" spans="1:22" ht="131.25" customHeight="1">
      <c r="A12" s="633"/>
      <c r="B12" s="634"/>
      <c r="C12" s="634"/>
      <c r="D12" s="635"/>
      <c r="E12" s="189" t="s">
        <v>431</v>
      </c>
      <c r="F12" s="190" t="s">
        <v>432</v>
      </c>
      <c r="G12" s="191" t="s">
        <v>433</v>
      </c>
      <c r="H12" s="189" t="s">
        <v>434</v>
      </c>
      <c r="I12" s="190" t="s">
        <v>435</v>
      </c>
      <c r="J12" s="191" t="s">
        <v>436</v>
      </c>
      <c r="K12" s="189" t="s">
        <v>437</v>
      </c>
      <c r="L12" s="190" t="s">
        <v>438</v>
      </c>
      <c r="M12" s="192" t="s">
        <v>439</v>
      </c>
      <c r="N12" s="189" t="s">
        <v>440</v>
      </c>
      <c r="O12" s="190" t="s">
        <v>441</v>
      </c>
      <c r="P12" s="190" t="s">
        <v>442</v>
      </c>
      <c r="Q12" s="191" t="s">
        <v>443</v>
      </c>
      <c r="R12" s="189" t="s">
        <v>444</v>
      </c>
      <c r="S12" s="191" t="s">
        <v>445</v>
      </c>
    </row>
    <row r="13" spans="1:22">
      <c r="A13" s="11" t="s">
        <v>29</v>
      </c>
      <c r="B13" s="12" t="s">
        <v>30</v>
      </c>
      <c r="C13" s="12" t="s">
        <v>28</v>
      </c>
      <c r="D13" s="13" t="s">
        <v>446</v>
      </c>
      <c r="E13" s="14" t="s">
        <v>447</v>
      </c>
      <c r="F13" s="14"/>
      <c r="G13" s="14"/>
      <c r="H13" s="14"/>
      <c r="I13" s="14"/>
      <c r="J13" s="14"/>
      <c r="K13" s="14"/>
      <c r="L13" s="14"/>
      <c r="M13" s="14"/>
      <c r="N13" s="14"/>
      <c r="O13" s="14"/>
      <c r="P13" s="14"/>
      <c r="Q13" s="14"/>
      <c r="R13" s="14"/>
      <c r="S13" s="15"/>
    </row>
    <row r="14" spans="1:22" ht="14.25">
      <c r="A14" s="627" t="s">
        <v>60</v>
      </c>
      <c r="B14" s="624" t="s">
        <v>61</v>
      </c>
      <c r="C14" s="186" t="s">
        <v>59</v>
      </c>
      <c r="D14" s="129"/>
      <c r="E14" s="16" t="s">
        <v>448</v>
      </c>
      <c r="F14" s="16" t="s">
        <v>448</v>
      </c>
      <c r="G14" s="17" t="s">
        <v>449</v>
      </c>
      <c r="H14" s="17" t="s">
        <v>450</v>
      </c>
      <c r="I14" s="17" t="s">
        <v>449</v>
      </c>
      <c r="J14" s="17" t="s">
        <v>449</v>
      </c>
      <c r="K14" s="17" t="s">
        <v>450</v>
      </c>
      <c r="L14" s="17" t="s">
        <v>449</v>
      </c>
      <c r="M14" s="17" t="s">
        <v>449</v>
      </c>
      <c r="N14" s="17" t="s">
        <v>449</v>
      </c>
      <c r="O14" s="17" t="s">
        <v>449</v>
      </c>
      <c r="P14" s="17" t="s">
        <v>449</v>
      </c>
      <c r="Q14" s="17" t="s">
        <v>449</v>
      </c>
      <c r="R14" s="17" t="s">
        <v>450</v>
      </c>
      <c r="S14" s="18" t="s">
        <v>451</v>
      </c>
      <c r="T14" s="25" t="str">
        <f>IF(D14=U14,"",$D$61)</f>
        <v/>
      </c>
      <c r="U14" s="133" t="str">
        <f>IF(COUNTIF(個票ｰ1007!$U$30:$U$119,$C14),"○","")</f>
        <v/>
      </c>
      <c r="V14" s="133" t="str">
        <f>IF(D14="○",C14,"")</f>
        <v/>
      </c>
    </row>
    <row r="15" spans="1:22" ht="14.25">
      <c r="A15" s="627"/>
      <c r="B15" s="624"/>
      <c r="C15" s="187" t="s">
        <v>84</v>
      </c>
      <c r="D15" s="129"/>
      <c r="E15" s="16" t="s">
        <v>448</v>
      </c>
      <c r="F15" s="16" t="s">
        <v>448</v>
      </c>
      <c r="G15" s="17" t="s">
        <v>449</v>
      </c>
      <c r="H15" s="17" t="s">
        <v>450</v>
      </c>
      <c r="I15" s="17" t="s">
        <v>451</v>
      </c>
      <c r="J15" s="17" t="s">
        <v>449</v>
      </c>
      <c r="K15" s="17" t="s">
        <v>451</v>
      </c>
      <c r="L15" s="17" t="s">
        <v>451</v>
      </c>
      <c r="M15" s="17" t="s">
        <v>451</v>
      </c>
      <c r="N15" s="17" t="s">
        <v>450</v>
      </c>
      <c r="O15" s="17" t="s">
        <v>451</v>
      </c>
      <c r="P15" s="17" t="s">
        <v>451</v>
      </c>
      <c r="Q15" s="17" t="s">
        <v>451</v>
      </c>
      <c r="R15" s="17" t="s">
        <v>451</v>
      </c>
      <c r="S15" s="18" t="s">
        <v>451</v>
      </c>
      <c r="T15" s="25" t="str">
        <f t="shared" ref="T15:T56" si="0">IF(D15=U15,"",$D$61)</f>
        <v/>
      </c>
      <c r="U15" s="133" t="str">
        <f>IF(COUNTIF(個票ｰ1007!$U$30:$U$119,$C15),"○","")</f>
        <v/>
      </c>
      <c r="V15" s="133" t="str">
        <f t="shared" ref="V15:V56" si="1">IF(D15="○",C15,"")</f>
        <v/>
      </c>
    </row>
    <row r="16" spans="1:22" ht="14.25">
      <c r="A16" s="627"/>
      <c r="B16" s="624"/>
      <c r="C16" s="187" t="s">
        <v>97</v>
      </c>
      <c r="D16" s="129"/>
      <c r="E16" s="16" t="s">
        <v>448</v>
      </c>
      <c r="F16" s="16" t="s">
        <v>448</v>
      </c>
      <c r="G16" s="16" t="s">
        <v>448</v>
      </c>
      <c r="H16" s="17" t="s">
        <v>450</v>
      </c>
      <c r="I16" s="17" t="s">
        <v>449</v>
      </c>
      <c r="J16" s="17" t="s">
        <v>449</v>
      </c>
      <c r="K16" s="17" t="s">
        <v>451</v>
      </c>
      <c r="L16" s="17" t="s">
        <v>451</v>
      </c>
      <c r="M16" s="17" t="s">
        <v>451</v>
      </c>
      <c r="N16" s="17" t="s">
        <v>449</v>
      </c>
      <c r="O16" s="17" t="s">
        <v>449</v>
      </c>
      <c r="P16" s="17" t="s">
        <v>449</v>
      </c>
      <c r="Q16" s="17" t="s">
        <v>449</v>
      </c>
      <c r="R16" s="17" t="s">
        <v>450</v>
      </c>
      <c r="S16" s="18" t="s">
        <v>451</v>
      </c>
      <c r="T16" s="25" t="str">
        <f t="shared" si="0"/>
        <v/>
      </c>
      <c r="U16" s="133" t="str">
        <f>IF(COUNTIF(個票ｰ1007!$U$30:$U$119,$C16),"○","")</f>
        <v/>
      </c>
      <c r="V16" s="133" t="str">
        <f t="shared" si="1"/>
        <v/>
      </c>
    </row>
    <row r="17" spans="1:22" ht="14.25">
      <c r="A17" s="627"/>
      <c r="B17" s="624"/>
      <c r="C17" s="187" t="s">
        <v>107</v>
      </c>
      <c r="D17" s="129"/>
      <c r="E17" s="16" t="s">
        <v>448</v>
      </c>
      <c r="F17" s="16" t="s">
        <v>448</v>
      </c>
      <c r="G17" s="17" t="s">
        <v>451</v>
      </c>
      <c r="H17" s="17" t="s">
        <v>451</v>
      </c>
      <c r="I17" s="17" t="s">
        <v>449</v>
      </c>
      <c r="J17" s="17" t="s">
        <v>449</v>
      </c>
      <c r="K17" s="17" t="s">
        <v>451</v>
      </c>
      <c r="L17" s="17" t="s">
        <v>451</v>
      </c>
      <c r="M17" s="17" t="s">
        <v>450</v>
      </c>
      <c r="N17" s="17" t="s">
        <v>451</v>
      </c>
      <c r="O17" s="17" t="s">
        <v>451</v>
      </c>
      <c r="P17" s="17" t="s">
        <v>451</v>
      </c>
      <c r="Q17" s="17" t="s">
        <v>450</v>
      </c>
      <c r="R17" s="17" t="s">
        <v>451</v>
      </c>
      <c r="S17" s="18" t="s">
        <v>451</v>
      </c>
      <c r="T17" s="25" t="str">
        <f t="shared" si="0"/>
        <v/>
      </c>
      <c r="U17" s="133" t="str">
        <f>IF(COUNTIF(個票ｰ1007!$U$30:$U$119,$C17),"○","")</f>
        <v/>
      </c>
      <c r="V17" s="133" t="str">
        <f t="shared" si="1"/>
        <v/>
      </c>
    </row>
    <row r="18" spans="1:22" ht="14.25">
      <c r="A18" s="627"/>
      <c r="B18" s="624"/>
      <c r="C18" s="187" t="s">
        <v>452</v>
      </c>
      <c r="D18" s="129"/>
      <c r="E18" s="16" t="s">
        <v>448</v>
      </c>
      <c r="F18" s="16" t="s">
        <v>448</v>
      </c>
      <c r="G18" s="17" t="s">
        <v>451</v>
      </c>
      <c r="H18" s="17" t="s">
        <v>451</v>
      </c>
      <c r="I18" s="17" t="s">
        <v>449</v>
      </c>
      <c r="J18" s="17" t="s">
        <v>449</v>
      </c>
      <c r="K18" s="17" t="s">
        <v>451</v>
      </c>
      <c r="L18" s="17" t="s">
        <v>449</v>
      </c>
      <c r="M18" s="17" t="s">
        <v>450</v>
      </c>
      <c r="N18" s="17" t="s">
        <v>449</v>
      </c>
      <c r="O18" s="17" t="s">
        <v>451</v>
      </c>
      <c r="P18" s="17" t="s">
        <v>449</v>
      </c>
      <c r="Q18" s="17" t="s">
        <v>449</v>
      </c>
      <c r="R18" s="17" t="s">
        <v>451</v>
      </c>
      <c r="S18" s="18" t="s">
        <v>451</v>
      </c>
      <c r="T18" s="25" t="str">
        <f t="shared" si="0"/>
        <v/>
      </c>
      <c r="U18" s="133" t="str">
        <f>IF(COUNTIF(個票ｰ1007!$U$30:$U$119,$C18),"○","")</f>
        <v/>
      </c>
      <c r="V18" s="133" t="str">
        <f t="shared" si="1"/>
        <v/>
      </c>
    </row>
    <row r="19" spans="1:22" ht="14.25">
      <c r="A19" s="627"/>
      <c r="B19" s="624"/>
      <c r="C19" s="187" t="s">
        <v>124</v>
      </c>
      <c r="D19" s="129"/>
      <c r="E19" s="17" t="s">
        <v>450</v>
      </c>
      <c r="F19" s="17" t="s">
        <v>450</v>
      </c>
      <c r="G19" s="17" t="s">
        <v>450</v>
      </c>
      <c r="H19" s="17" t="s">
        <v>451</v>
      </c>
      <c r="I19" s="17" t="s">
        <v>451</v>
      </c>
      <c r="J19" s="17" t="s">
        <v>451</v>
      </c>
      <c r="K19" s="17" t="s">
        <v>450</v>
      </c>
      <c r="L19" s="17" t="s">
        <v>451</v>
      </c>
      <c r="M19" s="17" t="s">
        <v>451</v>
      </c>
      <c r="N19" s="17" t="s">
        <v>450</v>
      </c>
      <c r="O19" s="17" t="s">
        <v>450</v>
      </c>
      <c r="P19" s="17" t="s">
        <v>450</v>
      </c>
      <c r="Q19" s="17" t="s">
        <v>451</v>
      </c>
      <c r="R19" s="17" t="s">
        <v>450</v>
      </c>
      <c r="S19" s="18" t="s">
        <v>451</v>
      </c>
      <c r="T19" s="25" t="str">
        <f t="shared" si="0"/>
        <v/>
      </c>
      <c r="U19" s="133" t="str">
        <f>IF(COUNTIF(個票ｰ1007!$U$30:$U$119,$C19),"○","")</f>
        <v/>
      </c>
      <c r="V19" s="133" t="str">
        <f t="shared" si="1"/>
        <v/>
      </c>
    </row>
    <row r="20" spans="1:22" ht="14.25">
      <c r="A20" s="627"/>
      <c r="B20" s="624" t="s">
        <v>453</v>
      </c>
      <c r="C20" s="187" t="s">
        <v>130</v>
      </c>
      <c r="D20" s="129"/>
      <c r="E20" s="16" t="s">
        <v>448</v>
      </c>
      <c r="F20" s="16" t="s">
        <v>448</v>
      </c>
      <c r="G20" s="17" t="s">
        <v>451</v>
      </c>
      <c r="H20" s="17" t="s">
        <v>450</v>
      </c>
      <c r="I20" s="17" t="s">
        <v>449</v>
      </c>
      <c r="J20" s="17" t="s">
        <v>449</v>
      </c>
      <c r="K20" s="17" t="s">
        <v>450</v>
      </c>
      <c r="L20" s="17" t="s">
        <v>449</v>
      </c>
      <c r="M20" s="17" t="s">
        <v>449</v>
      </c>
      <c r="N20" s="17" t="s">
        <v>449</v>
      </c>
      <c r="O20" s="17" t="s">
        <v>449</v>
      </c>
      <c r="P20" s="17" t="s">
        <v>449</v>
      </c>
      <c r="Q20" s="17" t="s">
        <v>449</v>
      </c>
      <c r="R20" s="17" t="s">
        <v>451</v>
      </c>
      <c r="S20" s="18" t="s">
        <v>449</v>
      </c>
      <c r="T20" s="25" t="str">
        <f t="shared" si="0"/>
        <v/>
      </c>
      <c r="U20" s="133" t="str">
        <f>IF(COUNTIF(個票ｰ1007!$U$30:$U$119,$C20),"○","")</f>
        <v/>
      </c>
      <c r="V20" s="133" t="str">
        <f t="shared" si="1"/>
        <v/>
      </c>
    </row>
    <row r="21" spans="1:22" ht="14.25">
      <c r="A21" s="627"/>
      <c r="B21" s="624"/>
      <c r="C21" s="187" t="s">
        <v>137</v>
      </c>
      <c r="D21" s="129"/>
      <c r="E21" s="16" t="s">
        <v>448</v>
      </c>
      <c r="F21" s="16" t="s">
        <v>448</v>
      </c>
      <c r="G21" s="17" t="s">
        <v>449</v>
      </c>
      <c r="H21" s="17" t="s">
        <v>450</v>
      </c>
      <c r="I21" s="17" t="s">
        <v>449</v>
      </c>
      <c r="J21" s="17" t="s">
        <v>449</v>
      </c>
      <c r="K21" s="17" t="s">
        <v>450</v>
      </c>
      <c r="L21" s="17" t="s">
        <v>451</v>
      </c>
      <c r="M21" s="17" t="s">
        <v>449</v>
      </c>
      <c r="N21" s="17" t="s">
        <v>449</v>
      </c>
      <c r="O21" s="17" t="s">
        <v>449</v>
      </c>
      <c r="P21" s="17" t="s">
        <v>449</v>
      </c>
      <c r="Q21" s="17" t="s">
        <v>449</v>
      </c>
      <c r="R21" s="17" t="s">
        <v>451</v>
      </c>
      <c r="S21" s="18" t="s">
        <v>449</v>
      </c>
      <c r="T21" s="25" t="str">
        <f t="shared" si="0"/>
        <v/>
      </c>
      <c r="U21" s="133" t="str">
        <f>IF(COUNTIF(個票ｰ1007!$U$30:$U$119,$C21),"○","")</f>
        <v/>
      </c>
      <c r="V21" s="133" t="str">
        <f t="shared" si="1"/>
        <v/>
      </c>
    </row>
    <row r="22" spans="1:22" ht="14.25">
      <c r="A22" s="627"/>
      <c r="B22" s="624"/>
      <c r="C22" s="187" t="s">
        <v>143</v>
      </c>
      <c r="D22" s="129"/>
      <c r="E22" s="16" t="s">
        <v>448</v>
      </c>
      <c r="F22" s="16" t="s">
        <v>448</v>
      </c>
      <c r="G22" s="17" t="s">
        <v>451</v>
      </c>
      <c r="H22" s="17" t="s">
        <v>450</v>
      </c>
      <c r="I22" s="17" t="s">
        <v>449</v>
      </c>
      <c r="J22" s="17" t="s">
        <v>449</v>
      </c>
      <c r="K22" s="17" t="s">
        <v>450</v>
      </c>
      <c r="L22" s="17" t="s">
        <v>451</v>
      </c>
      <c r="M22" s="17" t="s">
        <v>451</v>
      </c>
      <c r="N22" s="17" t="s">
        <v>451</v>
      </c>
      <c r="O22" s="17" t="s">
        <v>451</v>
      </c>
      <c r="P22" s="17" t="s">
        <v>449</v>
      </c>
      <c r="Q22" s="17" t="s">
        <v>449</v>
      </c>
      <c r="R22" s="17" t="s">
        <v>451</v>
      </c>
      <c r="S22" s="18" t="s">
        <v>449</v>
      </c>
      <c r="T22" s="25" t="str">
        <f t="shared" si="0"/>
        <v/>
      </c>
      <c r="U22" s="133" t="str">
        <f>IF(COUNTIF(個票ｰ1007!$U$30:$U$119,$C22),"○","")</f>
        <v/>
      </c>
      <c r="V22" s="133" t="str">
        <f t="shared" si="1"/>
        <v/>
      </c>
    </row>
    <row r="23" spans="1:22" ht="14.25">
      <c r="A23" s="627"/>
      <c r="B23" s="624"/>
      <c r="C23" s="187" t="s">
        <v>454</v>
      </c>
      <c r="D23" s="129"/>
      <c r="E23" s="16" t="s">
        <v>448</v>
      </c>
      <c r="F23" s="16" t="s">
        <v>448</v>
      </c>
      <c r="G23" s="17" t="s">
        <v>451</v>
      </c>
      <c r="H23" s="17" t="s">
        <v>450</v>
      </c>
      <c r="I23" s="17" t="s">
        <v>449</v>
      </c>
      <c r="J23" s="17" t="s">
        <v>449</v>
      </c>
      <c r="K23" s="17" t="s">
        <v>450</v>
      </c>
      <c r="L23" s="17" t="s">
        <v>451</v>
      </c>
      <c r="M23" s="17" t="s">
        <v>449</v>
      </c>
      <c r="N23" s="17" t="s">
        <v>449</v>
      </c>
      <c r="O23" s="17" t="s">
        <v>449</v>
      </c>
      <c r="P23" s="17" t="s">
        <v>449</v>
      </c>
      <c r="Q23" s="17" t="s">
        <v>449</v>
      </c>
      <c r="R23" s="17" t="s">
        <v>451</v>
      </c>
      <c r="S23" s="18" t="s">
        <v>449</v>
      </c>
      <c r="T23" s="25" t="str">
        <f t="shared" si="0"/>
        <v/>
      </c>
      <c r="U23" s="133" t="str">
        <f>IF(COUNTIF(個票ｰ1007!$U$30:$U$119,$C23),"○","")</f>
        <v/>
      </c>
      <c r="V23" s="133" t="str">
        <f t="shared" si="1"/>
        <v/>
      </c>
    </row>
    <row r="24" spans="1:22" ht="14.25">
      <c r="A24" s="627"/>
      <c r="B24" s="624"/>
      <c r="C24" s="187" t="s">
        <v>153</v>
      </c>
      <c r="D24" s="129"/>
      <c r="E24" s="17" t="s">
        <v>450</v>
      </c>
      <c r="F24" s="17" t="s">
        <v>450</v>
      </c>
      <c r="G24" s="17" t="s">
        <v>449</v>
      </c>
      <c r="H24" s="17" t="s">
        <v>450</v>
      </c>
      <c r="I24" s="17" t="s">
        <v>450</v>
      </c>
      <c r="J24" s="17" t="s">
        <v>450</v>
      </c>
      <c r="K24" s="17" t="s">
        <v>451</v>
      </c>
      <c r="L24" s="17" t="s">
        <v>449</v>
      </c>
      <c r="M24" s="17" t="s">
        <v>449</v>
      </c>
      <c r="N24" s="17" t="s">
        <v>449</v>
      </c>
      <c r="O24" s="17" t="s">
        <v>449</v>
      </c>
      <c r="P24" s="17" t="s">
        <v>449</v>
      </c>
      <c r="Q24" s="17" t="s">
        <v>449</v>
      </c>
      <c r="R24" s="17" t="s">
        <v>451</v>
      </c>
      <c r="S24" s="18" t="s">
        <v>449</v>
      </c>
      <c r="T24" s="25" t="str">
        <f t="shared" si="0"/>
        <v/>
      </c>
      <c r="U24" s="133" t="str">
        <f>IF(COUNTIF(個票ｰ1007!$U$30:$U$119,$C24),"○","")</f>
        <v/>
      </c>
      <c r="V24" s="133" t="str">
        <f t="shared" si="1"/>
        <v/>
      </c>
    </row>
    <row r="25" spans="1:22" ht="14.25">
      <c r="A25" s="627"/>
      <c r="B25" s="624"/>
      <c r="C25" s="187" t="s">
        <v>156</v>
      </c>
      <c r="D25" s="129"/>
      <c r="E25" s="17" t="s">
        <v>450</v>
      </c>
      <c r="F25" s="17" t="s">
        <v>450</v>
      </c>
      <c r="G25" s="17" t="s">
        <v>449</v>
      </c>
      <c r="H25" s="17" t="s">
        <v>451</v>
      </c>
      <c r="I25" s="17" t="s">
        <v>451</v>
      </c>
      <c r="J25" s="17" t="s">
        <v>450</v>
      </c>
      <c r="K25" s="17" t="s">
        <v>451</v>
      </c>
      <c r="L25" s="17" t="s">
        <v>449</v>
      </c>
      <c r="M25" s="17" t="s">
        <v>449</v>
      </c>
      <c r="N25" s="17" t="s">
        <v>449</v>
      </c>
      <c r="O25" s="17" t="s">
        <v>449</v>
      </c>
      <c r="P25" s="17" t="s">
        <v>449</v>
      </c>
      <c r="Q25" s="17" t="s">
        <v>449</v>
      </c>
      <c r="R25" s="17" t="s">
        <v>451</v>
      </c>
      <c r="S25" s="18" t="s">
        <v>449</v>
      </c>
      <c r="T25" s="25" t="str">
        <f t="shared" si="0"/>
        <v/>
      </c>
      <c r="U25" s="133" t="str">
        <f>IF(COUNTIF(個票ｰ1007!$U$30:$U$119,$C25),"○","")</f>
        <v/>
      </c>
      <c r="V25" s="133" t="str">
        <f t="shared" si="1"/>
        <v/>
      </c>
    </row>
    <row r="26" spans="1:22" ht="14.25">
      <c r="A26" s="627"/>
      <c r="B26" s="624" t="s">
        <v>159</v>
      </c>
      <c r="C26" s="187" t="s">
        <v>158</v>
      </c>
      <c r="D26" s="129"/>
      <c r="E26" s="17" t="s">
        <v>450</v>
      </c>
      <c r="F26" s="17" t="s">
        <v>450</v>
      </c>
      <c r="G26" s="17" t="s">
        <v>451</v>
      </c>
      <c r="H26" s="16" t="s">
        <v>448</v>
      </c>
      <c r="I26" s="16" t="s">
        <v>448</v>
      </c>
      <c r="J26" s="17" t="s">
        <v>451</v>
      </c>
      <c r="K26" s="17" t="s">
        <v>450</v>
      </c>
      <c r="L26" s="17" t="s">
        <v>451</v>
      </c>
      <c r="M26" s="17" t="s">
        <v>451</v>
      </c>
      <c r="N26" s="17" t="s">
        <v>451</v>
      </c>
      <c r="O26" s="17" t="s">
        <v>451</v>
      </c>
      <c r="P26" s="17" t="s">
        <v>449</v>
      </c>
      <c r="Q26" s="17" t="s">
        <v>451</v>
      </c>
      <c r="R26" s="17" t="s">
        <v>451</v>
      </c>
      <c r="S26" s="18" t="s">
        <v>449</v>
      </c>
      <c r="T26" s="25" t="str">
        <f t="shared" si="0"/>
        <v/>
      </c>
      <c r="U26" s="133" t="str">
        <f>IF(COUNTIF(個票ｰ1007!$U$30:$U$119,$C26),"○","")</f>
        <v/>
      </c>
      <c r="V26" s="133" t="str">
        <f t="shared" si="1"/>
        <v/>
      </c>
    </row>
    <row r="27" spans="1:22" ht="14.25">
      <c r="A27" s="627"/>
      <c r="B27" s="624"/>
      <c r="C27" s="187" t="s">
        <v>161</v>
      </c>
      <c r="D27" s="129"/>
      <c r="E27" s="17" t="s">
        <v>450</v>
      </c>
      <c r="F27" s="17" t="s">
        <v>450</v>
      </c>
      <c r="G27" s="17" t="s">
        <v>451</v>
      </c>
      <c r="H27" s="16" t="s">
        <v>448</v>
      </c>
      <c r="I27" s="16" t="s">
        <v>448</v>
      </c>
      <c r="J27" s="17" t="s">
        <v>451</v>
      </c>
      <c r="K27" s="17" t="s">
        <v>450</v>
      </c>
      <c r="L27" s="17" t="s">
        <v>451</v>
      </c>
      <c r="M27" s="17" t="s">
        <v>451</v>
      </c>
      <c r="N27" s="17" t="s">
        <v>451</v>
      </c>
      <c r="O27" s="17" t="s">
        <v>451</v>
      </c>
      <c r="P27" s="17" t="s">
        <v>449</v>
      </c>
      <c r="Q27" s="17" t="s">
        <v>451</v>
      </c>
      <c r="R27" s="17" t="s">
        <v>451</v>
      </c>
      <c r="S27" s="18" t="s">
        <v>449</v>
      </c>
      <c r="T27" s="25" t="str">
        <f t="shared" si="0"/>
        <v/>
      </c>
      <c r="U27" s="133" t="str">
        <f>IF(COUNTIF(個票ｰ1007!$U$30:$U$119,$C27),"○","")</f>
        <v/>
      </c>
      <c r="V27" s="133" t="str">
        <f t="shared" si="1"/>
        <v/>
      </c>
    </row>
    <row r="28" spans="1:22" ht="14.25">
      <c r="A28" s="627"/>
      <c r="B28" s="624"/>
      <c r="C28" s="187" t="s">
        <v>163</v>
      </c>
      <c r="D28" s="129"/>
      <c r="E28" s="17" t="s">
        <v>449</v>
      </c>
      <c r="F28" s="17" t="s">
        <v>449</v>
      </c>
      <c r="G28" s="17" t="s">
        <v>449</v>
      </c>
      <c r="H28" s="17" t="s">
        <v>450</v>
      </c>
      <c r="I28" s="16" t="s">
        <v>448</v>
      </c>
      <c r="J28" s="17" t="s">
        <v>451</v>
      </c>
      <c r="K28" s="17" t="s">
        <v>451</v>
      </c>
      <c r="L28" s="17" t="s">
        <v>449</v>
      </c>
      <c r="M28" s="17" t="s">
        <v>451</v>
      </c>
      <c r="N28" s="17" t="s">
        <v>450</v>
      </c>
      <c r="O28" s="17" t="s">
        <v>449</v>
      </c>
      <c r="P28" s="17" t="s">
        <v>449</v>
      </c>
      <c r="Q28" s="17" t="s">
        <v>449</v>
      </c>
      <c r="R28" s="17" t="s">
        <v>451</v>
      </c>
      <c r="S28" s="18" t="s">
        <v>449</v>
      </c>
      <c r="T28" s="25" t="str">
        <f t="shared" si="0"/>
        <v/>
      </c>
      <c r="U28" s="133" t="str">
        <f>IF(COUNTIF(個票ｰ1007!$U$30:$U$119,$C28),"○","")</f>
        <v/>
      </c>
      <c r="V28" s="133" t="str">
        <f t="shared" si="1"/>
        <v/>
      </c>
    </row>
    <row r="29" spans="1:22" ht="14.25">
      <c r="A29" s="627"/>
      <c r="B29" s="624"/>
      <c r="C29" s="187" t="s">
        <v>165</v>
      </c>
      <c r="D29" s="129"/>
      <c r="E29" s="17" t="s">
        <v>451</v>
      </c>
      <c r="F29" s="17" t="s">
        <v>451</v>
      </c>
      <c r="G29" s="17" t="s">
        <v>451</v>
      </c>
      <c r="H29" s="16" t="s">
        <v>448</v>
      </c>
      <c r="I29" s="16" t="s">
        <v>448</v>
      </c>
      <c r="J29" s="17" t="s">
        <v>451</v>
      </c>
      <c r="K29" s="17" t="s">
        <v>450</v>
      </c>
      <c r="L29" s="17" t="s">
        <v>450</v>
      </c>
      <c r="M29" s="17" t="s">
        <v>451</v>
      </c>
      <c r="N29" s="17" t="s">
        <v>450</v>
      </c>
      <c r="O29" s="17" t="s">
        <v>449</v>
      </c>
      <c r="P29" s="17" t="s">
        <v>451</v>
      </c>
      <c r="Q29" s="17" t="s">
        <v>449</v>
      </c>
      <c r="R29" s="17" t="s">
        <v>451</v>
      </c>
      <c r="S29" s="18" t="s">
        <v>449</v>
      </c>
      <c r="T29" s="25" t="str">
        <f t="shared" si="0"/>
        <v/>
      </c>
      <c r="U29" s="133" t="str">
        <f>IF(COUNTIF(個票ｰ1007!$U$30:$U$119,$C29),"○","")</f>
        <v/>
      </c>
      <c r="V29" s="133" t="str">
        <f t="shared" si="1"/>
        <v/>
      </c>
    </row>
    <row r="30" spans="1:22" ht="14.25">
      <c r="A30" s="627"/>
      <c r="B30" s="624"/>
      <c r="C30" s="187" t="s">
        <v>167</v>
      </c>
      <c r="D30" s="129"/>
      <c r="E30" s="17" t="s">
        <v>449</v>
      </c>
      <c r="F30" s="17" t="s">
        <v>449</v>
      </c>
      <c r="G30" s="17" t="s">
        <v>449</v>
      </c>
      <c r="H30" s="17" t="s">
        <v>451</v>
      </c>
      <c r="I30" s="17" t="s">
        <v>451</v>
      </c>
      <c r="J30" s="16" t="s">
        <v>448</v>
      </c>
      <c r="K30" s="17" t="s">
        <v>449</v>
      </c>
      <c r="L30" s="17" t="s">
        <v>449</v>
      </c>
      <c r="M30" s="17" t="s">
        <v>449</v>
      </c>
      <c r="N30" s="17" t="s">
        <v>451</v>
      </c>
      <c r="O30" s="17" t="s">
        <v>449</v>
      </c>
      <c r="P30" s="17" t="s">
        <v>449</v>
      </c>
      <c r="Q30" s="17" t="s">
        <v>449</v>
      </c>
      <c r="R30" s="17" t="s">
        <v>451</v>
      </c>
      <c r="S30" s="18" t="s">
        <v>449</v>
      </c>
      <c r="T30" s="25" t="str">
        <f t="shared" si="0"/>
        <v/>
      </c>
      <c r="U30" s="133" t="str">
        <f>IF(COUNTIF(個票ｰ1007!$U$30:$U$119,$C30),"○","")</f>
        <v/>
      </c>
      <c r="V30" s="133" t="str">
        <f t="shared" si="1"/>
        <v/>
      </c>
    </row>
    <row r="31" spans="1:22" ht="14.25">
      <c r="A31" s="623" t="s">
        <v>170</v>
      </c>
      <c r="B31" s="624" t="s">
        <v>455</v>
      </c>
      <c r="C31" s="187" t="s">
        <v>169</v>
      </c>
      <c r="D31" s="129"/>
      <c r="E31" s="17" t="s">
        <v>450</v>
      </c>
      <c r="F31" s="17" t="s">
        <v>450</v>
      </c>
      <c r="G31" s="17" t="s">
        <v>450</v>
      </c>
      <c r="H31" s="17" t="s">
        <v>451</v>
      </c>
      <c r="I31" s="17" t="s">
        <v>449</v>
      </c>
      <c r="J31" s="17" t="s">
        <v>449</v>
      </c>
      <c r="K31" s="16" t="s">
        <v>448</v>
      </c>
      <c r="L31" s="17" t="s">
        <v>450</v>
      </c>
      <c r="M31" s="17" t="s">
        <v>450</v>
      </c>
      <c r="N31" s="17" t="s">
        <v>450</v>
      </c>
      <c r="O31" s="17" t="s">
        <v>450</v>
      </c>
      <c r="P31" s="17" t="s">
        <v>450</v>
      </c>
      <c r="Q31" s="17" t="s">
        <v>450</v>
      </c>
      <c r="R31" s="17" t="s">
        <v>450</v>
      </c>
      <c r="S31" s="18" t="s">
        <v>451</v>
      </c>
      <c r="T31" s="25" t="str">
        <f t="shared" si="0"/>
        <v/>
      </c>
      <c r="U31" s="133" t="str">
        <f>IF(COUNTIF(個票ｰ1007!$U$30:$U$119,$C31),"○","")</f>
        <v/>
      </c>
      <c r="V31" s="133" t="str">
        <f t="shared" si="1"/>
        <v/>
      </c>
    </row>
    <row r="32" spans="1:22" ht="14.25">
      <c r="A32" s="623"/>
      <c r="B32" s="624"/>
      <c r="C32" s="187" t="s">
        <v>172</v>
      </c>
      <c r="D32" s="129"/>
      <c r="E32" s="17" t="s">
        <v>450</v>
      </c>
      <c r="F32" s="17" t="s">
        <v>450</v>
      </c>
      <c r="G32" s="17" t="s">
        <v>451</v>
      </c>
      <c r="H32" s="17" t="s">
        <v>451</v>
      </c>
      <c r="I32" s="17" t="s">
        <v>449</v>
      </c>
      <c r="J32" s="17" t="s">
        <v>449</v>
      </c>
      <c r="K32" s="16" t="s">
        <v>448</v>
      </c>
      <c r="L32" s="17" t="s">
        <v>451</v>
      </c>
      <c r="M32" s="17" t="s">
        <v>451</v>
      </c>
      <c r="N32" s="17" t="s">
        <v>451</v>
      </c>
      <c r="O32" s="17" t="s">
        <v>451</v>
      </c>
      <c r="P32" s="17" t="s">
        <v>451</v>
      </c>
      <c r="Q32" s="17" t="s">
        <v>451</v>
      </c>
      <c r="R32" s="17" t="s">
        <v>450</v>
      </c>
      <c r="S32" s="18" t="s">
        <v>451</v>
      </c>
      <c r="T32" s="25" t="str">
        <f t="shared" si="0"/>
        <v/>
      </c>
      <c r="U32" s="133" t="str">
        <f>IF(COUNTIF(個票ｰ1007!$U$30:$U$119,$C32),"○","")</f>
        <v/>
      </c>
      <c r="V32" s="133" t="str">
        <f t="shared" si="1"/>
        <v/>
      </c>
    </row>
    <row r="33" spans="1:22" ht="14.25">
      <c r="A33" s="623"/>
      <c r="B33" s="624"/>
      <c r="C33" s="187" t="s">
        <v>173</v>
      </c>
      <c r="D33" s="129"/>
      <c r="E33" s="17" t="s">
        <v>451</v>
      </c>
      <c r="F33" s="17" t="s">
        <v>451</v>
      </c>
      <c r="G33" s="17" t="s">
        <v>451</v>
      </c>
      <c r="H33" s="17" t="s">
        <v>451</v>
      </c>
      <c r="I33" s="17" t="s">
        <v>449</v>
      </c>
      <c r="J33" s="17" t="s">
        <v>449</v>
      </c>
      <c r="K33" s="16" t="s">
        <v>448</v>
      </c>
      <c r="L33" s="17" t="s">
        <v>450</v>
      </c>
      <c r="M33" s="17" t="s">
        <v>451</v>
      </c>
      <c r="N33" s="17" t="s">
        <v>451</v>
      </c>
      <c r="O33" s="17" t="s">
        <v>451</v>
      </c>
      <c r="P33" s="17" t="s">
        <v>451</v>
      </c>
      <c r="Q33" s="17" t="s">
        <v>451</v>
      </c>
      <c r="R33" s="17" t="s">
        <v>450</v>
      </c>
      <c r="S33" s="18" t="s">
        <v>451</v>
      </c>
      <c r="T33" s="25" t="str">
        <f t="shared" si="0"/>
        <v/>
      </c>
      <c r="U33" s="133" t="str">
        <f>IF(COUNTIF(個票ｰ1007!$U$30:$U$119,$C33),"○","")</f>
        <v/>
      </c>
      <c r="V33" s="133" t="str">
        <f t="shared" si="1"/>
        <v/>
      </c>
    </row>
    <row r="34" spans="1:22" ht="14.25">
      <c r="A34" s="623"/>
      <c r="B34" s="628" t="s">
        <v>456</v>
      </c>
      <c r="C34" s="187" t="s">
        <v>174</v>
      </c>
      <c r="D34" s="129"/>
      <c r="E34" s="17" t="s">
        <v>449</v>
      </c>
      <c r="F34" s="17" t="s">
        <v>449</v>
      </c>
      <c r="G34" s="17" t="s">
        <v>449</v>
      </c>
      <c r="H34" s="17" t="s">
        <v>449</v>
      </c>
      <c r="I34" s="17" t="s">
        <v>449</v>
      </c>
      <c r="J34" s="17" t="s">
        <v>449</v>
      </c>
      <c r="K34" s="17" t="s">
        <v>451</v>
      </c>
      <c r="L34" s="16" t="s">
        <v>448</v>
      </c>
      <c r="M34" s="17" t="s">
        <v>451</v>
      </c>
      <c r="N34" s="17" t="s">
        <v>451</v>
      </c>
      <c r="O34" s="17" t="s">
        <v>451</v>
      </c>
      <c r="P34" s="17" t="s">
        <v>451</v>
      </c>
      <c r="Q34" s="17" t="s">
        <v>451</v>
      </c>
      <c r="R34" s="17" t="s">
        <v>451</v>
      </c>
      <c r="S34" s="18" t="s">
        <v>451</v>
      </c>
      <c r="T34" s="25" t="str">
        <f t="shared" si="0"/>
        <v/>
      </c>
      <c r="U34" s="133" t="str">
        <f>IF(COUNTIF(個票ｰ1007!$U$30:$U$119,$C34),"○","")</f>
        <v/>
      </c>
      <c r="V34" s="133" t="str">
        <f t="shared" si="1"/>
        <v/>
      </c>
    </row>
    <row r="35" spans="1:22" ht="14.25">
      <c r="A35" s="623"/>
      <c r="B35" s="628"/>
      <c r="C35" s="187" t="s">
        <v>176</v>
      </c>
      <c r="D35" s="129"/>
      <c r="E35" s="17" t="s">
        <v>449</v>
      </c>
      <c r="F35" s="17" t="s">
        <v>449</v>
      </c>
      <c r="G35" s="17" t="s">
        <v>449</v>
      </c>
      <c r="H35" s="17" t="s">
        <v>449</v>
      </c>
      <c r="I35" s="17" t="s">
        <v>449</v>
      </c>
      <c r="J35" s="17" t="s">
        <v>449</v>
      </c>
      <c r="K35" s="17" t="s">
        <v>451</v>
      </c>
      <c r="L35" s="16" t="s">
        <v>448</v>
      </c>
      <c r="M35" s="17" t="s">
        <v>451</v>
      </c>
      <c r="N35" s="17" t="s">
        <v>451</v>
      </c>
      <c r="O35" s="17" t="s">
        <v>451</v>
      </c>
      <c r="P35" s="17" t="s">
        <v>451</v>
      </c>
      <c r="Q35" s="17" t="s">
        <v>451</v>
      </c>
      <c r="R35" s="17" t="s">
        <v>451</v>
      </c>
      <c r="S35" s="18" t="s">
        <v>451</v>
      </c>
      <c r="T35" s="25" t="str">
        <f t="shared" si="0"/>
        <v/>
      </c>
      <c r="U35" s="133" t="str">
        <f>IF(COUNTIF(個票ｰ1007!$U$30:$U$119,$C35),"○","")</f>
        <v/>
      </c>
      <c r="V35" s="133" t="str">
        <f t="shared" si="1"/>
        <v/>
      </c>
    </row>
    <row r="36" spans="1:22" ht="14.25">
      <c r="A36" s="623"/>
      <c r="B36" s="628" t="s">
        <v>457</v>
      </c>
      <c r="C36" s="187" t="s">
        <v>177</v>
      </c>
      <c r="D36" s="129"/>
      <c r="E36" s="17" t="s">
        <v>449</v>
      </c>
      <c r="F36" s="17" t="s">
        <v>449</v>
      </c>
      <c r="G36" s="17" t="s">
        <v>449</v>
      </c>
      <c r="H36" s="17" t="s">
        <v>449</v>
      </c>
      <c r="I36" s="17" t="s">
        <v>449</v>
      </c>
      <c r="J36" s="17" t="s">
        <v>449</v>
      </c>
      <c r="K36" s="17" t="s">
        <v>451</v>
      </c>
      <c r="L36" s="17" t="s">
        <v>451</v>
      </c>
      <c r="M36" s="16" t="s">
        <v>448</v>
      </c>
      <c r="N36" s="17" t="s">
        <v>451</v>
      </c>
      <c r="O36" s="17" t="s">
        <v>450</v>
      </c>
      <c r="P36" s="17" t="s">
        <v>450</v>
      </c>
      <c r="Q36" s="17" t="s">
        <v>451</v>
      </c>
      <c r="R36" s="17" t="s">
        <v>451</v>
      </c>
      <c r="S36" s="18" t="s">
        <v>451</v>
      </c>
      <c r="T36" s="25" t="str">
        <f t="shared" si="0"/>
        <v/>
      </c>
      <c r="U36" s="133" t="str">
        <f>IF(COUNTIF(個票ｰ1007!$U$30:$U$119,$C36),"○","")</f>
        <v/>
      </c>
      <c r="V36" s="133" t="str">
        <f t="shared" si="1"/>
        <v/>
      </c>
    </row>
    <row r="37" spans="1:22" ht="14.25">
      <c r="A37" s="623"/>
      <c r="B37" s="628"/>
      <c r="C37" s="187" t="s">
        <v>179</v>
      </c>
      <c r="D37" s="129"/>
      <c r="E37" s="17" t="s">
        <v>449</v>
      </c>
      <c r="F37" s="17" t="s">
        <v>449</v>
      </c>
      <c r="G37" s="17" t="s">
        <v>449</v>
      </c>
      <c r="H37" s="17" t="s">
        <v>449</v>
      </c>
      <c r="I37" s="17" t="s">
        <v>449</v>
      </c>
      <c r="J37" s="17" t="s">
        <v>449</v>
      </c>
      <c r="K37" s="17" t="s">
        <v>451</v>
      </c>
      <c r="L37" s="17" t="s">
        <v>451</v>
      </c>
      <c r="M37" s="16" t="s">
        <v>448</v>
      </c>
      <c r="N37" s="17" t="s">
        <v>451</v>
      </c>
      <c r="O37" s="17" t="s">
        <v>450</v>
      </c>
      <c r="P37" s="17" t="s">
        <v>450</v>
      </c>
      <c r="Q37" s="17" t="s">
        <v>451</v>
      </c>
      <c r="R37" s="17" t="s">
        <v>451</v>
      </c>
      <c r="S37" s="18" t="s">
        <v>451</v>
      </c>
      <c r="T37" s="25" t="str">
        <f t="shared" si="0"/>
        <v/>
      </c>
      <c r="U37" s="133" t="str">
        <f>IF(COUNTIF(個票ｰ1007!$U$30:$U$119,$C37),"○","")</f>
        <v/>
      </c>
      <c r="V37" s="133" t="str">
        <f t="shared" si="1"/>
        <v/>
      </c>
    </row>
    <row r="38" spans="1:22" ht="14.25">
      <c r="A38" s="623" t="s">
        <v>181</v>
      </c>
      <c r="B38" s="624" t="s">
        <v>182</v>
      </c>
      <c r="C38" s="187" t="s">
        <v>180</v>
      </c>
      <c r="D38" s="129"/>
      <c r="E38" s="17" t="s">
        <v>449</v>
      </c>
      <c r="F38" s="17" t="s">
        <v>449</v>
      </c>
      <c r="G38" s="17" t="s">
        <v>449</v>
      </c>
      <c r="H38" s="17" t="s">
        <v>449</v>
      </c>
      <c r="I38" s="17" t="s">
        <v>451</v>
      </c>
      <c r="J38" s="17" t="s">
        <v>449</v>
      </c>
      <c r="K38" s="17" t="s">
        <v>449</v>
      </c>
      <c r="L38" s="17" t="s">
        <v>450</v>
      </c>
      <c r="M38" s="17" t="s">
        <v>450</v>
      </c>
      <c r="N38" s="16" t="s">
        <v>448</v>
      </c>
      <c r="O38" s="16" t="s">
        <v>448</v>
      </c>
      <c r="P38" s="16" t="s">
        <v>448</v>
      </c>
      <c r="Q38" s="17" t="s">
        <v>450</v>
      </c>
      <c r="R38" s="17" t="s">
        <v>451</v>
      </c>
      <c r="S38" s="18" t="s">
        <v>450</v>
      </c>
      <c r="T38" s="25" t="str">
        <f t="shared" si="0"/>
        <v/>
      </c>
      <c r="U38" s="133" t="str">
        <f>IF(COUNTIF(個票ｰ1007!$U$30:$U$119,$C38),"○","")</f>
        <v/>
      </c>
      <c r="V38" s="133" t="str">
        <f t="shared" si="1"/>
        <v/>
      </c>
    </row>
    <row r="39" spans="1:22" ht="14.25">
      <c r="A39" s="623"/>
      <c r="B39" s="624"/>
      <c r="C39" s="187" t="s">
        <v>183</v>
      </c>
      <c r="D39" s="129"/>
      <c r="E39" s="17" t="s">
        <v>449</v>
      </c>
      <c r="F39" s="17" t="s">
        <v>449</v>
      </c>
      <c r="G39" s="17" t="s">
        <v>449</v>
      </c>
      <c r="H39" s="17" t="s">
        <v>449</v>
      </c>
      <c r="I39" s="17" t="s">
        <v>450</v>
      </c>
      <c r="J39" s="17" t="s">
        <v>449</v>
      </c>
      <c r="K39" s="17" t="s">
        <v>450</v>
      </c>
      <c r="L39" s="17" t="s">
        <v>450</v>
      </c>
      <c r="M39" s="17" t="s">
        <v>450</v>
      </c>
      <c r="N39" s="16" t="s">
        <v>448</v>
      </c>
      <c r="O39" s="16" t="s">
        <v>448</v>
      </c>
      <c r="P39" s="17" t="s">
        <v>450</v>
      </c>
      <c r="Q39" s="17" t="s">
        <v>450</v>
      </c>
      <c r="R39" s="17" t="s">
        <v>449</v>
      </c>
      <c r="S39" s="18" t="s">
        <v>450</v>
      </c>
      <c r="T39" s="25" t="str">
        <f t="shared" si="0"/>
        <v/>
      </c>
      <c r="U39" s="133" t="str">
        <f>IF(COUNTIF(個票ｰ1007!$U$30:$U$119,$C39),"○","")</f>
        <v/>
      </c>
      <c r="V39" s="133" t="str">
        <f t="shared" si="1"/>
        <v/>
      </c>
    </row>
    <row r="40" spans="1:22" ht="14.25">
      <c r="A40" s="623"/>
      <c r="B40" s="624"/>
      <c r="C40" s="187" t="s">
        <v>458</v>
      </c>
      <c r="D40" s="129"/>
      <c r="E40" s="17" t="s">
        <v>449</v>
      </c>
      <c r="F40" s="17" t="s">
        <v>449</v>
      </c>
      <c r="G40" s="17" t="s">
        <v>449</v>
      </c>
      <c r="H40" s="17" t="s">
        <v>449</v>
      </c>
      <c r="I40" s="17" t="s">
        <v>451</v>
      </c>
      <c r="J40" s="17" t="s">
        <v>449</v>
      </c>
      <c r="K40" s="17" t="s">
        <v>451</v>
      </c>
      <c r="L40" s="17" t="s">
        <v>451</v>
      </c>
      <c r="M40" s="17" t="s">
        <v>450</v>
      </c>
      <c r="N40" s="16" t="s">
        <v>448</v>
      </c>
      <c r="O40" s="16" t="s">
        <v>448</v>
      </c>
      <c r="P40" s="17" t="s">
        <v>450</v>
      </c>
      <c r="Q40" s="17" t="s">
        <v>450</v>
      </c>
      <c r="R40" s="17" t="s">
        <v>451</v>
      </c>
      <c r="S40" s="18" t="s">
        <v>450</v>
      </c>
      <c r="T40" s="25" t="str">
        <f t="shared" si="0"/>
        <v/>
      </c>
      <c r="U40" s="133" t="str">
        <f>IF(COUNTIF(個票ｰ1007!$U$30:$U$119,$C40),"○","")</f>
        <v/>
      </c>
      <c r="V40" s="133" t="str">
        <f t="shared" si="1"/>
        <v/>
      </c>
    </row>
    <row r="41" spans="1:22" ht="14.25">
      <c r="A41" s="623"/>
      <c r="B41" s="624"/>
      <c r="C41" s="187" t="s">
        <v>185</v>
      </c>
      <c r="D41" s="129"/>
      <c r="E41" s="17" t="s">
        <v>451</v>
      </c>
      <c r="F41" s="17" t="s">
        <v>451</v>
      </c>
      <c r="G41" s="17" t="s">
        <v>451</v>
      </c>
      <c r="H41" s="17" t="s">
        <v>449</v>
      </c>
      <c r="I41" s="17" t="s">
        <v>451</v>
      </c>
      <c r="J41" s="17" t="s">
        <v>449</v>
      </c>
      <c r="K41" s="17" t="s">
        <v>451</v>
      </c>
      <c r="L41" s="17" t="s">
        <v>451</v>
      </c>
      <c r="M41" s="17" t="s">
        <v>450</v>
      </c>
      <c r="N41" s="16" t="s">
        <v>448</v>
      </c>
      <c r="O41" s="16" t="s">
        <v>448</v>
      </c>
      <c r="P41" s="17" t="s">
        <v>450</v>
      </c>
      <c r="Q41" s="17" t="s">
        <v>450</v>
      </c>
      <c r="R41" s="17" t="s">
        <v>449</v>
      </c>
      <c r="S41" s="18" t="s">
        <v>450</v>
      </c>
      <c r="T41" s="25" t="str">
        <f t="shared" si="0"/>
        <v/>
      </c>
      <c r="U41" s="133" t="str">
        <f>IF(COUNTIF(個票ｰ1007!$U$30:$U$119,$C41),"○","")</f>
        <v/>
      </c>
      <c r="V41" s="133" t="str">
        <f t="shared" si="1"/>
        <v/>
      </c>
    </row>
    <row r="42" spans="1:22" ht="14.25">
      <c r="A42" s="623"/>
      <c r="B42" s="624"/>
      <c r="C42" s="187" t="s">
        <v>186</v>
      </c>
      <c r="D42" s="129"/>
      <c r="E42" s="17" t="s">
        <v>449</v>
      </c>
      <c r="F42" s="17" t="s">
        <v>449</v>
      </c>
      <c r="G42" s="17" t="s">
        <v>449</v>
      </c>
      <c r="H42" s="17" t="s">
        <v>449</v>
      </c>
      <c r="I42" s="17" t="s">
        <v>451</v>
      </c>
      <c r="J42" s="17" t="s">
        <v>449</v>
      </c>
      <c r="K42" s="17" t="s">
        <v>449</v>
      </c>
      <c r="L42" s="17" t="s">
        <v>449</v>
      </c>
      <c r="M42" s="17" t="s">
        <v>451</v>
      </c>
      <c r="N42" s="16" t="s">
        <v>448</v>
      </c>
      <c r="O42" s="16" t="s">
        <v>448</v>
      </c>
      <c r="P42" s="17" t="s">
        <v>450</v>
      </c>
      <c r="Q42" s="17" t="s">
        <v>450</v>
      </c>
      <c r="R42" s="17" t="s">
        <v>449</v>
      </c>
      <c r="S42" s="18" t="s">
        <v>450</v>
      </c>
      <c r="T42" s="25" t="str">
        <f t="shared" si="0"/>
        <v/>
      </c>
      <c r="U42" s="133" t="str">
        <f>IF(COUNTIF(個票ｰ1007!$U$30:$U$119,$C42),"○","")</f>
        <v/>
      </c>
      <c r="V42" s="133" t="str">
        <f t="shared" si="1"/>
        <v/>
      </c>
    </row>
    <row r="43" spans="1:22" ht="14.25">
      <c r="A43" s="623"/>
      <c r="B43" s="624"/>
      <c r="C43" s="187" t="s">
        <v>187</v>
      </c>
      <c r="D43" s="129"/>
      <c r="E43" s="17" t="s">
        <v>449</v>
      </c>
      <c r="F43" s="17" t="s">
        <v>449</v>
      </c>
      <c r="G43" s="17" t="s">
        <v>449</v>
      </c>
      <c r="H43" s="17" t="s">
        <v>449</v>
      </c>
      <c r="I43" s="17" t="s">
        <v>451</v>
      </c>
      <c r="J43" s="17" t="s">
        <v>449</v>
      </c>
      <c r="K43" s="17" t="s">
        <v>449</v>
      </c>
      <c r="L43" s="17" t="s">
        <v>449</v>
      </c>
      <c r="M43" s="17" t="s">
        <v>451</v>
      </c>
      <c r="N43" s="16" t="s">
        <v>448</v>
      </c>
      <c r="O43" s="17" t="s">
        <v>450</v>
      </c>
      <c r="P43" s="17" t="s">
        <v>450</v>
      </c>
      <c r="Q43" s="17" t="s">
        <v>450</v>
      </c>
      <c r="R43" s="17" t="s">
        <v>449</v>
      </c>
      <c r="S43" s="18" t="s">
        <v>450</v>
      </c>
      <c r="T43" s="25" t="str">
        <f t="shared" si="0"/>
        <v/>
      </c>
      <c r="U43" s="133" t="str">
        <f>IF(COUNTIF(個票ｰ1007!$U$30:$U$119,$C43),"○","")</f>
        <v/>
      </c>
      <c r="V43" s="133" t="str">
        <f t="shared" si="1"/>
        <v/>
      </c>
    </row>
    <row r="44" spans="1:22" ht="14.25">
      <c r="A44" s="623"/>
      <c r="B44" s="624"/>
      <c r="C44" s="187" t="s">
        <v>188</v>
      </c>
      <c r="D44" s="129"/>
      <c r="E44" s="17" t="s">
        <v>449</v>
      </c>
      <c r="F44" s="17" t="s">
        <v>449</v>
      </c>
      <c r="G44" s="17" t="s">
        <v>449</v>
      </c>
      <c r="H44" s="17" t="s">
        <v>449</v>
      </c>
      <c r="I44" s="17" t="s">
        <v>451</v>
      </c>
      <c r="J44" s="17" t="s">
        <v>449</v>
      </c>
      <c r="K44" s="17" t="s">
        <v>449</v>
      </c>
      <c r="L44" s="17" t="s">
        <v>449</v>
      </c>
      <c r="M44" s="17" t="s">
        <v>450</v>
      </c>
      <c r="N44" s="17" t="s">
        <v>450</v>
      </c>
      <c r="O44" s="16" t="s">
        <v>448</v>
      </c>
      <c r="P44" s="17" t="s">
        <v>450</v>
      </c>
      <c r="Q44" s="17" t="s">
        <v>450</v>
      </c>
      <c r="R44" s="17" t="s">
        <v>449</v>
      </c>
      <c r="S44" s="18" t="s">
        <v>450</v>
      </c>
      <c r="T44" s="25" t="str">
        <f t="shared" si="0"/>
        <v/>
      </c>
      <c r="U44" s="133" t="str">
        <f>IF(COUNTIF(個票ｰ1007!$U$30:$U$119,$C44),"○","")</f>
        <v/>
      </c>
      <c r="V44" s="133" t="str">
        <f t="shared" si="1"/>
        <v/>
      </c>
    </row>
    <row r="45" spans="1:22" ht="14.25">
      <c r="A45" s="623"/>
      <c r="B45" s="624"/>
      <c r="C45" s="187" t="s">
        <v>189</v>
      </c>
      <c r="D45" s="129"/>
      <c r="E45" s="17" t="s">
        <v>449</v>
      </c>
      <c r="F45" s="17" t="s">
        <v>449</v>
      </c>
      <c r="G45" s="17" t="s">
        <v>449</v>
      </c>
      <c r="H45" s="17" t="s">
        <v>449</v>
      </c>
      <c r="I45" s="17" t="s">
        <v>451</v>
      </c>
      <c r="J45" s="17" t="s">
        <v>449</v>
      </c>
      <c r="K45" s="17" t="s">
        <v>449</v>
      </c>
      <c r="L45" s="17" t="s">
        <v>449</v>
      </c>
      <c r="M45" s="17" t="s">
        <v>450</v>
      </c>
      <c r="N45" s="17" t="s">
        <v>450</v>
      </c>
      <c r="O45" s="16" t="s">
        <v>448</v>
      </c>
      <c r="P45" s="16" t="s">
        <v>448</v>
      </c>
      <c r="Q45" s="17" t="s">
        <v>450</v>
      </c>
      <c r="R45" s="17" t="s">
        <v>450</v>
      </c>
      <c r="S45" s="20" t="s">
        <v>448</v>
      </c>
      <c r="T45" s="25" t="str">
        <f t="shared" si="0"/>
        <v/>
      </c>
      <c r="U45" s="133" t="str">
        <f>IF(COUNTIF(個票ｰ1007!$U$30:$U$119,$C45),"○","")</f>
        <v/>
      </c>
      <c r="V45" s="133" t="str">
        <f t="shared" si="1"/>
        <v/>
      </c>
    </row>
    <row r="46" spans="1:22" ht="14.25">
      <c r="A46" s="623"/>
      <c r="B46" s="624"/>
      <c r="C46" s="187" t="s">
        <v>190</v>
      </c>
      <c r="D46" s="129"/>
      <c r="E46" s="17" t="s">
        <v>449</v>
      </c>
      <c r="F46" s="17" t="s">
        <v>449</v>
      </c>
      <c r="G46" s="17" t="s">
        <v>449</v>
      </c>
      <c r="H46" s="17" t="s">
        <v>449</v>
      </c>
      <c r="I46" s="17" t="s">
        <v>451</v>
      </c>
      <c r="J46" s="17" t="s">
        <v>449</v>
      </c>
      <c r="K46" s="17" t="s">
        <v>451</v>
      </c>
      <c r="L46" s="17" t="s">
        <v>451</v>
      </c>
      <c r="M46" s="17" t="s">
        <v>451</v>
      </c>
      <c r="N46" s="17" t="s">
        <v>450</v>
      </c>
      <c r="O46" s="17" t="s">
        <v>450</v>
      </c>
      <c r="P46" s="16" t="s">
        <v>448</v>
      </c>
      <c r="Q46" s="17" t="s">
        <v>450</v>
      </c>
      <c r="R46" s="17" t="s">
        <v>451</v>
      </c>
      <c r="S46" s="20" t="s">
        <v>448</v>
      </c>
      <c r="T46" s="25" t="str">
        <f t="shared" si="0"/>
        <v/>
      </c>
      <c r="U46" s="133" t="str">
        <f>IF(COUNTIF(個票ｰ1007!$U$30:$U$119,$C46),"○","")</f>
        <v/>
      </c>
      <c r="V46" s="133" t="str">
        <f t="shared" si="1"/>
        <v/>
      </c>
    </row>
    <row r="47" spans="1:22" ht="14.25">
      <c r="A47" s="623"/>
      <c r="B47" s="624"/>
      <c r="C47" s="187" t="s">
        <v>191</v>
      </c>
      <c r="D47" s="129"/>
      <c r="E47" s="17" t="s">
        <v>449</v>
      </c>
      <c r="F47" s="17" t="s">
        <v>449</v>
      </c>
      <c r="G47" s="17" t="s">
        <v>451</v>
      </c>
      <c r="H47" s="17" t="s">
        <v>449</v>
      </c>
      <c r="I47" s="17" t="s">
        <v>451</v>
      </c>
      <c r="J47" s="17" t="s">
        <v>449</v>
      </c>
      <c r="K47" s="17" t="s">
        <v>451</v>
      </c>
      <c r="L47" s="17" t="s">
        <v>451</v>
      </c>
      <c r="M47" s="17" t="s">
        <v>450</v>
      </c>
      <c r="N47" s="17" t="s">
        <v>451</v>
      </c>
      <c r="O47" s="17" t="s">
        <v>450</v>
      </c>
      <c r="P47" s="17" t="s">
        <v>451</v>
      </c>
      <c r="Q47" s="17" t="s">
        <v>451</v>
      </c>
      <c r="R47" s="17" t="s">
        <v>451</v>
      </c>
      <c r="S47" s="18" t="s">
        <v>450</v>
      </c>
      <c r="T47" s="25" t="str">
        <f t="shared" si="0"/>
        <v/>
      </c>
      <c r="U47" s="133" t="str">
        <f>IF(COUNTIF(個票ｰ1007!$U$30:$U$119,$C47),"○","")</f>
        <v/>
      </c>
      <c r="V47" s="133" t="str">
        <f t="shared" si="1"/>
        <v/>
      </c>
    </row>
    <row r="48" spans="1:22" ht="14.25">
      <c r="A48" s="623"/>
      <c r="B48" s="624" t="s">
        <v>459</v>
      </c>
      <c r="C48" s="187" t="s">
        <v>192</v>
      </c>
      <c r="D48" s="129"/>
      <c r="E48" s="17" t="s">
        <v>451</v>
      </c>
      <c r="F48" s="17" t="s">
        <v>451</v>
      </c>
      <c r="G48" s="17" t="s">
        <v>451</v>
      </c>
      <c r="H48" s="17" t="s">
        <v>451</v>
      </c>
      <c r="I48" s="17" t="s">
        <v>451</v>
      </c>
      <c r="J48" s="17" t="s">
        <v>449</v>
      </c>
      <c r="K48" s="17" t="s">
        <v>451</v>
      </c>
      <c r="L48" s="17" t="s">
        <v>451</v>
      </c>
      <c r="M48" s="17" t="s">
        <v>451</v>
      </c>
      <c r="N48" s="17" t="s">
        <v>451</v>
      </c>
      <c r="O48" s="17" t="s">
        <v>451</v>
      </c>
      <c r="P48" s="17" t="s">
        <v>451</v>
      </c>
      <c r="Q48" s="16" t="s">
        <v>448</v>
      </c>
      <c r="R48" s="17" t="s">
        <v>451</v>
      </c>
      <c r="S48" s="18" t="s">
        <v>450</v>
      </c>
      <c r="T48" s="25" t="str">
        <f t="shared" si="0"/>
        <v/>
      </c>
      <c r="U48" s="133" t="str">
        <f>IF(COUNTIF(個票ｰ1007!$U$30:$U$119,$C48),"○","")</f>
        <v/>
      </c>
      <c r="V48" s="133" t="str">
        <f t="shared" si="1"/>
        <v/>
      </c>
    </row>
    <row r="49" spans="1:23" ht="14.25">
      <c r="A49" s="623"/>
      <c r="B49" s="624"/>
      <c r="C49" s="187" t="s">
        <v>194</v>
      </c>
      <c r="D49" s="129"/>
      <c r="E49" s="17" t="s">
        <v>449</v>
      </c>
      <c r="F49" s="17" t="s">
        <v>449</v>
      </c>
      <c r="G49" s="17" t="s">
        <v>449</v>
      </c>
      <c r="H49" s="17" t="s">
        <v>449</v>
      </c>
      <c r="I49" s="17" t="s">
        <v>449</v>
      </c>
      <c r="J49" s="17" t="s">
        <v>449</v>
      </c>
      <c r="K49" s="17" t="s">
        <v>451</v>
      </c>
      <c r="L49" s="17" t="s">
        <v>451</v>
      </c>
      <c r="M49" s="17" t="s">
        <v>450</v>
      </c>
      <c r="N49" s="17" t="s">
        <v>451</v>
      </c>
      <c r="O49" s="17" t="s">
        <v>451</v>
      </c>
      <c r="P49" s="17" t="s">
        <v>451</v>
      </c>
      <c r="Q49" s="17" t="s">
        <v>451</v>
      </c>
      <c r="R49" s="17" t="s">
        <v>451</v>
      </c>
      <c r="S49" s="18" t="s">
        <v>450</v>
      </c>
      <c r="T49" s="25" t="str">
        <f t="shared" si="0"/>
        <v/>
      </c>
      <c r="U49" s="133" t="str">
        <f>IF(COUNTIF(個票ｰ1007!$U$30:$U$119,$C49),"○","")</f>
        <v/>
      </c>
      <c r="V49" s="133" t="str">
        <f t="shared" si="1"/>
        <v/>
      </c>
    </row>
    <row r="50" spans="1:23" ht="14.25">
      <c r="A50" s="623"/>
      <c r="B50" s="624"/>
      <c r="C50" s="187" t="s">
        <v>195</v>
      </c>
      <c r="D50" s="129"/>
      <c r="E50" s="17" t="s">
        <v>451</v>
      </c>
      <c r="F50" s="17" t="s">
        <v>451</v>
      </c>
      <c r="G50" s="17" t="s">
        <v>451</v>
      </c>
      <c r="H50" s="17" t="s">
        <v>451</v>
      </c>
      <c r="I50" s="17" t="s">
        <v>451</v>
      </c>
      <c r="J50" s="17" t="s">
        <v>449</v>
      </c>
      <c r="K50" s="17" t="s">
        <v>451</v>
      </c>
      <c r="L50" s="17" t="s">
        <v>451</v>
      </c>
      <c r="M50" s="17" t="s">
        <v>451</v>
      </c>
      <c r="N50" s="17" t="s">
        <v>451</v>
      </c>
      <c r="O50" s="17" t="s">
        <v>451</v>
      </c>
      <c r="P50" s="17" t="s">
        <v>451</v>
      </c>
      <c r="Q50" s="17" t="s">
        <v>451</v>
      </c>
      <c r="R50" s="17" t="s">
        <v>451</v>
      </c>
      <c r="S50" s="18" t="s">
        <v>451</v>
      </c>
      <c r="T50" s="25" t="str">
        <f t="shared" si="0"/>
        <v/>
      </c>
      <c r="U50" s="133" t="str">
        <f>IF(COUNTIF(個票ｰ1007!$U$30:$U$119,$C50),"○","")</f>
        <v/>
      </c>
      <c r="V50" s="133" t="str">
        <f t="shared" si="1"/>
        <v/>
      </c>
    </row>
    <row r="51" spans="1:23" ht="14.25">
      <c r="A51" s="623" t="s">
        <v>197</v>
      </c>
      <c r="B51" s="624" t="s">
        <v>460</v>
      </c>
      <c r="C51" s="187" t="s">
        <v>196</v>
      </c>
      <c r="D51" s="129"/>
      <c r="E51" s="17" t="s">
        <v>449</v>
      </c>
      <c r="F51" s="17" t="s">
        <v>449</v>
      </c>
      <c r="G51" s="17" t="s">
        <v>449</v>
      </c>
      <c r="H51" s="17" t="s">
        <v>449</v>
      </c>
      <c r="I51" s="17" t="s">
        <v>449</v>
      </c>
      <c r="J51" s="17" t="s">
        <v>449</v>
      </c>
      <c r="K51" s="17" t="s">
        <v>449</v>
      </c>
      <c r="L51" s="17" t="s">
        <v>449</v>
      </c>
      <c r="M51" s="17" t="s">
        <v>449</v>
      </c>
      <c r="N51" s="17" t="s">
        <v>451</v>
      </c>
      <c r="O51" s="17" t="s">
        <v>451</v>
      </c>
      <c r="P51" s="17" t="s">
        <v>449</v>
      </c>
      <c r="Q51" s="17" t="s">
        <v>449</v>
      </c>
      <c r="R51" s="16" t="s">
        <v>448</v>
      </c>
      <c r="S51" s="18" t="s">
        <v>238</v>
      </c>
      <c r="T51" s="25" t="str">
        <f t="shared" si="0"/>
        <v/>
      </c>
      <c r="U51" s="133" t="str">
        <f>IF(COUNTIF(個票ｰ1007!$U$30:$U$119,$C51),"○","")</f>
        <v/>
      </c>
      <c r="V51" s="133" t="str">
        <f t="shared" si="1"/>
        <v/>
      </c>
    </row>
    <row r="52" spans="1:23" ht="14.25">
      <c r="A52" s="623"/>
      <c r="B52" s="624"/>
      <c r="C52" s="187" t="s">
        <v>199</v>
      </c>
      <c r="D52" s="129"/>
      <c r="E52" s="17" t="s">
        <v>451</v>
      </c>
      <c r="F52" s="17" t="s">
        <v>451</v>
      </c>
      <c r="G52" s="17" t="s">
        <v>451</v>
      </c>
      <c r="H52" s="17" t="s">
        <v>451</v>
      </c>
      <c r="I52" s="17" t="s">
        <v>449</v>
      </c>
      <c r="J52" s="17" t="s">
        <v>449</v>
      </c>
      <c r="K52" s="17" t="s">
        <v>451</v>
      </c>
      <c r="L52" s="17" t="s">
        <v>451</v>
      </c>
      <c r="M52" s="17" t="s">
        <v>451</v>
      </c>
      <c r="N52" s="17" t="s">
        <v>451</v>
      </c>
      <c r="O52" s="17" t="s">
        <v>451</v>
      </c>
      <c r="P52" s="17" t="s">
        <v>451</v>
      </c>
      <c r="Q52" s="17" t="s">
        <v>451</v>
      </c>
      <c r="R52" s="16" t="s">
        <v>448</v>
      </c>
      <c r="S52" s="18" t="s">
        <v>450</v>
      </c>
      <c r="T52" s="25" t="str">
        <f t="shared" si="0"/>
        <v/>
      </c>
      <c r="U52" s="133" t="str">
        <f>IF(COUNTIF(個票ｰ1007!$U$30:$U$119,$C52),"○","")</f>
        <v/>
      </c>
      <c r="V52" s="133" t="str">
        <f t="shared" si="1"/>
        <v/>
      </c>
    </row>
    <row r="53" spans="1:23" ht="14.25">
      <c r="A53" s="623"/>
      <c r="B53" s="624"/>
      <c r="C53" s="187" t="s">
        <v>200</v>
      </c>
      <c r="D53" s="129"/>
      <c r="E53" s="17" t="s">
        <v>451</v>
      </c>
      <c r="F53" s="17" t="s">
        <v>451</v>
      </c>
      <c r="G53" s="17" t="s">
        <v>451</v>
      </c>
      <c r="H53" s="17" t="s">
        <v>451</v>
      </c>
      <c r="I53" s="17" t="s">
        <v>449</v>
      </c>
      <c r="J53" s="17" t="s">
        <v>449</v>
      </c>
      <c r="K53" s="17" t="s">
        <v>451</v>
      </c>
      <c r="L53" s="17" t="s">
        <v>451</v>
      </c>
      <c r="M53" s="17" t="s">
        <v>450</v>
      </c>
      <c r="N53" s="17" t="s">
        <v>451</v>
      </c>
      <c r="O53" s="17" t="s">
        <v>451</v>
      </c>
      <c r="P53" s="17" t="s">
        <v>451</v>
      </c>
      <c r="Q53" s="17" t="s">
        <v>451</v>
      </c>
      <c r="R53" s="16" t="s">
        <v>448</v>
      </c>
      <c r="S53" s="18" t="s">
        <v>450</v>
      </c>
      <c r="T53" s="25" t="str">
        <f t="shared" si="0"/>
        <v/>
      </c>
      <c r="U53" s="133" t="str">
        <f>IF(COUNTIF(個票ｰ1007!$U$30:$U$119,$C53),"○","")</f>
        <v/>
      </c>
      <c r="V53" s="133" t="str">
        <f t="shared" si="1"/>
        <v/>
      </c>
    </row>
    <row r="54" spans="1:23" ht="14.25">
      <c r="A54" s="623"/>
      <c r="B54" s="624"/>
      <c r="C54" s="187" t="s">
        <v>201</v>
      </c>
      <c r="D54" s="129"/>
      <c r="E54" s="17" t="s">
        <v>450</v>
      </c>
      <c r="F54" s="17" t="s">
        <v>450</v>
      </c>
      <c r="G54" s="17" t="s">
        <v>450</v>
      </c>
      <c r="H54" s="17" t="s">
        <v>451</v>
      </c>
      <c r="I54" s="17" t="s">
        <v>451</v>
      </c>
      <c r="J54" s="17" t="s">
        <v>449</v>
      </c>
      <c r="K54" s="17" t="s">
        <v>450</v>
      </c>
      <c r="L54" s="17" t="s">
        <v>450</v>
      </c>
      <c r="M54" s="17" t="s">
        <v>450</v>
      </c>
      <c r="N54" s="17" t="s">
        <v>449</v>
      </c>
      <c r="O54" s="17" t="s">
        <v>449</v>
      </c>
      <c r="P54" s="17" t="s">
        <v>449</v>
      </c>
      <c r="Q54" s="17" t="s">
        <v>449</v>
      </c>
      <c r="R54" s="16" t="s">
        <v>448</v>
      </c>
      <c r="S54" s="18" t="s">
        <v>450</v>
      </c>
      <c r="T54" s="25" t="str">
        <f t="shared" si="0"/>
        <v/>
      </c>
      <c r="U54" s="133" t="str">
        <f>IF(COUNTIF(個票ｰ1007!$U$30:$U$119,$C54),"○","")</f>
        <v/>
      </c>
      <c r="V54" s="133" t="str">
        <f t="shared" si="1"/>
        <v/>
      </c>
    </row>
    <row r="55" spans="1:23" ht="14.25">
      <c r="A55" s="623"/>
      <c r="B55" s="624" t="s">
        <v>203</v>
      </c>
      <c r="C55" s="187" t="s">
        <v>202</v>
      </c>
      <c r="D55" s="129"/>
      <c r="E55" s="17" t="s">
        <v>449</v>
      </c>
      <c r="F55" s="17" t="s">
        <v>449</v>
      </c>
      <c r="G55" s="17" t="s">
        <v>449</v>
      </c>
      <c r="H55" s="17" t="s">
        <v>449</v>
      </c>
      <c r="I55" s="17" t="s">
        <v>449</v>
      </c>
      <c r="J55" s="17" t="s">
        <v>449</v>
      </c>
      <c r="K55" s="17" t="s">
        <v>449</v>
      </c>
      <c r="L55" s="17" t="s">
        <v>449</v>
      </c>
      <c r="M55" s="17" t="s">
        <v>450</v>
      </c>
      <c r="N55" s="17" t="s">
        <v>450</v>
      </c>
      <c r="O55" s="17" t="s">
        <v>450</v>
      </c>
      <c r="P55" s="17" t="s">
        <v>450</v>
      </c>
      <c r="Q55" s="17" t="s">
        <v>450</v>
      </c>
      <c r="R55" s="17" t="s">
        <v>450</v>
      </c>
      <c r="S55" s="20" t="s">
        <v>448</v>
      </c>
      <c r="T55" s="25" t="str">
        <f t="shared" si="0"/>
        <v/>
      </c>
      <c r="U55" s="133" t="str">
        <f>IF(COUNTIF(個票ｰ1007!$U$30:$U$119,$C55),"○","")</f>
        <v/>
      </c>
      <c r="V55" s="133" t="str">
        <f t="shared" si="1"/>
        <v/>
      </c>
    </row>
    <row r="56" spans="1:23" ht="15" thickBot="1">
      <c r="A56" s="625"/>
      <c r="B56" s="626"/>
      <c r="C56" s="188" t="s">
        <v>204</v>
      </c>
      <c r="D56" s="130"/>
      <c r="E56" s="22" t="s">
        <v>449</v>
      </c>
      <c r="F56" s="22" t="s">
        <v>449</v>
      </c>
      <c r="G56" s="22" t="s">
        <v>449</v>
      </c>
      <c r="H56" s="22" t="s">
        <v>449</v>
      </c>
      <c r="I56" s="22" t="s">
        <v>449</v>
      </c>
      <c r="J56" s="22" t="s">
        <v>449</v>
      </c>
      <c r="K56" s="22" t="s">
        <v>449</v>
      </c>
      <c r="L56" s="22" t="s">
        <v>449</v>
      </c>
      <c r="M56" s="22" t="s">
        <v>451</v>
      </c>
      <c r="N56" s="22" t="s">
        <v>451</v>
      </c>
      <c r="O56" s="22" t="s">
        <v>451</v>
      </c>
      <c r="P56" s="23" t="s">
        <v>448</v>
      </c>
      <c r="Q56" s="22" t="s">
        <v>451</v>
      </c>
      <c r="R56" s="22" t="s">
        <v>450</v>
      </c>
      <c r="S56" s="24" t="s">
        <v>448</v>
      </c>
      <c r="T56" s="25" t="str">
        <f t="shared" si="0"/>
        <v/>
      </c>
      <c r="U56" s="133" t="str">
        <f>IF(COUNTIF(個票ｰ1007!$U$30:$U$119,$C56),"○","")</f>
        <v/>
      </c>
      <c r="V56" s="133" t="str">
        <f t="shared" si="1"/>
        <v/>
      </c>
    </row>
    <row r="57" spans="1:23" s="133" customFormat="1" ht="14.25" hidden="1">
      <c r="E57" s="134">
        <f>IF(OR(D14="○",D15="○",D16="○",D17="○",D18="○",D20="○",D21="○",D22="○",D23="○"),1,0)</f>
        <v>0</v>
      </c>
      <c r="F57" s="134">
        <f>IF(OR(D14="○",D15="○",D16="○",D17="○",D18="○",D20="○",D21="○",D22="○",D23="○",),1,0)</f>
        <v>0</v>
      </c>
      <c r="G57" s="134">
        <f>IF(D16="○",1,0)</f>
        <v>0</v>
      </c>
      <c r="H57" s="134">
        <f>IF(OR(D26="○",D27="○",D29="○",),1,0)</f>
        <v>0</v>
      </c>
      <c r="I57" s="134">
        <f>IF(OR(D26="○",D27="○",D28="○",D29="○"),1,0)</f>
        <v>0</v>
      </c>
      <c r="J57" s="134">
        <f>IF(D30="○",1,0)</f>
        <v>0</v>
      </c>
      <c r="K57" s="134">
        <f>IF(OR(D31="○",D32="○",D33="○"),1,0)</f>
        <v>0</v>
      </c>
      <c r="L57" s="134">
        <f>IF(OR(D34="○",D35="○"),1,0)</f>
        <v>0</v>
      </c>
      <c r="M57" s="134">
        <f>IF(OR(D36="○",D37="○"),1,0)</f>
        <v>0</v>
      </c>
      <c r="N57" s="134">
        <f>IF(OR(D38="○",D39="○",D40="○",D41="○",D42="○",D43="○"),1,0)</f>
        <v>0</v>
      </c>
      <c r="O57" s="134">
        <f>IF(OR(D38="○",D39="○",D40="○",D41="○",D42="○",D44="○",D45="○"),1,0)</f>
        <v>0</v>
      </c>
      <c r="P57" s="134">
        <f>IF(OR(D38="○",D45="○",D46="○",D56="○"),1,0)</f>
        <v>0</v>
      </c>
      <c r="Q57" s="134">
        <f>IF(D48="○",1,0)</f>
        <v>0</v>
      </c>
      <c r="R57" s="134">
        <f>IF(OR(D51="○",D52="○",D53="○",D54="○"),1,0)</f>
        <v>0</v>
      </c>
      <c r="S57" s="134">
        <f>IF(OR(D45="○",D46="○",D55="○",D56="○"),1,0)</f>
        <v>0</v>
      </c>
      <c r="T57" s="133">
        <f>COUNTIF($T$14:$T$56,$D$61)</f>
        <v>0</v>
      </c>
    </row>
    <row r="58" spans="1:23" s="135" customFormat="1" ht="11.25" hidden="1">
      <c r="D58" s="135" t="s">
        <v>322</v>
      </c>
      <c r="E58" s="135" t="str">
        <f>IF(E$57=1,E$60,"")</f>
        <v/>
      </c>
      <c r="F58" s="135" t="str">
        <f t="shared" ref="F58:S59" si="2">IF(F$57=1,F$60,"")</f>
        <v/>
      </c>
      <c r="G58" s="135" t="str">
        <f t="shared" si="2"/>
        <v/>
      </c>
      <c r="H58" s="135" t="str">
        <f t="shared" si="2"/>
        <v/>
      </c>
      <c r="I58" s="135" t="str">
        <f t="shared" si="2"/>
        <v/>
      </c>
      <c r="J58" s="135" t="str">
        <f t="shared" si="2"/>
        <v/>
      </c>
      <c r="K58" s="135" t="str">
        <f t="shared" si="2"/>
        <v/>
      </c>
      <c r="L58" s="135" t="str">
        <f t="shared" si="2"/>
        <v/>
      </c>
      <c r="M58" s="135" t="str">
        <f t="shared" si="2"/>
        <v/>
      </c>
      <c r="N58" s="135" t="str">
        <f t="shared" si="2"/>
        <v/>
      </c>
      <c r="O58" s="135" t="str">
        <f t="shared" si="2"/>
        <v/>
      </c>
      <c r="P58" s="135" t="str">
        <f t="shared" si="2"/>
        <v/>
      </c>
      <c r="Q58" s="135" t="str">
        <f t="shared" si="2"/>
        <v/>
      </c>
      <c r="R58" s="135" t="str">
        <f t="shared" si="2"/>
        <v/>
      </c>
      <c r="S58" s="135" t="str">
        <f t="shared" si="2"/>
        <v/>
      </c>
    </row>
    <row r="59" spans="1:23" s="135" customFormat="1" ht="11.25" hidden="1">
      <c r="D59" s="135" t="s">
        <v>324</v>
      </c>
      <c r="E59" s="135" t="str">
        <f>IF(E$57=1,E$60,"")</f>
        <v/>
      </c>
      <c r="F59" s="135" t="str">
        <f t="shared" si="2"/>
        <v/>
      </c>
      <c r="G59" s="135" t="str">
        <f t="shared" si="2"/>
        <v/>
      </c>
      <c r="H59" s="135" t="str">
        <f t="shared" si="2"/>
        <v/>
      </c>
      <c r="I59" s="135" t="str">
        <f t="shared" si="2"/>
        <v/>
      </c>
      <c r="J59" s="135" t="str">
        <f t="shared" si="2"/>
        <v/>
      </c>
      <c r="K59" s="135" t="str">
        <f t="shared" si="2"/>
        <v/>
      </c>
      <c r="L59" s="135" t="str">
        <f t="shared" si="2"/>
        <v/>
      </c>
      <c r="M59" s="135" t="str">
        <f t="shared" si="2"/>
        <v/>
      </c>
      <c r="N59" s="135" t="str">
        <f t="shared" si="2"/>
        <v/>
      </c>
      <c r="O59" s="135" t="str">
        <f t="shared" si="2"/>
        <v/>
      </c>
      <c r="P59" s="135" t="str">
        <f t="shared" si="2"/>
        <v/>
      </c>
      <c r="Q59" s="135" t="str">
        <f t="shared" si="2"/>
        <v/>
      </c>
      <c r="R59" s="135" t="str">
        <f t="shared" si="2"/>
        <v/>
      </c>
      <c r="S59" s="135" t="str">
        <f t="shared" si="2"/>
        <v/>
      </c>
    </row>
    <row r="60" spans="1:23" s="135" customFormat="1" ht="19.5" hidden="1" customHeight="1">
      <c r="E60" s="136" t="s">
        <v>461</v>
      </c>
      <c r="F60" s="136" t="s">
        <v>462</v>
      </c>
      <c r="G60" s="136" t="s">
        <v>463</v>
      </c>
      <c r="H60" s="136" t="s">
        <v>276</v>
      </c>
      <c r="I60" s="136" t="s">
        <v>282</v>
      </c>
      <c r="J60" s="136" t="s">
        <v>464</v>
      </c>
      <c r="K60" s="136" t="s">
        <v>277</v>
      </c>
      <c r="L60" s="136" t="s">
        <v>465</v>
      </c>
      <c r="M60" s="137" t="s">
        <v>289</v>
      </c>
      <c r="N60" s="136" t="s">
        <v>278</v>
      </c>
      <c r="O60" s="136" t="s">
        <v>284</v>
      </c>
      <c r="P60" s="136" t="s">
        <v>290</v>
      </c>
      <c r="Q60" s="136" t="s">
        <v>466</v>
      </c>
      <c r="R60" s="136" t="s">
        <v>279</v>
      </c>
      <c r="S60" s="136" t="s">
        <v>467</v>
      </c>
    </row>
    <row r="61" spans="1:23" s="133" customFormat="1" hidden="1">
      <c r="D61" s="133" t="s">
        <v>468</v>
      </c>
    </row>
    <row r="62" spans="1:23" s="25" customFormat="1" hidden="1">
      <c r="U62" s="133"/>
      <c r="V62" s="133"/>
      <c r="W62" s="133"/>
    </row>
  </sheetData>
  <sheetProtection algorithmName="SHA-512" hashValue="JwgwRY+z0KIW1/QsXad40RCPNFELIaMtLX86f5ZEFchCI3e+0ebpvIzcfnWzQySq8kNBm43kMSAMwM35IfhW4g==" saltValue="XU1QFFRiBm8HOTAulW3dQw==" spinCount="100000" sheet="1" objects="1" scenarios="1"/>
  <mergeCells count="28">
    <mergeCell ref="A7:S7"/>
    <mergeCell ref="A1:S1"/>
    <mergeCell ref="A3:S3"/>
    <mergeCell ref="A4:S4"/>
    <mergeCell ref="A5:S5"/>
    <mergeCell ref="A6:S6"/>
    <mergeCell ref="A8:S8"/>
    <mergeCell ref="A9:S9"/>
    <mergeCell ref="A11:D12"/>
    <mergeCell ref="E11:G11"/>
    <mergeCell ref="H11:J11"/>
    <mergeCell ref="K11:M11"/>
    <mergeCell ref="N11:Q11"/>
    <mergeCell ref="R11:S11"/>
    <mergeCell ref="A14:A30"/>
    <mergeCell ref="B14:B19"/>
    <mergeCell ref="B20:B25"/>
    <mergeCell ref="B26:B30"/>
    <mergeCell ref="A31:A37"/>
    <mergeCell ref="B31:B33"/>
    <mergeCell ref="B34:B35"/>
    <mergeCell ref="B36:B37"/>
    <mergeCell ref="A38:A50"/>
    <mergeCell ref="B38:B47"/>
    <mergeCell ref="B48:B50"/>
    <mergeCell ref="A51:A56"/>
    <mergeCell ref="B51:B54"/>
    <mergeCell ref="B55:B56"/>
  </mergeCells>
  <phoneticPr fontId="17"/>
  <conditionalFormatting sqref="E12">
    <cfRule type="expression" dxfId="130" priority="15">
      <formula>$E$57=1</formula>
    </cfRule>
  </conditionalFormatting>
  <conditionalFormatting sqref="F12">
    <cfRule type="expression" dxfId="129" priority="14">
      <formula>$F$57=1</formula>
    </cfRule>
  </conditionalFormatting>
  <conditionalFormatting sqref="G12">
    <cfRule type="expression" dxfId="128" priority="13">
      <formula>$G$57=1</formula>
    </cfRule>
  </conditionalFormatting>
  <conditionalFormatting sqref="H12">
    <cfRule type="expression" dxfId="127" priority="12">
      <formula>$H$57=1</formula>
    </cfRule>
  </conditionalFormatting>
  <conditionalFormatting sqref="I12">
    <cfRule type="expression" dxfId="126" priority="11">
      <formula>$I$57=1</formula>
    </cfRule>
  </conditionalFormatting>
  <conditionalFormatting sqref="J12">
    <cfRule type="expression" dxfId="125" priority="10">
      <formula>$J$57=1</formula>
    </cfRule>
  </conditionalFormatting>
  <conditionalFormatting sqref="K12">
    <cfRule type="expression" dxfId="124" priority="9">
      <formula>$K$57=1</formula>
    </cfRule>
  </conditionalFormatting>
  <conditionalFormatting sqref="L12">
    <cfRule type="expression" dxfId="123" priority="8">
      <formula>$L$57=1</formula>
    </cfRule>
  </conditionalFormatting>
  <conditionalFormatting sqref="M12">
    <cfRule type="expression" dxfId="122" priority="7">
      <formula>$M$57=1</formula>
    </cfRule>
  </conditionalFormatting>
  <conditionalFormatting sqref="N12">
    <cfRule type="expression" dxfId="121" priority="6">
      <formula>$N$57=1</formula>
    </cfRule>
  </conditionalFormatting>
  <conditionalFormatting sqref="O12">
    <cfRule type="expression" dxfId="120" priority="5">
      <formula>$O$57=1</formula>
    </cfRule>
  </conditionalFormatting>
  <conditionalFormatting sqref="P12">
    <cfRule type="expression" dxfId="119" priority="4">
      <formula>$P$57=1</formula>
    </cfRule>
  </conditionalFormatting>
  <conditionalFormatting sqref="Q12">
    <cfRule type="expression" dxfId="118" priority="3">
      <formula>$Q$57=1</formula>
    </cfRule>
  </conditionalFormatting>
  <conditionalFormatting sqref="R12">
    <cfRule type="expression" dxfId="117" priority="2">
      <formula>$R$57=1</formula>
    </cfRule>
  </conditionalFormatting>
  <conditionalFormatting sqref="S12">
    <cfRule type="expression" dxfId="116" priority="1">
      <formula>$S$57=1</formula>
    </cfRule>
  </conditionalFormatting>
  <hyperlinks>
    <hyperlink ref="A5:F5" r:id="rId1" location="page=70　　" display="＜各スキル項目における具体的な学習項目例等について＞" xr:uid="{C4BA03DD-BEAD-4924-BF8B-41AF4FF0D848}"/>
    <hyperlink ref="A8:S8" r:id="rId2" location="page=73" display="＜各人材類型における「ロール」の定義について＞" xr:uid="{8B61643E-BC6F-4CCC-A48B-CD197CF4F170}"/>
    <hyperlink ref="A5:S5" r:id="rId3" location="page=84" display="＜各スキル項目における具体的な学習項目例等について＞" xr:uid="{A735A963-981F-4073-9DD8-2E81A0096011}"/>
    <hyperlink ref="E12" r:id="rId4" location="page=100" display="https://www.ipa.go.jp/jinzai/skill-standard/dss/ps6vr700000083ki-att/000106872.pdf - page=100" xr:uid="{84583753-AF7D-4A6B-8FF7-7C99715C8F45}"/>
    <hyperlink ref="F12" r:id="rId5" location="page=101" display="https://www.ipa.go.jp/jinzai/skill-standard/dss/ps6vr700000083ki-att/000106872.pdf - page=101" xr:uid="{69535DDD-A115-46C4-B662-78311873184A}"/>
    <hyperlink ref="G12" r:id="rId6" location="page=102" display="https://www.ipa.go.jp/jinzai/skill-standard/dss/ps6vr700000083ki-att/000106872.pdf - page=102" xr:uid="{E9FEF01B-907D-4548-9E82-CAF570AED8A7}"/>
    <hyperlink ref="H12" r:id="rId7" location="page=115" display="https://www.ipa.go.jp/jinzai/skill-standard/dss/ps6vr700000083ki-att/000106872.pdf - page=115" xr:uid="{BF5B7E87-5B0D-45C6-BEE6-2F7A5428D063}"/>
    <hyperlink ref="I12" r:id="rId8" location="page=116" display="https://www.ipa.go.jp/jinzai/skill-standard/dss/ps6vr700000083ki-att/000106872.pdf - page=116" xr:uid="{65808936-75DD-4DB6-8E2C-E35C8AC2CEA7}"/>
    <hyperlink ref="J12" r:id="rId9" location="page=117" display="https://www.ipa.go.jp/jinzai/skill-standard/dss/ps6vr700000083ki-att/000106872.pdf - page=117" xr:uid="{3CE60847-90BF-441C-9C67-D716114F89B1}"/>
    <hyperlink ref="K12" r:id="rId10" location="page=126" display="https://www.ipa.go.jp/jinzai/skill-standard/dss/ps6vr700000083ki-att/000106872.pdf - page=126" xr:uid="{7654AA8C-0804-4084-8886-135F7E49843C}"/>
    <hyperlink ref="L12" r:id="rId11" location="page=127" display="https://www.ipa.go.jp/jinzai/skill-standard/dss/ps6vr700000083ki-att/000106872.pdf - page=127" xr:uid="{F6999B82-8D5A-4C4B-9667-484BE6AE048D}"/>
    <hyperlink ref="M12" r:id="rId12" location="page=128" xr:uid="{4C3208C7-E4B9-4255-A874-967D3DBF7842}"/>
    <hyperlink ref="N12" r:id="rId13" location="page=135" display="https://www.ipa.go.jp/jinzai/skill-standard/dss/ps6vr700000083ki-att/000106872.pdf - page=135" xr:uid="{1F9BF4EF-4918-4042-834A-1EC99AC745CB}"/>
    <hyperlink ref="O12" r:id="rId14" location="page=136" display="https://www.ipa.go.jp/jinzai/skill-standard/dss/ps6vr700000083ki-att/000106872.pdf - page=136" xr:uid="{0C448813-EF55-4105-8BC0-14E4F4F0ECEA}"/>
    <hyperlink ref="P12" r:id="rId15" location="page=137" display="https://www.ipa.go.jp/jinzai/skill-standard/dss/ps6vr700000083ki-att/000106872.pdf - page=137" xr:uid="{4C6F930A-AD2A-4B2D-BF67-DBFA5EC32D24}"/>
    <hyperlink ref="Q12" r:id="rId16" location="page=138" display="https://www.ipa.go.jp/jinzai/skill-standard/dss/ps6vr700000083ki-att/000106872.pdf - page=138" xr:uid="{F5D6AB94-854E-4323-880A-E86BB179ADE5}"/>
    <hyperlink ref="R12" r:id="rId17" location="page=145" display="https://www.ipa.go.jp/jinzai/skill-standard/dss/ps6vr700000083ki-att/000106872.pdf - page=145" xr:uid="{3F531195-D08C-4A60-A662-4AEB8FDB0ABF}"/>
    <hyperlink ref="S12" r:id="rId18" location="page=146" display="https://www.ipa.go.jp/jinzai/skill-standard/dss/ps6vr700000083ki-att/000106872.pdf - page=146" xr:uid="{6699F9F4-92A9-49BA-81CF-A5136A3116BF}"/>
    <hyperlink ref="C14:C19" r:id="rId19" location="page=85" display="ビジネス戦略策定・実行" xr:uid="{995FEF61-C74B-46E0-9741-2325E7FE71F4}"/>
    <hyperlink ref="C20:C25" r:id="rId20" location="page=86" display="ビジネス調査" xr:uid="{F56FE3B2-81C0-4AA3-AB25-F418F68E5A63}"/>
    <hyperlink ref="C26:C30" r:id="rId21" location="page=87" display="顧客・ユーザー理解" xr:uid="{3D64CEE0-D8AF-49B7-8CDB-0AA9C10DEA23}"/>
    <hyperlink ref="C31:C35" r:id="rId22" location="page=88" display="データ理解・活用" xr:uid="{59D1B0B7-01B4-4B3A-9F7C-D6844D30E06D}"/>
    <hyperlink ref="C36:C37" r:id="rId23" location="page=89" display="データ活用基盤設計" xr:uid="{69B02F4B-E5CE-4921-9840-390DAEEB121A}"/>
    <hyperlink ref="C38:C50" r:id="rId24" location="page=90" display="コンピュータサイエンス" xr:uid="{A9166FB5-651A-4B28-A25C-A5A3481728C8}"/>
    <hyperlink ref="C51:C56" r:id="rId25" location="page=91" display="セキュリティ体制構築・運営" xr:uid="{516347F9-4D98-497B-A3DE-F031C49384CF}"/>
  </hyperlinks>
  <pageMargins left="0.7" right="0.7" top="0.75" bottom="0.75" header="0.3" footer="0.3"/>
  <pageSetup paperSize="9" scale="40" orientation="portrait" r:id="rId26"/>
  <extLst>
    <ext xmlns:x14="http://schemas.microsoft.com/office/spreadsheetml/2009/9/main" uri="{CCE6A557-97BC-4b89-ADB6-D9C93CAAB3DF}">
      <x14:dataValidations xmlns:xm="http://schemas.microsoft.com/office/excel/2006/main" count="1">
        <x14:dataValidation type="list" allowBlank="1" showInputMessage="1" showErrorMessage="1" xr:uid="{CE5C1513-25F5-4285-8C1A-F57AC424A6E2}">
          <x14:formula1>
            <xm:f>リスト!$AZ$1:$AZ$2</xm:f>
          </x14:formula1>
          <xm:sqref>D14:D56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dimension ref="A2:B39"/>
  <sheetViews>
    <sheetView tabSelected="1" view="pageBreakPreview" zoomScale="115" zoomScaleNormal="100" zoomScaleSheetLayoutView="115" workbookViewId="0"/>
  </sheetViews>
  <sheetFormatPr defaultColWidth="9" defaultRowHeight="13.5"/>
  <cols>
    <col min="1" max="1" width="46.875" bestFit="1" customWidth="1"/>
    <col min="2" max="2" width="47.625" customWidth="1"/>
    <col min="3" max="3" width="9" customWidth="1"/>
  </cols>
  <sheetData>
    <row r="2" spans="1:2" ht="48" customHeight="1">
      <c r="A2" s="262" t="s">
        <v>630</v>
      </c>
      <c r="B2" s="262"/>
    </row>
    <row r="4" spans="1:2">
      <c r="A4" s="245"/>
      <c r="B4" s="245"/>
    </row>
    <row r="6" spans="1:2">
      <c r="A6" s="107" t="s">
        <v>292</v>
      </c>
    </row>
    <row r="8" spans="1:2" ht="14.25" thickBot="1">
      <c r="A8" t="s">
        <v>293</v>
      </c>
    </row>
    <row r="9" spans="1:2" s="109" customFormat="1" ht="12.75" thickBot="1">
      <c r="A9" s="247" t="s">
        <v>294</v>
      </c>
      <c r="B9" s="108" t="s">
        <v>295</v>
      </c>
    </row>
    <row r="10" spans="1:2" s="109" customFormat="1" ht="14.25" thickTop="1">
      <c r="A10" s="248" t="s">
        <v>296</v>
      </c>
      <c r="B10" s="263" t="s">
        <v>614</v>
      </c>
    </row>
    <row r="11" spans="1:2" s="109" customFormat="1">
      <c r="A11" s="249" t="s">
        <v>297</v>
      </c>
      <c r="B11" s="264"/>
    </row>
    <row r="12" spans="1:2" s="109" customFormat="1" ht="14.25" thickBot="1">
      <c r="A12" s="250" t="s">
        <v>298</v>
      </c>
      <c r="B12" s="265"/>
    </row>
    <row r="13" spans="1:2" s="109" customFormat="1">
      <c r="A13" s="248" t="s">
        <v>299</v>
      </c>
      <c r="B13" s="259"/>
    </row>
    <row r="14" spans="1:2" s="109" customFormat="1">
      <c r="A14" s="249" t="s">
        <v>300</v>
      </c>
      <c r="B14" s="260"/>
    </row>
    <row r="15" spans="1:2" s="109" customFormat="1" ht="14.25" thickBot="1">
      <c r="A15" s="250" t="s">
        <v>301</v>
      </c>
      <c r="B15" s="261"/>
    </row>
    <row r="16" spans="1:2" s="109" customFormat="1">
      <c r="A16" s="248" t="s">
        <v>302</v>
      </c>
      <c r="B16" s="259"/>
    </row>
    <row r="17" spans="1:2" s="109" customFormat="1">
      <c r="A17" s="249" t="s">
        <v>303</v>
      </c>
      <c r="B17" s="260"/>
    </row>
    <row r="18" spans="1:2" s="109" customFormat="1" ht="14.25" thickBot="1">
      <c r="A18" s="250" t="s">
        <v>304</v>
      </c>
      <c r="B18" s="261"/>
    </row>
    <row r="19" spans="1:2" s="109" customFormat="1">
      <c r="A19" s="248" t="s">
        <v>305</v>
      </c>
      <c r="B19" s="259"/>
    </row>
    <row r="20" spans="1:2" s="109" customFormat="1">
      <c r="A20" s="249" t="s">
        <v>306</v>
      </c>
      <c r="B20" s="260"/>
    </row>
    <row r="21" spans="1:2" s="109" customFormat="1" ht="14.25" thickBot="1">
      <c r="A21" s="250" t="s">
        <v>307</v>
      </c>
      <c r="B21" s="261"/>
    </row>
    <row r="22" spans="1:2" s="109" customFormat="1">
      <c r="A22" s="248" t="s">
        <v>308</v>
      </c>
      <c r="B22" s="259"/>
    </row>
    <row r="23" spans="1:2" s="109" customFormat="1">
      <c r="A23" s="249" t="s">
        <v>309</v>
      </c>
      <c r="B23" s="260"/>
    </row>
    <row r="24" spans="1:2" s="109" customFormat="1" ht="14.25" thickBot="1">
      <c r="A24" s="250" t="s">
        <v>310</v>
      </c>
      <c r="B24" s="261"/>
    </row>
    <row r="25" spans="1:2">
      <c r="A25" s="248" t="s">
        <v>615</v>
      </c>
      <c r="B25" s="259"/>
    </row>
    <row r="26" spans="1:2">
      <c r="A26" s="249" t="s">
        <v>616</v>
      </c>
      <c r="B26" s="260"/>
    </row>
    <row r="27" spans="1:2" ht="14.25" thickBot="1">
      <c r="A27" s="251" t="s">
        <v>617</v>
      </c>
      <c r="B27" s="261"/>
    </row>
    <row r="28" spans="1:2">
      <c r="A28" s="252" t="s">
        <v>618</v>
      </c>
      <c r="B28" s="259"/>
    </row>
    <row r="29" spans="1:2">
      <c r="A29" s="253" t="s">
        <v>619</v>
      </c>
      <c r="B29" s="260"/>
    </row>
    <row r="30" spans="1:2" ht="14.25" thickBot="1">
      <c r="A30" s="254" t="s">
        <v>620</v>
      </c>
      <c r="B30" s="261"/>
    </row>
    <row r="31" spans="1:2">
      <c r="A31" s="255" t="s">
        <v>621</v>
      </c>
      <c r="B31" s="259"/>
    </row>
    <row r="32" spans="1:2">
      <c r="A32" s="253" t="s">
        <v>622</v>
      </c>
      <c r="B32" s="260"/>
    </row>
    <row r="33" spans="1:2" ht="14.25" thickBot="1">
      <c r="A33" s="254" t="s">
        <v>623</v>
      </c>
      <c r="B33" s="261"/>
    </row>
    <row r="34" spans="1:2">
      <c r="A34" s="255" t="s">
        <v>624</v>
      </c>
      <c r="B34" s="259"/>
    </row>
    <row r="35" spans="1:2">
      <c r="A35" s="253" t="s">
        <v>625</v>
      </c>
      <c r="B35" s="260"/>
    </row>
    <row r="36" spans="1:2" ht="14.25" thickBot="1">
      <c r="A36" s="254" t="s">
        <v>626</v>
      </c>
      <c r="B36" s="261"/>
    </row>
    <row r="37" spans="1:2">
      <c r="A37" s="255" t="s">
        <v>627</v>
      </c>
      <c r="B37" s="259"/>
    </row>
    <row r="38" spans="1:2">
      <c r="A38" s="253" t="s">
        <v>628</v>
      </c>
      <c r="B38" s="260"/>
    </row>
    <row r="39" spans="1:2" ht="14.25" thickBot="1">
      <c r="A39" s="256" t="s">
        <v>629</v>
      </c>
      <c r="B39" s="261"/>
    </row>
  </sheetData>
  <sheetProtection selectLockedCells="1"/>
  <mergeCells count="11">
    <mergeCell ref="B22:B24"/>
    <mergeCell ref="B19:B21"/>
    <mergeCell ref="A2:B2"/>
    <mergeCell ref="B10:B12"/>
    <mergeCell ref="B13:B15"/>
    <mergeCell ref="B16:B18"/>
    <mergeCell ref="B25:B27"/>
    <mergeCell ref="B28:B30"/>
    <mergeCell ref="B31:B33"/>
    <mergeCell ref="B34:B36"/>
    <mergeCell ref="B37:B39"/>
  </mergeCells>
  <phoneticPr fontId="17"/>
  <conditionalFormatting sqref="A4:B4">
    <cfRule type="cellIs" dxfId="340" priority="1" operator="equal">
      <formula>0</formula>
    </cfRule>
  </conditionalFormatting>
  <hyperlinks>
    <hyperlink ref="A10" location="個票ｰ1001!A1" display="個票-1001" xr:uid="{00000000-0004-0000-0100-000001000000}"/>
    <hyperlink ref="A11" location="'訓練経費内訳票-1001'!A1" display="訓練経費内訳票-1001" xr:uid="{00000000-0004-0000-0100-000002000000}"/>
    <hyperlink ref="A12" location="'講座運営管理状況_講師等経歴書-1001'!A1" display="講座運営管理状況調査票_講師等経歴書-1001" xr:uid="{00000000-0004-0000-0100-000004000000}"/>
    <hyperlink ref="A13" location="個票ｰ1002!A1" display="個票-1002" xr:uid="{5601B247-2426-4975-8B52-4905EB713EC2}"/>
    <hyperlink ref="A16" location="個票ｰ1003!A1" display="個票-1003" xr:uid="{256D8F4A-6EF1-444D-9BAA-7897ADDF4DA5}"/>
    <hyperlink ref="A19" location="個票ｰ1004!A1" display="個票-1004" xr:uid="{F6ED8C48-93B5-4517-9B12-EC6B5C26AEBE}"/>
    <hyperlink ref="A22" location="個票ｰ1005!A1" display="個票-1005" xr:uid="{EFB0E5F6-D6A5-49BC-934E-17D5A7276D04}"/>
    <hyperlink ref="A17" location="'訓練経費内訳票-1003'!A1" display="訓練経費内訳票-1003" xr:uid="{779ADC1B-0595-4633-B364-1FC04A559625}"/>
    <hyperlink ref="A20" location="'訓練経費内訳票-1004'!A1" display="訓練経費内訳票-1004" xr:uid="{4DD0526B-B353-4E03-A017-D858CB89EC6A}"/>
    <hyperlink ref="A23" location="'訓練経費内訳票-1005'!A1" display="訓練経費内訳票-1005" xr:uid="{342776BB-EAE8-480A-AD60-4296EEA43A86}"/>
    <hyperlink ref="A15" location="'講座運営管理状況_講師等経歴書-1002'!A1" display="講座運営管理状況調査票_講師等経歴書-1002" xr:uid="{FB610E0A-780B-4EFD-B92E-BD3818DBA21C}"/>
    <hyperlink ref="A18" location="'講座運営管理状況_講師等経歴書-1003'!A1" display="講座運営管理状況調査票_講師等経歴書-1003" xr:uid="{0B542FAB-A6A9-490B-B209-F2B655AF042D}"/>
    <hyperlink ref="A21" location="'講座運営管理状況_講師等経歴書-1004'!A1" display="講座運営管理状況調査票_講師等経歴書-1004" xr:uid="{B99CD301-523A-4517-A68F-69316E84D85F}"/>
    <hyperlink ref="A24" location="'講座運営管理状況_講師等経歴書-1005'!A1" display="講座運営管理状況調査票_講師等経歴書-1005" xr:uid="{B4A57AF8-9637-44DC-932D-EE1EA6A26C6E}"/>
    <hyperlink ref="A14" location="'訓練経費内訳票-1002'!A1" display="訓練経費内訳表-1002" xr:uid="{AAA89CF0-0F8C-44A6-A51B-42DF66230890}"/>
    <hyperlink ref="A25" location="個票ｰ1006!A1" display="個票-1006" xr:uid="{D31A40F1-30E4-4DCE-A523-99AFF5D7B771}"/>
    <hyperlink ref="A28" location="個票ｰ1007!A1" display="個票-1007" xr:uid="{45CB6EAB-4F1B-4E63-BD0F-5A4AB832D740}"/>
    <hyperlink ref="A26" location="'訓練経費内訳票-1006'!A1" display="訓練経費内訳票-1006" xr:uid="{E7BAC3D4-D70D-4A95-BC2C-EE4E321C8F98}"/>
    <hyperlink ref="A27" location="'講座運営管理状況_講師等経歴書-1006'!A1" display="講座運営管理状況調査票_講師等経歴書-1006" xr:uid="{654DE8A5-2B89-4716-A094-A362096E729B}"/>
    <hyperlink ref="A29" location="'訓練経費内訳票-1007'!A1" display="訓練経費内訳票-1007" xr:uid="{F98DE768-1EF2-47AC-9018-FB80DE140A23}"/>
    <hyperlink ref="A30" location="'講座運営管理状況_講師等経歴書-1007'!A1" display="講座運営管理状況調査票_講師等経歴書-1007" xr:uid="{FAE7D241-0059-4BBB-8E48-338A5FD30EB3}"/>
    <hyperlink ref="A31:A32" location="個票ｰ1008!A1" display="個票-1008" xr:uid="{26AC2B7F-F909-41C0-93B7-D03E0C10BC28}"/>
    <hyperlink ref="A32" location="'訓練経費内訳票-1008'!A1" display="訓練経費内訳票-1008" xr:uid="{50A3772A-164B-4B30-8353-4E31BDC214C8}"/>
    <hyperlink ref="A33" location="'講座運営管理状況_講師等経歴書-1008'!A1" display="講座運営管理状況調査票_講師等経歴書-1008" xr:uid="{14FD9F12-3855-4F9D-8829-E69C6A3F2E77}"/>
    <hyperlink ref="A34" location="個票ｰ1009!A1" display="個票-1009" xr:uid="{95A21E03-327C-40A3-B668-C311314BEBFA}"/>
    <hyperlink ref="A35" location="'訓練経費内訳票-1009'!A1" display="訓練経費内訳票-1009" xr:uid="{3CB5F37A-0B18-4BA0-B087-A4D208CF8358}"/>
    <hyperlink ref="A36" location="'講座運営管理状況_講師等経歴書-1009'!A1" display="講座運営管理状況調査票_講師等経歴書-1009" xr:uid="{D0C6B4B8-1DEF-4784-ABBF-E6CE32E7B9B1}"/>
    <hyperlink ref="A37" location="個票ｰ1010!A1" display="個票-1010" xr:uid="{5C139D2E-0B39-430C-93A4-9C2D68E2019F}"/>
    <hyperlink ref="A38" location="'訓練経費内訳票-1010'!A1" display="訓練経費内訳票-1010" xr:uid="{9F079935-E2BA-44C3-8110-348B6CD0542F}"/>
    <hyperlink ref="A39" location="'講座運営管理状況_講師等経歴書-1010'!A1" display="講座運営管理状況調査票_講師等経歴書-1010" xr:uid="{A11F1D6D-00E6-4A57-B353-26DEF2261B54}"/>
  </hyperlinks>
  <pageMargins left="0.7" right="0.7" top="0.75" bottom="0.75" header="0.3" footer="0.3"/>
  <pageSetup paperSize="9" scale="79"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32ED73-2514-4C4D-8371-9F024B2A829B}">
  <dimension ref="A1:X86"/>
  <sheetViews>
    <sheetView showGridLines="0" view="pageBreakPreview" zoomScale="85" zoomScaleNormal="100" zoomScaleSheetLayoutView="85" workbookViewId="0"/>
  </sheetViews>
  <sheetFormatPr defaultColWidth="9" defaultRowHeight="12"/>
  <cols>
    <col min="1" max="4" width="6.125" style="36" customWidth="1"/>
    <col min="5" max="6" width="8" style="36" customWidth="1"/>
    <col min="7" max="19" width="6.125" style="36" customWidth="1"/>
    <col min="20" max="23" width="6.125" style="1" customWidth="1"/>
    <col min="24" max="24" width="6.125" style="36" customWidth="1"/>
    <col min="25" max="16384" width="9" style="36"/>
  </cols>
  <sheetData>
    <row r="1" spans="1:24" ht="11.25" customHeight="1">
      <c r="A1" s="230"/>
      <c r="B1" s="230"/>
      <c r="C1" s="230"/>
      <c r="D1" s="230"/>
      <c r="E1" s="230"/>
      <c r="F1" s="230"/>
      <c r="G1" s="230"/>
      <c r="H1" s="230"/>
      <c r="I1" s="230"/>
      <c r="J1" s="230"/>
      <c r="K1" s="230"/>
      <c r="L1" s="230"/>
      <c r="M1" s="230"/>
      <c r="N1" s="230"/>
      <c r="O1" s="230"/>
      <c r="P1" s="230"/>
      <c r="Q1" s="230"/>
      <c r="R1" s="230"/>
      <c r="S1" s="230"/>
      <c r="T1" s="27"/>
      <c r="U1" s="230"/>
      <c r="V1" s="230"/>
      <c r="W1" s="230"/>
      <c r="X1" s="230"/>
    </row>
    <row r="2" spans="1:24" ht="18.75" customHeight="1">
      <c r="A2" s="759" t="s">
        <v>318</v>
      </c>
      <c r="B2" s="760"/>
      <c r="C2" s="760"/>
      <c r="D2" s="761"/>
      <c r="E2" s="768">
        <f>個票ｰ1007!C4</f>
        <v>0</v>
      </c>
      <c r="F2" s="769"/>
      <c r="G2" s="769"/>
      <c r="H2" s="769"/>
      <c r="I2" s="769"/>
      <c r="J2" s="769"/>
      <c r="K2" s="769"/>
      <c r="L2" s="769"/>
      <c r="M2" s="769"/>
      <c r="N2" s="769"/>
      <c r="O2" s="769"/>
      <c r="P2" s="769"/>
      <c r="Q2" s="770"/>
      <c r="R2" s="777" t="s">
        <v>469</v>
      </c>
      <c r="S2" s="778"/>
      <c r="T2" s="779"/>
      <c r="U2" s="786">
        <f>個票ｰ1007!P4</f>
        <v>1007</v>
      </c>
      <c r="V2" s="787"/>
      <c r="W2" s="787"/>
      <c r="X2" s="788"/>
    </row>
    <row r="3" spans="1:24" ht="22.5" customHeight="1">
      <c r="A3" s="762"/>
      <c r="B3" s="763"/>
      <c r="C3" s="763"/>
      <c r="D3" s="764"/>
      <c r="E3" s="771"/>
      <c r="F3" s="772"/>
      <c r="G3" s="772"/>
      <c r="H3" s="772"/>
      <c r="I3" s="772"/>
      <c r="J3" s="772"/>
      <c r="K3" s="772"/>
      <c r="L3" s="772"/>
      <c r="M3" s="772"/>
      <c r="N3" s="772"/>
      <c r="O3" s="772"/>
      <c r="P3" s="772"/>
      <c r="Q3" s="773"/>
      <c r="R3" s="780"/>
      <c r="S3" s="781"/>
      <c r="T3" s="782"/>
      <c r="U3" s="789"/>
      <c r="V3" s="790"/>
      <c r="W3" s="790"/>
      <c r="X3" s="791"/>
    </row>
    <row r="4" spans="1:24" ht="18.75" customHeight="1">
      <c r="A4" s="765"/>
      <c r="B4" s="766"/>
      <c r="C4" s="766"/>
      <c r="D4" s="767"/>
      <c r="E4" s="774"/>
      <c r="F4" s="775"/>
      <c r="G4" s="775"/>
      <c r="H4" s="775"/>
      <c r="I4" s="775"/>
      <c r="J4" s="775"/>
      <c r="K4" s="775"/>
      <c r="L4" s="775"/>
      <c r="M4" s="775"/>
      <c r="N4" s="775"/>
      <c r="O4" s="775"/>
      <c r="P4" s="775"/>
      <c r="Q4" s="776"/>
      <c r="R4" s="783"/>
      <c r="S4" s="784"/>
      <c r="T4" s="785"/>
      <c r="U4" s="792"/>
      <c r="V4" s="793"/>
      <c r="W4" s="793"/>
      <c r="X4" s="794"/>
    </row>
    <row r="5" spans="1:24" ht="15" customHeight="1">
      <c r="X5" s="1"/>
    </row>
    <row r="6" spans="1:24" ht="18" customHeight="1">
      <c r="A6" s="43" t="s">
        <v>470</v>
      </c>
      <c r="H6" s="2"/>
      <c r="J6" s="2"/>
      <c r="K6" s="2"/>
      <c r="L6" s="2"/>
      <c r="M6" s="2"/>
      <c r="N6" s="2"/>
      <c r="O6" s="2"/>
      <c r="P6" s="2"/>
      <c r="Q6" s="2"/>
      <c r="R6" s="2"/>
      <c r="S6" s="57"/>
      <c r="T6" s="58"/>
      <c r="U6" s="58"/>
      <c r="V6" s="59"/>
      <c r="W6" s="59"/>
      <c r="X6" s="60"/>
    </row>
    <row r="7" spans="1:24" ht="4.5" customHeight="1">
      <c r="A7" s="43"/>
      <c r="H7" s="2"/>
      <c r="J7" s="2"/>
      <c r="K7" s="2"/>
      <c r="L7" s="2"/>
      <c r="M7" s="2"/>
      <c r="N7" s="2"/>
      <c r="O7" s="2"/>
      <c r="P7" s="2"/>
      <c r="Q7" s="2"/>
      <c r="R7" s="2"/>
      <c r="S7" s="57"/>
      <c r="T7" s="58"/>
      <c r="U7" s="58"/>
      <c r="V7" s="59"/>
      <c r="W7" s="59"/>
      <c r="X7" s="60"/>
    </row>
    <row r="8" spans="1:24" ht="34.35" customHeight="1">
      <c r="A8" s="874"/>
      <c r="B8" s="875"/>
      <c r="C8" s="534" t="s">
        <v>471</v>
      </c>
      <c r="D8" s="885"/>
      <c r="E8" s="885"/>
      <c r="F8" s="886"/>
      <c r="G8" s="876" t="s">
        <v>472</v>
      </c>
      <c r="H8" s="877"/>
      <c r="I8" s="878" t="s">
        <v>473</v>
      </c>
      <c r="J8" s="340"/>
      <c r="K8" s="338" t="s">
        <v>474</v>
      </c>
      <c r="L8" s="879"/>
      <c r="M8" s="878" t="s">
        <v>475</v>
      </c>
      <c r="N8" s="913"/>
      <c r="O8" s="338" t="s">
        <v>476</v>
      </c>
      <c r="P8" s="914"/>
      <c r="Q8" s="915" t="s">
        <v>477</v>
      </c>
      <c r="R8" s="916"/>
      <c r="S8" s="917"/>
      <c r="T8" s="60"/>
      <c r="U8" s="36"/>
      <c r="V8" s="36"/>
      <c r="W8" s="36"/>
    </row>
    <row r="9" spans="1:24" ht="18" customHeight="1">
      <c r="A9" s="713" t="s">
        <v>478</v>
      </c>
      <c r="B9" s="714"/>
      <c r="C9" s="355" t="s">
        <v>479</v>
      </c>
      <c r="D9" s="887"/>
      <c r="E9" s="887"/>
      <c r="F9" s="888"/>
      <c r="G9" s="796"/>
      <c r="H9" s="797"/>
      <c r="I9" s="798"/>
      <c r="J9" s="799"/>
      <c r="K9" s="799"/>
      <c r="L9" s="796"/>
      <c r="M9" s="798"/>
      <c r="N9" s="799"/>
      <c r="O9" s="799"/>
      <c r="P9" s="800"/>
      <c r="Q9" s="801">
        <f>SUM(G9:P9)</f>
        <v>0</v>
      </c>
      <c r="R9" s="801"/>
      <c r="S9" s="801"/>
      <c r="T9" s="60"/>
      <c r="U9" s="36"/>
      <c r="V9" s="36"/>
      <c r="W9" s="36"/>
    </row>
    <row r="10" spans="1:24" ht="18" customHeight="1">
      <c r="A10" s="715"/>
      <c r="B10" s="716"/>
      <c r="C10" s="369" t="s">
        <v>480</v>
      </c>
      <c r="D10" s="889" t="s">
        <v>481</v>
      </c>
      <c r="E10" s="890"/>
      <c r="F10" s="891"/>
      <c r="G10" s="804"/>
      <c r="H10" s="805"/>
      <c r="I10" s="805"/>
      <c r="J10" s="814"/>
      <c r="K10" s="815"/>
      <c r="L10" s="816"/>
      <c r="M10" s="817"/>
      <c r="N10" s="818"/>
      <c r="O10" s="815"/>
      <c r="P10" s="819"/>
      <c r="Q10" s="743">
        <f>SUM(G10:P10)</f>
        <v>0</v>
      </c>
      <c r="R10" s="744"/>
      <c r="S10" s="745"/>
      <c r="T10" s="60"/>
      <c r="U10" s="36"/>
      <c r="V10" s="36"/>
      <c r="W10" s="36"/>
    </row>
    <row r="11" spans="1:24" ht="18" customHeight="1">
      <c r="A11" s="715"/>
      <c r="B11" s="716"/>
      <c r="C11" s="802"/>
      <c r="D11" s="892" t="s">
        <v>482</v>
      </c>
      <c r="E11" s="893"/>
      <c r="F11" s="894"/>
      <c r="G11" s="880">
        <f>M84</f>
        <v>0</v>
      </c>
      <c r="H11" s="881"/>
      <c r="I11" s="882"/>
      <c r="J11" s="883"/>
      <c r="K11" s="721"/>
      <c r="L11" s="726"/>
      <c r="M11" s="722"/>
      <c r="N11" s="726"/>
      <c r="O11" s="721"/>
      <c r="P11" s="722"/>
      <c r="Q11" s="743">
        <f>SUM(G11:P11)</f>
        <v>0</v>
      </c>
      <c r="R11" s="744"/>
      <c r="S11" s="745"/>
      <c r="T11" s="60"/>
      <c r="U11" s="36"/>
      <c r="V11" s="36"/>
      <c r="W11" s="36"/>
    </row>
    <row r="12" spans="1:24" ht="18" customHeight="1">
      <c r="A12" s="715"/>
      <c r="B12" s="716"/>
      <c r="C12" s="802"/>
      <c r="D12" s="895" t="s">
        <v>483</v>
      </c>
      <c r="E12" s="896"/>
      <c r="F12" s="897"/>
      <c r="G12" s="806"/>
      <c r="H12" s="807"/>
      <c r="I12" s="807"/>
      <c r="J12" s="808"/>
      <c r="K12" s="809"/>
      <c r="L12" s="810"/>
      <c r="M12" s="811"/>
      <c r="N12" s="812"/>
      <c r="O12" s="813"/>
      <c r="P12" s="811"/>
      <c r="Q12" s="743">
        <f>SUM(G12:P12)</f>
        <v>0</v>
      </c>
      <c r="R12" s="744"/>
      <c r="S12" s="745"/>
      <c r="T12" s="60"/>
      <c r="U12" s="36"/>
      <c r="V12" s="36"/>
      <c r="W12" s="36"/>
    </row>
    <row r="13" spans="1:24" ht="18" customHeight="1" thickBot="1">
      <c r="A13" s="715"/>
      <c r="B13" s="716"/>
      <c r="C13" s="803"/>
      <c r="D13" s="898" t="s">
        <v>484</v>
      </c>
      <c r="E13" s="899"/>
      <c r="F13" s="900"/>
      <c r="G13" s="755">
        <f>SUM(G10:H12)</f>
        <v>0</v>
      </c>
      <c r="H13" s="756"/>
      <c r="I13" s="756">
        <f>SUM(I10:J12)</f>
        <v>0</v>
      </c>
      <c r="J13" s="757"/>
      <c r="K13" s="755">
        <f>SUM(K10:L12)</f>
        <v>0</v>
      </c>
      <c r="L13" s="758"/>
      <c r="M13" s="756">
        <f>SUM(M10:N12)</f>
        <v>0</v>
      </c>
      <c r="N13" s="757"/>
      <c r="O13" s="755">
        <f>SUM(O10:P12)</f>
        <v>0</v>
      </c>
      <c r="P13" s="758"/>
      <c r="Q13" s="746">
        <f>SUM(Q10:S12)</f>
        <v>0</v>
      </c>
      <c r="R13" s="747"/>
      <c r="S13" s="748"/>
      <c r="T13" s="61"/>
      <c r="U13" s="36"/>
      <c r="V13" s="36"/>
      <c r="W13" s="36"/>
    </row>
    <row r="14" spans="1:24" ht="18" customHeight="1" thickBot="1">
      <c r="A14" s="717"/>
      <c r="B14" s="795"/>
      <c r="C14" s="901" t="s">
        <v>485</v>
      </c>
      <c r="D14" s="902"/>
      <c r="E14" s="902"/>
      <c r="F14" s="903"/>
      <c r="G14" s="749">
        <f>G9+G13</f>
        <v>0</v>
      </c>
      <c r="H14" s="750"/>
      <c r="I14" s="751">
        <f>I9+I13</f>
        <v>0</v>
      </c>
      <c r="J14" s="752"/>
      <c r="K14" s="749">
        <f>K9+K13</f>
        <v>0</v>
      </c>
      <c r="L14" s="750"/>
      <c r="M14" s="751">
        <f>M9+M13</f>
        <v>0</v>
      </c>
      <c r="N14" s="752"/>
      <c r="O14" s="749">
        <f>O9+O13</f>
        <v>0</v>
      </c>
      <c r="P14" s="753"/>
      <c r="Q14" s="749">
        <f>Q9+Q13</f>
        <v>0</v>
      </c>
      <c r="R14" s="753"/>
      <c r="S14" s="754"/>
      <c r="T14" s="61"/>
      <c r="U14" s="36"/>
      <c r="V14" s="36"/>
      <c r="W14" s="36"/>
    </row>
    <row r="15" spans="1:24" ht="18" customHeight="1">
      <c r="A15" s="713" t="s">
        <v>486</v>
      </c>
      <c r="B15" s="714"/>
      <c r="C15" s="904" t="s">
        <v>487</v>
      </c>
      <c r="D15" s="905"/>
      <c r="E15" s="905"/>
      <c r="F15" s="906"/>
      <c r="G15" s="738">
        <f>M85</f>
        <v>0</v>
      </c>
      <c r="H15" s="739"/>
      <c r="I15" s="740"/>
      <c r="J15" s="741"/>
      <c r="K15" s="733"/>
      <c r="L15" s="742"/>
      <c r="M15" s="740"/>
      <c r="N15" s="741"/>
      <c r="O15" s="733"/>
      <c r="P15" s="734"/>
      <c r="Q15" s="735">
        <f>SUM(G15:P15)</f>
        <v>0</v>
      </c>
      <c r="R15" s="736"/>
      <c r="S15" s="737"/>
      <c r="T15" s="60"/>
      <c r="U15" s="36"/>
      <c r="V15" s="36"/>
      <c r="W15" s="36"/>
    </row>
    <row r="16" spans="1:24" ht="18" customHeight="1">
      <c r="A16" s="715"/>
      <c r="B16" s="716"/>
      <c r="C16" s="892" t="s">
        <v>488</v>
      </c>
      <c r="D16" s="893"/>
      <c r="E16" s="893"/>
      <c r="F16" s="894"/>
      <c r="G16" s="721"/>
      <c r="H16" s="726"/>
      <c r="I16" s="719"/>
      <c r="J16" s="720"/>
      <c r="K16" s="721"/>
      <c r="L16" s="726"/>
      <c r="M16" s="719"/>
      <c r="N16" s="720"/>
      <c r="O16" s="721"/>
      <c r="P16" s="722"/>
      <c r="Q16" s="723">
        <f>SUM(G16:P16)</f>
        <v>0</v>
      </c>
      <c r="R16" s="724"/>
      <c r="S16" s="725"/>
      <c r="T16" s="60"/>
      <c r="U16" s="36"/>
      <c r="V16" s="36"/>
      <c r="W16" s="36"/>
    </row>
    <row r="17" spans="1:24" ht="18" customHeight="1">
      <c r="A17" s="715"/>
      <c r="B17" s="716"/>
      <c r="C17" s="907" t="s">
        <v>489</v>
      </c>
      <c r="D17" s="908"/>
      <c r="E17" s="908"/>
      <c r="F17" s="909"/>
      <c r="G17" s="721"/>
      <c r="H17" s="726"/>
      <c r="I17" s="719"/>
      <c r="J17" s="720"/>
      <c r="K17" s="721"/>
      <c r="L17" s="726"/>
      <c r="M17" s="719"/>
      <c r="N17" s="720"/>
      <c r="O17" s="721"/>
      <c r="P17" s="722"/>
      <c r="Q17" s="723">
        <f>SUM(G17:P17)</f>
        <v>0</v>
      </c>
      <c r="R17" s="724"/>
      <c r="S17" s="725"/>
      <c r="T17" s="60"/>
      <c r="U17" s="36"/>
      <c r="V17" s="36"/>
      <c r="W17" s="36"/>
    </row>
    <row r="18" spans="1:24" ht="18" customHeight="1">
      <c r="A18" s="715"/>
      <c r="B18" s="716"/>
      <c r="C18" s="907" t="s">
        <v>490</v>
      </c>
      <c r="D18" s="908"/>
      <c r="E18" s="908"/>
      <c r="F18" s="909"/>
      <c r="G18" s="721"/>
      <c r="H18" s="726"/>
      <c r="I18" s="719"/>
      <c r="J18" s="720"/>
      <c r="K18" s="721"/>
      <c r="L18" s="726"/>
      <c r="M18" s="719"/>
      <c r="N18" s="720"/>
      <c r="O18" s="721"/>
      <c r="P18" s="722"/>
      <c r="Q18" s="730">
        <f>SUM(G18:P18)</f>
        <v>0</v>
      </c>
      <c r="R18" s="731"/>
      <c r="S18" s="732"/>
      <c r="T18" s="60"/>
      <c r="U18" s="36"/>
      <c r="V18" s="36"/>
      <c r="W18" s="36"/>
    </row>
    <row r="19" spans="1:24" ht="18" customHeight="1">
      <c r="A19" s="717"/>
      <c r="B19" s="718"/>
      <c r="C19" s="910" t="s">
        <v>491</v>
      </c>
      <c r="D19" s="911"/>
      <c r="E19" s="911"/>
      <c r="F19" s="912"/>
      <c r="G19" s="710">
        <f>G15+G16+G17+G18</f>
        <v>0</v>
      </c>
      <c r="H19" s="711"/>
      <c r="I19" s="711">
        <f>I15+I16+I17+I18</f>
        <v>0</v>
      </c>
      <c r="J19" s="712"/>
      <c r="K19" s="710">
        <f>K15+K16+K17+K18</f>
        <v>0</v>
      </c>
      <c r="L19" s="711"/>
      <c r="M19" s="711">
        <f>M15+M16+M17+M18</f>
        <v>0</v>
      </c>
      <c r="N19" s="712"/>
      <c r="O19" s="696">
        <f>O15+O16+O17+O18</f>
        <v>0</v>
      </c>
      <c r="P19" s="697"/>
      <c r="Q19" s="696">
        <f>SUM(Q15:S18)</f>
        <v>0</v>
      </c>
      <c r="R19" s="697"/>
      <c r="S19" s="698"/>
      <c r="T19" s="60"/>
      <c r="U19" s="36"/>
      <c r="V19" s="36"/>
      <c r="W19" s="36"/>
    </row>
    <row r="20" spans="1:24" ht="18" customHeight="1">
      <c r="A20" s="699" t="s">
        <v>492</v>
      </c>
      <c r="B20" s="700"/>
      <c r="C20" s="700"/>
      <c r="D20" s="700"/>
      <c r="E20" s="700"/>
      <c r="F20" s="194"/>
      <c r="G20" s="701">
        <f>G14+G19</f>
        <v>0</v>
      </c>
      <c r="H20" s="702"/>
      <c r="I20" s="703">
        <f>I14+I19</f>
        <v>0</v>
      </c>
      <c r="J20" s="704"/>
      <c r="K20" s="705">
        <f>K14+K19</f>
        <v>0</v>
      </c>
      <c r="L20" s="706"/>
      <c r="M20" s="706">
        <f>M14+M19</f>
        <v>0</v>
      </c>
      <c r="N20" s="707"/>
      <c r="O20" s="708">
        <f>O14+O19</f>
        <v>0</v>
      </c>
      <c r="P20" s="703"/>
      <c r="Q20" s="708">
        <f>Q14+Q19</f>
        <v>0</v>
      </c>
      <c r="R20" s="703"/>
      <c r="S20" s="709">
        <f>S14+S15+S16+S19</f>
        <v>0</v>
      </c>
      <c r="T20" s="60"/>
      <c r="U20" s="36"/>
      <c r="V20" s="36"/>
      <c r="W20" s="36"/>
    </row>
    <row r="21" spans="1:24" ht="15" customHeight="1">
      <c r="A21" s="884" t="s">
        <v>493</v>
      </c>
      <c r="B21" s="884"/>
      <c r="C21" s="884"/>
      <c r="D21" s="884"/>
      <c r="E21" s="884"/>
      <c r="F21" s="884"/>
      <c r="G21" s="884"/>
      <c r="H21" s="884"/>
      <c r="I21" s="884"/>
      <c r="J21" s="884"/>
      <c r="K21" s="884"/>
      <c r="L21" s="884"/>
      <c r="M21" s="884"/>
      <c r="N21" s="884"/>
      <c r="O21" s="884"/>
      <c r="P21" s="884"/>
      <c r="Q21" s="884"/>
      <c r="R21" s="884"/>
      <c r="S21" s="884"/>
      <c r="T21" s="884"/>
      <c r="U21" s="884"/>
      <c r="V21" s="884"/>
      <c r="W21" s="884"/>
      <c r="X21" s="884"/>
    </row>
    <row r="22" spans="1:24" ht="15" customHeight="1">
      <c r="A22" s="62" t="s">
        <v>494</v>
      </c>
      <c r="B22" s="232"/>
      <c r="C22" s="232"/>
      <c r="D22" s="232"/>
      <c r="E22" s="232"/>
      <c r="F22" s="232"/>
      <c r="G22" s="232"/>
      <c r="H22" s="232"/>
      <c r="I22" s="232"/>
      <c r="J22" s="232"/>
      <c r="K22" s="232"/>
      <c r="L22" s="232"/>
      <c r="M22" s="232"/>
      <c r="N22" s="232"/>
      <c r="O22" s="232"/>
      <c r="P22" s="232"/>
      <c r="Q22" s="232"/>
      <c r="R22" s="232"/>
      <c r="S22" s="232"/>
      <c r="T22" s="232"/>
      <c r="U22" s="232"/>
      <c r="V22" s="232"/>
      <c r="W22" s="232"/>
      <c r="X22" s="232"/>
    </row>
    <row r="23" spans="1:24" ht="15" customHeight="1">
      <c r="A23" s="852" t="s">
        <v>495</v>
      </c>
      <c r="B23" s="852"/>
      <c r="C23" s="852"/>
      <c r="D23" s="852"/>
      <c r="E23" s="852"/>
      <c r="F23" s="852"/>
      <c r="G23" s="852"/>
      <c r="H23" s="852"/>
      <c r="I23" s="852"/>
      <c r="J23" s="852"/>
      <c r="K23" s="852"/>
      <c r="L23" s="852"/>
      <c r="M23" s="852"/>
      <c r="N23" s="852"/>
      <c r="O23" s="852"/>
      <c r="P23" s="852"/>
      <c r="Q23" s="852"/>
      <c r="R23" s="852"/>
      <c r="S23" s="852"/>
      <c r="T23" s="852"/>
      <c r="U23" s="852"/>
      <c r="V23" s="852"/>
      <c r="W23" s="852"/>
      <c r="X23" s="852"/>
    </row>
    <row r="24" spans="1:24" ht="6" customHeight="1">
      <c r="A24" s="231"/>
      <c r="B24" s="231"/>
      <c r="C24" s="231"/>
      <c r="D24" s="231"/>
      <c r="E24" s="231"/>
      <c r="F24" s="231"/>
      <c r="G24" s="231"/>
      <c r="H24" s="231"/>
      <c r="I24" s="231"/>
      <c r="J24" s="231"/>
      <c r="K24" s="231"/>
      <c r="L24" s="231"/>
      <c r="M24" s="231"/>
      <c r="N24" s="231"/>
      <c r="O24" s="231"/>
      <c r="P24" s="231"/>
      <c r="Q24" s="231"/>
      <c r="R24" s="231"/>
      <c r="S24" s="231"/>
      <c r="T24" s="231"/>
      <c r="U24" s="231"/>
      <c r="V24" s="231"/>
      <c r="W24" s="231"/>
      <c r="X24" s="231"/>
    </row>
    <row r="25" spans="1:24" ht="31.5" customHeight="1">
      <c r="A25" s="853" t="s">
        <v>496</v>
      </c>
      <c r="B25" s="854"/>
      <c r="C25" s="727"/>
      <c r="D25" s="728"/>
      <c r="E25" s="728"/>
      <c r="F25" s="728"/>
      <c r="G25" s="728"/>
      <c r="H25" s="728"/>
      <c r="I25" s="729"/>
      <c r="J25" s="690" t="s">
        <v>497</v>
      </c>
      <c r="K25" s="691"/>
      <c r="L25" s="691"/>
      <c r="M25" s="692"/>
      <c r="N25" s="693"/>
      <c r="O25" s="694"/>
      <c r="P25" s="694"/>
      <c r="Q25" s="694"/>
      <c r="R25" s="694"/>
      <c r="S25" s="694"/>
      <c r="T25" s="694"/>
      <c r="U25" s="694"/>
      <c r="V25" s="694"/>
      <c r="W25" s="694"/>
      <c r="X25" s="695"/>
    </row>
    <row r="26" spans="1:24" ht="7.5" customHeight="1">
      <c r="A26" s="665"/>
      <c r="B26" s="665"/>
      <c r="C26" s="665"/>
      <c r="D26" s="665"/>
      <c r="E26" s="665"/>
      <c r="F26" s="665"/>
      <c r="G26" s="665"/>
      <c r="H26" s="665"/>
      <c r="I26" s="665"/>
      <c r="J26" s="665"/>
      <c r="K26" s="665"/>
      <c r="L26" s="665"/>
      <c r="M26" s="665"/>
      <c r="N26" s="665"/>
      <c r="O26" s="665"/>
      <c r="P26" s="665"/>
      <c r="Q26" s="665"/>
      <c r="R26" s="665"/>
      <c r="S26" s="665"/>
      <c r="T26" s="665"/>
      <c r="U26" s="665"/>
      <c r="V26" s="665"/>
      <c r="W26" s="665"/>
      <c r="X26" s="665"/>
    </row>
    <row r="27" spans="1:24" ht="18.75" customHeight="1">
      <c r="A27" s="349" t="s">
        <v>498</v>
      </c>
      <c r="B27" s="349"/>
      <c r="C27" s="349"/>
      <c r="D27" s="349"/>
      <c r="E27" s="349"/>
      <c r="F27" s="349"/>
      <c r="G27" s="349"/>
      <c r="H27" s="349"/>
      <c r="I27" s="349"/>
      <c r="J27" s="349"/>
      <c r="K27" s="349"/>
      <c r="L27" s="349"/>
      <c r="M27" s="349"/>
      <c r="N27" s="349"/>
      <c r="O27" s="349"/>
      <c r="P27" s="349"/>
      <c r="Q27" s="349"/>
      <c r="R27" s="349"/>
      <c r="S27" s="349"/>
      <c r="T27" s="349"/>
      <c r="U27" s="349"/>
      <c r="V27" s="349"/>
      <c r="W27" s="349"/>
      <c r="X27" s="349"/>
    </row>
    <row r="28" spans="1:24" ht="16.5" customHeight="1">
      <c r="A28" s="63" t="s">
        <v>499</v>
      </c>
    </row>
    <row r="29" spans="1:24" ht="25.5" customHeight="1">
      <c r="A29" s="666" t="s">
        <v>500</v>
      </c>
      <c r="B29" s="667"/>
      <c r="C29" s="667"/>
      <c r="D29" s="667"/>
      <c r="E29" s="668"/>
      <c r="F29" s="424"/>
      <c r="G29" s="425"/>
      <c r="H29" s="425"/>
      <c r="I29" s="425"/>
      <c r="J29" s="425"/>
      <c r="K29" s="425"/>
      <c r="L29" s="425"/>
      <c r="M29" s="425"/>
      <c r="N29" s="425"/>
      <c r="O29" s="425"/>
      <c r="P29" s="425"/>
      <c r="Q29" s="425"/>
      <c r="R29" s="425"/>
      <c r="S29" s="425"/>
      <c r="T29" s="425"/>
      <c r="U29" s="425"/>
      <c r="V29" s="425"/>
      <c r="W29" s="425"/>
      <c r="X29" s="426"/>
    </row>
    <row r="30" spans="1:24" ht="12" customHeight="1"/>
    <row r="31" spans="1:24" ht="16.5" customHeight="1">
      <c r="A31" s="669" t="s">
        <v>501</v>
      </c>
      <c r="B31" s="669"/>
      <c r="C31" s="669"/>
      <c r="D31" s="669"/>
      <c r="E31" s="669"/>
      <c r="F31" s="669"/>
      <c r="G31" s="669"/>
      <c r="H31" s="669"/>
      <c r="I31" s="669"/>
      <c r="J31" s="669"/>
      <c r="K31" s="669"/>
      <c r="L31" s="669"/>
      <c r="M31" s="669"/>
      <c r="N31" s="669"/>
      <c r="O31" s="669"/>
      <c r="P31" s="669"/>
      <c r="Q31" s="669"/>
      <c r="R31" s="669"/>
      <c r="S31" s="669"/>
      <c r="T31" s="669"/>
      <c r="U31" s="669"/>
      <c r="V31" s="669"/>
      <c r="W31" s="669"/>
      <c r="X31" s="669"/>
    </row>
    <row r="32" spans="1:24" ht="16.5" customHeight="1">
      <c r="A32" s="670" t="s">
        <v>502</v>
      </c>
      <c r="B32" s="671"/>
      <c r="C32" s="671"/>
      <c r="D32" s="671"/>
      <c r="E32" s="672"/>
      <c r="F32" s="670" t="s">
        <v>503</v>
      </c>
      <c r="G32" s="671"/>
      <c r="H32" s="671"/>
      <c r="I32" s="671"/>
      <c r="J32" s="671"/>
      <c r="K32" s="671"/>
      <c r="L32" s="671"/>
      <c r="M32" s="671"/>
      <c r="N32" s="671"/>
      <c r="O32" s="671"/>
      <c r="P32" s="671"/>
      <c r="Q32" s="671"/>
      <c r="R32" s="685"/>
      <c r="S32" s="679"/>
      <c r="T32" s="680"/>
      <c r="U32" s="233" t="s">
        <v>504</v>
      </c>
      <c r="V32" s="683" t="str">
        <f>IFERROR(ROUND(S32/$Q$13*100,1),"")</f>
        <v/>
      </c>
      <c r="W32" s="684"/>
      <c r="X32" s="164" t="s">
        <v>505</v>
      </c>
    </row>
    <row r="33" spans="1:24" ht="16.5" customHeight="1">
      <c r="A33" s="673"/>
      <c r="B33" s="674"/>
      <c r="C33" s="674"/>
      <c r="D33" s="674"/>
      <c r="E33" s="675"/>
      <c r="F33" s="686" t="s">
        <v>506</v>
      </c>
      <c r="G33" s="687"/>
      <c r="H33" s="687"/>
      <c r="I33" s="687"/>
      <c r="J33" s="687"/>
      <c r="K33" s="687"/>
      <c r="L33" s="687"/>
      <c r="M33" s="687"/>
      <c r="N33" s="687"/>
      <c r="O33" s="687"/>
      <c r="P33" s="687"/>
      <c r="Q33" s="687"/>
      <c r="R33" s="688"/>
      <c r="S33" s="681">
        <f>G11</f>
        <v>0</v>
      </c>
      <c r="T33" s="682"/>
      <c r="U33" s="233" t="s">
        <v>504</v>
      </c>
      <c r="V33" s="683" t="str">
        <f>IFERROR(ROUND(S33/$Q$13*100,1),"")</f>
        <v/>
      </c>
      <c r="W33" s="684"/>
      <c r="X33" s="195" t="s">
        <v>505</v>
      </c>
    </row>
    <row r="34" spans="1:24" ht="16.5" customHeight="1">
      <c r="A34" s="673"/>
      <c r="B34" s="674"/>
      <c r="C34" s="674"/>
      <c r="D34" s="674"/>
      <c r="E34" s="675"/>
      <c r="F34" s="686" t="s">
        <v>507</v>
      </c>
      <c r="G34" s="687"/>
      <c r="H34" s="687"/>
      <c r="I34" s="687"/>
      <c r="J34" s="687"/>
      <c r="K34" s="687"/>
      <c r="L34" s="687"/>
      <c r="M34" s="687"/>
      <c r="N34" s="687"/>
      <c r="O34" s="687"/>
      <c r="P34" s="687"/>
      <c r="Q34" s="687"/>
      <c r="R34" s="688"/>
      <c r="S34" s="679"/>
      <c r="T34" s="680"/>
      <c r="U34" s="233" t="s">
        <v>504</v>
      </c>
      <c r="V34" s="683" t="str">
        <f>IFERROR(ROUND(S34/$Q$13*100,1),"")</f>
        <v/>
      </c>
      <c r="W34" s="684"/>
      <c r="X34" s="164" t="s">
        <v>505</v>
      </c>
    </row>
    <row r="35" spans="1:24" ht="16.5" customHeight="1">
      <c r="A35" s="676"/>
      <c r="B35" s="677"/>
      <c r="C35" s="677"/>
      <c r="D35" s="677"/>
      <c r="E35" s="678"/>
      <c r="F35" s="676" t="s">
        <v>508</v>
      </c>
      <c r="G35" s="677"/>
      <c r="H35" s="677"/>
      <c r="I35" s="677"/>
      <c r="J35" s="677"/>
      <c r="K35" s="677"/>
      <c r="L35" s="677"/>
      <c r="M35" s="677"/>
      <c r="N35" s="677"/>
      <c r="O35" s="677"/>
      <c r="P35" s="677"/>
      <c r="Q35" s="677"/>
      <c r="R35" s="689"/>
      <c r="S35" s="681">
        <f>Q13-(S32+S33+S34)</f>
        <v>0</v>
      </c>
      <c r="T35" s="682"/>
      <c r="U35" s="233" t="s">
        <v>504</v>
      </c>
      <c r="V35" s="683" t="str">
        <f>IFERROR(ROUND(S35/$Q$13*100,1),"")</f>
        <v/>
      </c>
      <c r="W35" s="684"/>
      <c r="X35" s="64" t="s">
        <v>505</v>
      </c>
    </row>
    <row r="36" spans="1:24" ht="9" customHeight="1"/>
    <row r="37" spans="1:24" ht="9" customHeight="1">
      <c r="A37" s="860" t="s">
        <v>590</v>
      </c>
      <c r="B37" s="861"/>
      <c r="C37" s="861"/>
      <c r="D37" s="861"/>
      <c r="E37" s="861"/>
      <c r="F37" s="861"/>
      <c r="G37" s="861"/>
      <c r="H37" s="861"/>
      <c r="I37" s="861"/>
      <c r="J37" s="861"/>
      <c r="K37" s="861"/>
      <c r="L37" s="861"/>
      <c r="M37" s="861"/>
      <c r="N37" s="861"/>
      <c r="O37" s="861"/>
      <c r="P37" s="861"/>
      <c r="Q37" s="861"/>
      <c r="R37" s="861"/>
      <c r="S37" s="861"/>
      <c r="T37" s="861"/>
      <c r="U37" s="861"/>
    </row>
    <row r="38" spans="1:24" ht="27.75" customHeight="1">
      <c r="A38" s="861"/>
      <c r="B38" s="861"/>
      <c r="C38" s="861"/>
      <c r="D38" s="861"/>
      <c r="E38" s="861"/>
      <c r="F38" s="861"/>
      <c r="G38" s="861"/>
      <c r="H38" s="861"/>
      <c r="I38" s="861"/>
      <c r="J38" s="861"/>
      <c r="K38" s="861"/>
      <c r="L38" s="861"/>
      <c r="M38" s="861"/>
      <c r="N38" s="861"/>
      <c r="O38" s="861"/>
      <c r="P38" s="861"/>
      <c r="Q38" s="861"/>
      <c r="R38" s="861"/>
      <c r="S38" s="861"/>
      <c r="T38" s="861"/>
      <c r="U38" s="861"/>
    </row>
    <row r="39" spans="1:24" ht="9" customHeight="1">
      <c r="A39" s="352" t="s">
        <v>509</v>
      </c>
      <c r="B39" s="352"/>
      <c r="C39" s="352"/>
      <c r="D39" s="352"/>
      <c r="E39" s="352"/>
      <c r="F39" s="352"/>
    </row>
    <row r="40" spans="1:24" ht="9" customHeight="1">
      <c r="A40" s="352"/>
      <c r="B40" s="352"/>
      <c r="C40" s="352"/>
      <c r="D40" s="352"/>
      <c r="E40" s="352"/>
      <c r="F40" s="352"/>
    </row>
    <row r="41" spans="1:24" ht="9" customHeight="1">
      <c r="A41" s="862" t="s">
        <v>510</v>
      </c>
      <c r="B41" s="863"/>
      <c r="C41" s="863"/>
      <c r="D41" s="864"/>
      <c r="E41" s="307"/>
      <c r="F41" s="308"/>
      <c r="G41" s="308"/>
      <c r="H41" s="308"/>
      <c r="I41" s="308"/>
      <c r="J41" s="376" t="s">
        <v>511</v>
      </c>
      <c r="K41" s="376"/>
      <c r="L41" s="376"/>
      <c r="M41" s="321"/>
      <c r="N41" s="322"/>
      <c r="O41" s="322"/>
      <c r="P41" s="322"/>
      <c r="Q41" s="322"/>
      <c r="R41" s="322"/>
      <c r="S41" s="322"/>
      <c r="T41" s="322"/>
      <c r="U41" s="323"/>
    </row>
    <row r="42" spans="1:24" ht="9" customHeight="1">
      <c r="A42" s="865"/>
      <c r="B42" s="866"/>
      <c r="C42" s="866"/>
      <c r="D42" s="867"/>
      <c r="E42" s="872"/>
      <c r="F42" s="873"/>
      <c r="G42" s="873"/>
      <c r="H42" s="873"/>
      <c r="I42" s="873"/>
      <c r="J42" s="376"/>
      <c r="K42" s="376"/>
      <c r="L42" s="376"/>
      <c r="M42" s="851"/>
      <c r="N42" s="344"/>
      <c r="O42" s="344"/>
      <c r="P42" s="344"/>
      <c r="Q42" s="344"/>
      <c r="R42" s="344"/>
      <c r="S42" s="344"/>
      <c r="T42" s="344"/>
      <c r="U42" s="345"/>
    </row>
    <row r="43" spans="1:24" ht="9" customHeight="1">
      <c r="A43" s="868"/>
      <c r="B43" s="869"/>
      <c r="C43" s="869"/>
      <c r="D43" s="870"/>
      <c r="E43" s="310"/>
      <c r="F43" s="311"/>
      <c r="G43" s="311"/>
      <c r="H43" s="311"/>
      <c r="I43" s="311"/>
      <c r="J43" s="376"/>
      <c r="K43" s="376"/>
      <c r="L43" s="376"/>
      <c r="M43" s="324"/>
      <c r="N43" s="325"/>
      <c r="O43" s="325"/>
      <c r="P43" s="325"/>
      <c r="Q43" s="325"/>
      <c r="R43" s="325"/>
      <c r="S43" s="325"/>
      <c r="T43" s="325"/>
      <c r="U43" s="326"/>
    </row>
    <row r="44" spans="1:24" ht="9" customHeight="1">
      <c r="A44" s="862" t="s">
        <v>512</v>
      </c>
      <c r="B44" s="863"/>
      <c r="C44" s="863"/>
      <c r="D44" s="864"/>
      <c r="E44" s="321"/>
      <c r="F44" s="322"/>
      <c r="G44" s="322"/>
      <c r="H44" s="322"/>
      <c r="I44" s="322"/>
      <c r="J44" s="322"/>
      <c r="K44" s="322"/>
      <c r="L44" s="322"/>
      <c r="M44" s="322"/>
      <c r="N44" s="322"/>
      <c r="O44" s="322"/>
      <c r="P44" s="322"/>
      <c r="Q44" s="322"/>
      <c r="R44" s="322"/>
      <c r="S44" s="322"/>
      <c r="T44" s="322"/>
      <c r="U44" s="323"/>
    </row>
    <row r="45" spans="1:24" ht="9" customHeight="1">
      <c r="A45" s="865"/>
      <c r="B45" s="866"/>
      <c r="C45" s="866"/>
      <c r="D45" s="867"/>
      <c r="E45" s="851"/>
      <c r="F45" s="344"/>
      <c r="G45" s="344"/>
      <c r="H45" s="344"/>
      <c r="I45" s="344"/>
      <c r="J45" s="344"/>
      <c r="K45" s="344"/>
      <c r="L45" s="344"/>
      <c r="M45" s="344"/>
      <c r="N45" s="344"/>
      <c r="O45" s="344"/>
      <c r="P45" s="344"/>
      <c r="Q45" s="344"/>
      <c r="R45" s="344"/>
      <c r="S45" s="344"/>
      <c r="T45" s="344"/>
      <c r="U45" s="345"/>
    </row>
    <row r="46" spans="1:24" ht="9" customHeight="1">
      <c r="A46" s="868"/>
      <c r="B46" s="869"/>
      <c r="C46" s="869"/>
      <c r="D46" s="870"/>
      <c r="E46" s="324"/>
      <c r="F46" s="325"/>
      <c r="G46" s="325"/>
      <c r="H46" s="325"/>
      <c r="I46" s="325"/>
      <c r="J46" s="325"/>
      <c r="K46" s="325"/>
      <c r="L46" s="325"/>
      <c r="M46" s="325"/>
      <c r="N46" s="325"/>
      <c r="O46" s="325"/>
      <c r="P46" s="325"/>
      <c r="Q46" s="325"/>
      <c r="R46" s="325"/>
      <c r="S46" s="325"/>
      <c r="T46" s="325"/>
      <c r="U46" s="326"/>
    </row>
    <row r="47" spans="1:24" ht="9" customHeight="1">
      <c r="A47" s="871" t="s">
        <v>513</v>
      </c>
      <c r="B47" s="871"/>
      <c r="C47" s="871"/>
      <c r="D47" s="871"/>
      <c r="E47" s="321"/>
      <c r="F47" s="322"/>
      <c r="G47" s="322"/>
      <c r="H47" s="322"/>
      <c r="I47" s="322"/>
      <c r="J47" s="322"/>
      <c r="K47" s="322"/>
      <c r="L47" s="322"/>
      <c r="M47" s="322"/>
      <c r="N47" s="322"/>
      <c r="O47" s="322"/>
      <c r="P47" s="322"/>
      <c r="Q47" s="322"/>
      <c r="R47" s="322"/>
      <c r="S47" s="322"/>
      <c r="T47" s="322"/>
      <c r="U47" s="323"/>
    </row>
    <row r="48" spans="1:24" ht="9" customHeight="1">
      <c r="A48" s="871"/>
      <c r="B48" s="871"/>
      <c r="C48" s="871"/>
      <c r="D48" s="871"/>
      <c r="E48" s="851"/>
      <c r="F48" s="344"/>
      <c r="G48" s="344"/>
      <c r="H48" s="344"/>
      <c r="I48" s="344"/>
      <c r="J48" s="344"/>
      <c r="K48" s="344"/>
      <c r="L48" s="344"/>
      <c r="M48" s="344"/>
      <c r="N48" s="344"/>
      <c r="O48" s="344"/>
      <c r="P48" s="344"/>
      <c r="Q48" s="344"/>
      <c r="R48" s="344"/>
      <c r="S48" s="344"/>
      <c r="T48" s="344"/>
      <c r="U48" s="345"/>
    </row>
    <row r="49" spans="1:21" ht="9" customHeight="1">
      <c r="A49" s="871"/>
      <c r="B49" s="871"/>
      <c r="C49" s="871"/>
      <c r="D49" s="871"/>
      <c r="E49" s="324"/>
      <c r="F49" s="325"/>
      <c r="G49" s="325"/>
      <c r="H49" s="325"/>
      <c r="I49" s="325"/>
      <c r="J49" s="325"/>
      <c r="K49" s="325"/>
      <c r="L49" s="325"/>
      <c r="M49" s="325"/>
      <c r="N49" s="325"/>
      <c r="O49" s="325"/>
      <c r="P49" s="325"/>
      <c r="Q49" s="325"/>
      <c r="R49" s="325"/>
      <c r="S49" s="325"/>
      <c r="T49" s="325"/>
      <c r="U49" s="326"/>
    </row>
    <row r="50" spans="1:21" ht="9" customHeight="1">
      <c r="A50" s="228"/>
      <c r="B50" s="228"/>
      <c r="C50" s="228"/>
      <c r="D50" s="228"/>
      <c r="E50" s="53"/>
      <c r="F50" s="53"/>
      <c r="G50" s="53"/>
      <c r="H50" s="53"/>
      <c r="I50" s="53"/>
      <c r="J50" s="53"/>
      <c r="K50" s="53"/>
      <c r="L50" s="53"/>
      <c r="M50" s="53"/>
      <c r="N50" s="53"/>
      <c r="O50" s="53"/>
      <c r="P50" s="53"/>
      <c r="Q50" s="53"/>
      <c r="R50" s="53"/>
    </row>
    <row r="51" spans="1:21" ht="9" customHeight="1">
      <c r="A51" s="352" t="s">
        <v>514</v>
      </c>
      <c r="B51" s="352"/>
      <c r="C51" s="352"/>
      <c r="D51" s="352"/>
      <c r="E51" s="352"/>
      <c r="F51" s="352"/>
      <c r="G51" s="352"/>
      <c r="H51" s="352"/>
      <c r="I51" s="352"/>
    </row>
    <row r="52" spans="1:21" ht="9" customHeight="1">
      <c r="A52" s="352"/>
      <c r="B52" s="352"/>
      <c r="C52" s="352"/>
      <c r="D52" s="352"/>
      <c r="E52" s="352"/>
      <c r="F52" s="352"/>
      <c r="G52" s="352"/>
      <c r="H52" s="352"/>
      <c r="I52" s="352"/>
    </row>
    <row r="53" spans="1:21" ht="9" customHeight="1">
      <c r="A53" s="377" t="s">
        <v>515</v>
      </c>
      <c r="B53" s="377"/>
      <c r="C53" s="377"/>
      <c r="D53" s="377"/>
      <c r="E53" s="321"/>
      <c r="F53" s="322"/>
      <c r="G53" s="322"/>
      <c r="H53" s="322"/>
      <c r="I53" s="322"/>
      <c r="J53" s="322"/>
      <c r="K53" s="322"/>
      <c r="L53" s="322"/>
      <c r="M53" s="322"/>
      <c r="N53" s="322"/>
      <c r="O53" s="322"/>
      <c r="P53" s="322"/>
      <c r="Q53" s="322"/>
      <c r="R53" s="322"/>
      <c r="S53" s="322"/>
      <c r="T53" s="322"/>
      <c r="U53" s="323"/>
    </row>
    <row r="54" spans="1:21" ht="9" customHeight="1">
      <c r="A54" s="377"/>
      <c r="B54" s="377"/>
      <c r="C54" s="377"/>
      <c r="D54" s="377"/>
      <c r="E54" s="851"/>
      <c r="F54" s="344"/>
      <c r="G54" s="344"/>
      <c r="H54" s="344"/>
      <c r="I54" s="344"/>
      <c r="J54" s="344"/>
      <c r="K54" s="344"/>
      <c r="L54" s="344"/>
      <c r="M54" s="344"/>
      <c r="N54" s="344"/>
      <c r="O54" s="344"/>
      <c r="P54" s="344"/>
      <c r="Q54" s="344"/>
      <c r="R54" s="344"/>
      <c r="S54" s="344"/>
      <c r="T54" s="344"/>
      <c r="U54" s="345"/>
    </row>
    <row r="55" spans="1:21" ht="9" customHeight="1">
      <c r="A55" s="377"/>
      <c r="B55" s="377"/>
      <c r="C55" s="377"/>
      <c r="D55" s="377"/>
      <c r="E55" s="324"/>
      <c r="F55" s="325"/>
      <c r="G55" s="325"/>
      <c r="H55" s="325"/>
      <c r="I55" s="325"/>
      <c r="J55" s="325"/>
      <c r="K55" s="325"/>
      <c r="L55" s="325"/>
      <c r="M55" s="325"/>
      <c r="N55" s="325"/>
      <c r="O55" s="325"/>
      <c r="P55" s="325"/>
      <c r="Q55" s="325"/>
      <c r="R55" s="325"/>
      <c r="S55" s="325"/>
      <c r="T55" s="325"/>
      <c r="U55" s="326"/>
    </row>
    <row r="56" spans="1:21" ht="9" customHeight="1">
      <c r="A56" s="377" t="s">
        <v>516</v>
      </c>
      <c r="B56" s="377"/>
      <c r="C56" s="377"/>
      <c r="D56" s="377"/>
      <c r="E56" s="321"/>
      <c r="F56" s="322"/>
      <c r="G56" s="322"/>
      <c r="H56" s="322"/>
      <c r="I56" s="322"/>
      <c r="J56" s="322"/>
      <c r="K56" s="322"/>
      <c r="L56" s="322"/>
      <c r="M56" s="322"/>
      <c r="N56" s="322"/>
      <c r="O56" s="322"/>
      <c r="P56" s="322"/>
      <c r="Q56" s="322"/>
      <c r="R56" s="322"/>
      <c r="S56" s="322"/>
      <c r="T56" s="322"/>
      <c r="U56" s="323"/>
    </row>
    <row r="57" spans="1:21" ht="9" customHeight="1">
      <c r="A57" s="377"/>
      <c r="B57" s="377"/>
      <c r="C57" s="377"/>
      <c r="D57" s="377"/>
      <c r="E57" s="851"/>
      <c r="F57" s="344"/>
      <c r="G57" s="344"/>
      <c r="H57" s="344"/>
      <c r="I57" s="344"/>
      <c r="J57" s="344"/>
      <c r="K57" s="344"/>
      <c r="L57" s="344"/>
      <c r="M57" s="344"/>
      <c r="N57" s="344"/>
      <c r="O57" s="344"/>
      <c r="P57" s="344"/>
      <c r="Q57" s="344"/>
      <c r="R57" s="344"/>
      <c r="S57" s="344"/>
      <c r="T57" s="344"/>
      <c r="U57" s="345"/>
    </row>
    <row r="58" spans="1:21" ht="9" customHeight="1">
      <c r="A58" s="377"/>
      <c r="B58" s="377"/>
      <c r="C58" s="377"/>
      <c r="D58" s="377"/>
      <c r="E58" s="324"/>
      <c r="F58" s="325"/>
      <c r="G58" s="325"/>
      <c r="H58" s="325"/>
      <c r="I58" s="325"/>
      <c r="J58" s="325"/>
      <c r="K58" s="325"/>
      <c r="L58" s="325"/>
      <c r="M58" s="325"/>
      <c r="N58" s="325"/>
      <c r="O58" s="325"/>
      <c r="P58" s="325"/>
      <c r="Q58" s="325"/>
      <c r="R58" s="325"/>
      <c r="S58" s="325"/>
      <c r="T58" s="325"/>
      <c r="U58" s="326"/>
    </row>
    <row r="59" spans="1:21" ht="9" customHeight="1"/>
    <row r="60" spans="1:21" s="3" customFormat="1" ht="21" customHeight="1">
      <c r="A60" s="30" t="s">
        <v>517</v>
      </c>
      <c r="N60" s="26"/>
    </row>
    <row r="61" spans="1:21" s="3" customFormat="1" ht="21" customHeight="1">
      <c r="A61" s="30" t="s">
        <v>518</v>
      </c>
      <c r="N61" s="26"/>
    </row>
    <row r="62" spans="1:21" s="3" customFormat="1" ht="22.5" customHeight="1">
      <c r="A62" s="645" t="s">
        <v>519</v>
      </c>
      <c r="B62" s="646"/>
      <c r="C62" s="647" t="s">
        <v>520</v>
      </c>
      <c r="D62" s="648"/>
      <c r="E62" s="648"/>
      <c r="F62" s="648"/>
      <c r="G62" s="649"/>
      <c r="H62" s="647" t="s">
        <v>521</v>
      </c>
      <c r="I62" s="648"/>
      <c r="J62" s="648"/>
      <c r="K62" s="648"/>
      <c r="L62" s="649"/>
      <c r="M62" s="646" t="s">
        <v>522</v>
      </c>
      <c r="N62" s="646"/>
      <c r="O62" s="650"/>
    </row>
    <row r="63" spans="1:21" s="3" customFormat="1" ht="27" customHeight="1">
      <c r="A63" s="656">
        <v>1</v>
      </c>
      <c r="B63" s="657"/>
      <c r="C63" s="651"/>
      <c r="D63" s="652"/>
      <c r="E63" s="652"/>
      <c r="F63" s="652"/>
      <c r="G63" s="653"/>
      <c r="H63" s="651"/>
      <c r="I63" s="652"/>
      <c r="J63" s="652"/>
      <c r="K63" s="652"/>
      <c r="L63" s="653"/>
      <c r="M63" s="654"/>
      <c r="N63" s="655"/>
      <c r="O63" s="165" t="s">
        <v>504</v>
      </c>
    </row>
    <row r="64" spans="1:21" s="3" customFormat="1" ht="27" customHeight="1">
      <c r="A64" s="663">
        <v>2</v>
      </c>
      <c r="B64" s="664"/>
      <c r="C64" s="658"/>
      <c r="D64" s="659"/>
      <c r="E64" s="659"/>
      <c r="F64" s="659"/>
      <c r="G64" s="660"/>
      <c r="H64" s="658"/>
      <c r="I64" s="659"/>
      <c r="J64" s="659"/>
      <c r="K64" s="659"/>
      <c r="L64" s="660"/>
      <c r="M64" s="661"/>
      <c r="N64" s="662"/>
      <c r="O64" s="66" t="s">
        <v>504</v>
      </c>
    </row>
    <row r="65" spans="1:16" s="3" customFormat="1" ht="27" customHeight="1">
      <c r="A65" s="820">
        <v>3</v>
      </c>
      <c r="B65" s="821"/>
      <c r="C65" s="658"/>
      <c r="D65" s="659"/>
      <c r="E65" s="659"/>
      <c r="F65" s="659"/>
      <c r="G65" s="660"/>
      <c r="H65" s="658"/>
      <c r="I65" s="659"/>
      <c r="J65" s="659"/>
      <c r="K65" s="659"/>
      <c r="L65" s="660"/>
      <c r="M65" s="661"/>
      <c r="N65" s="662"/>
      <c r="O65" s="66" t="s">
        <v>504</v>
      </c>
    </row>
    <row r="66" spans="1:16" s="3" customFormat="1" ht="27" customHeight="1">
      <c r="A66" s="820">
        <v>4</v>
      </c>
      <c r="B66" s="821"/>
      <c r="C66" s="658"/>
      <c r="D66" s="659"/>
      <c r="E66" s="659"/>
      <c r="F66" s="659"/>
      <c r="G66" s="660"/>
      <c r="H66" s="658"/>
      <c r="I66" s="659"/>
      <c r="J66" s="659"/>
      <c r="K66" s="659"/>
      <c r="L66" s="660"/>
      <c r="M66" s="661"/>
      <c r="N66" s="662"/>
      <c r="O66" s="66" t="s">
        <v>504</v>
      </c>
    </row>
    <row r="67" spans="1:16" s="3" customFormat="1" ht="27" customHeight="1">
      <c r="A67" s="820">
        <v>5</v>
      </c>
      <c r="B67" s="821"/>
      <c r="C67" s="658"/>
      <c r="D67" s="659"/>
      <c r="E67" s="659"/>
      <c r="F67" s="659"/>
      <c r="G67" s="660"/>
      <c r="H67" s="658"/>
      <c r="I67" s="659"/>
      <c r="J67" s="659"/>
      <c r="K67" s="659"/>
      <c r="L67" s="660"/>
      <c r="M67" s="661"/>
      <c r="N67" s="662"/>
      <c r="O67" s="66" t="s">
        <v>504</v>
      </c>
    </row>
    <row r="68" spans="1:16" s="3" customFormat="1" ht="27" customHeight="1">
      <c r="A68" s="820">
        <v>6</v>
      </c>
      <c r="B68" s="821"/>
      <c r="C68" s="658"/>
      <c r="D68" s="659"/>
      <c r="E68" s="659"/>
      <c r="F68" s="659"/>
      <c r="G68" s="660"/>
      <c r="H68" s="658"/>
      <c r="I68" s="659"/>
      <c r="J68" s="659"/>
      <c r="K68" s="659"/>
      <c r="L68" s="660"/>
      <c r="M68" s="661"/>
      <c r="N68" s="662"/>
      <c r="O68" s="66" t="s">
        <v>504</v>
      </c>
    </row>
    <row r="69" spans="1:16" s="3" customFormat="1" ht="27" customHeight="1">
      <c r="A69" s="820">
        <v>7</v>
      </c>
      <c r="B69" s="821"/>
      <c r="C69" s="658"/>
      <c r="D69" s="659"/>
      <c r="E69" s="659"/>
      <c r="F69" s="659"/>
      <c r="G69" s="660"/>
      <c r="H69" s="658"/>
      <c r="I69" s="659"/>
      <c r="J69" s="659"/>
      <c r="K69" s="659"/>
      <c r="L69" s="660"/>
      <c r="M69" s="661"/>
      <c r="N69" s="662"/>
      <c r="O69" s="66" t="s">
        <v>504</v>
      </c>
    </row>
    <row r="70" spans="1:16" s="3" customFormat="1" ht="27" customHeight="1">
      <c r="A70" s="820">
        <v>8</v>
      </c>
      <c r="B70" s="821"/>
      <c r="C70" s="658"/>
      <c r="D70" s="659"/>
      <c r="E70" s="659"/>
      <c r="F70" s="659"/>
      <c r="G70" s="660"/>
      <c r="H70" s="658"/>
      <c r="I70" s="659"/>
      <c r="J70" s="659"/>
      <c r="K70" s="659"/>
      <c r="L70" s="660"/>
      <c r="M70" s="661"/>
      <c r="N70" s="662"/>
      <c r="O70" s="66" t="s">
        <v>504</v>
      </c>
    </row>
    <row r="71" spans="1:16" s="3" customFormat="1" ht="27" customHeight="1">
      <c r="A71" s="820">
        <v>9</v>
      </c>
      <c r="B71" s="821"/>
      <c r="C71" s="658"/>
      <c r="D71" s="659"/>
      <c r="E71" s="659"/>
      <c r="F71" s="659"/>
      <c r="G71" s="660"/>
      <c r="H71" s="658"/>
      <c r="I71" s="659"/>
      <c r="J71" s="659"/>
      <c r="K71" s="659"/>
      <c r="L71" s="660"/>
      <c r="M71" s="661"/>
      <c r="N71" s="662"/>
      <c r="O71" s="66" t="s">
        <v>504</v>
      </c>
    </row>
    <row r="72" spans="1:16" s="3" customFormat="1" ht="27" customHeight="1">
      <c r="A72" s="822">
        <v>10</v>
      </c>
      <c r="B72" s="823"/>
      <c r="C72" s="824"/>
      <c r="D72" s="825"/>
      <c r="E72" s="825"/>
      <c r="F72" s="825"/>
      <c r="G72" s="826"/>
      <c r="H72" s="827"/>
      <c r="I72" s="828"/>
      <c r="J72" s="828"/>
      <c r="K72" s="828"/>
      <c r="L72" s="829"/>
      <c r="M72" s="830"/>
      <c r="N72" s="831"/>
      <c r="O72" s="32" t="s">
        <v>504</v>
      </c>
    </row>
    <row r="73" spans="1:16" s="3" customFormat="1" ht="27" customHeight="1">
      <c r="A73" s="832" t="s">
        <v>523</v>
      </c>
      <c r="B73" s="833"/>
      <c r="C73" s="834" t="s">
        <v>520</v>
      </c>
      <c r="D73" s="835"/>
      <c r="E73" s="835"/>
      <c r="F73" s="835"/>
      <c r="G73" s="836"/>
      <c r="H73" s="837" t="s">
        <v>521</v>
      </c>
      <c r="I73" s="838"/>
      <c r="J73" s="838"/>
      <c r="K73" s="838"/>
      <c r="L73" s="833"/>
      <c r="M73" s="837" t="s">
        <v>522</v>
      </c>
      <c r="N73" s="838"/>
      <c r="O73" s="839"/>
      <c r="P73" s="67"/>
    </row>
    <row r="74" spans="1:16" s="3" customFormat="1" ht="27" customHeight="1">
      <c r="A74" s="855">
        <v>1</v>
      </c>
      <c r="B74" s="856"/>
      <c r="C74" s="658"/>
      <c r="D74" s="659"/>
      <c r="E74" s="659"/>
      <c r="F74" s="659"/>
      <c r="G74" s="660"/>
      <c r="H74" s="658"/>
      <c r="I74" s="659"/>
      <c r="J74" s="659"/>
      <c r="K74" s="659"/>
      <c r="L74" s="660"/>
      <c r="M74" s="857"/>
      <c r="N74" s="858"/>
      <c r="O74" s="68" t="s">
        <v>504</v>
      </c>
    </row>
    <row r="75" spans="1:16" s="3" customFormat="1" ht="27" customHeight="1">
      <c r="A75" s="843">
        <v>2</v>
      </c>
      <c r="B75" s="844"/>
      <c r="C75" s="658"/>
      <c r="D75" s="659"/>
      <c r="E75" s="659"/>
      <c r="F75" s="659"/>
      <c r="G75" s="660"/>
      <c r="H75" s="658"/>
      <c r="I75" s="659"/>
      <c r="J75" s="659"/>
      <c r="K75" s="659"/>
      <c r="L75" s="660"/>
      <c r="M75" s="661"/>
      <c r="N75" s="662"/>
      <c r="O75" s="66" t="s">
        <v>504</v>
      </c>
    </row>
    <row r="76" spans="1:16" s="3" customFormat="1" ht="27" customHeight="1">
      <c r="A76" s="859">
        <v>3</v>
      </c>
      <c r="B76" s="664"/>
      <c r="C76" s="658"/>
      <c r="D76" s="659"/>
      <c r="E76" s="659"/>
      <c r="F76" s="659"/>
      <c r="G76" s="660"/>
      <c r="H76" s="658"/>
      <c r="I76" s="659"/>
      <c r="J76" s="659"/>
      <c r="K76" s="659"/>
      <c r="L76" s="660"/>
      <c r="M76" s="661"/>
      <c r="N76" s="662"/>
      <c r="O76" s="66" t="s">
        <v>504</v>
      </c>
    </row>
    <row r="77" spans="1:16" s="3" customFormat="1" ht="27" customHeight="1">
      <c r="A77" s="663">
        <v>4</v>
      </c>
      <c r="B77" s="664"/>
      <c r="C77" s="658"/>
      <c r="D77" s="659"/>
      <c r="E77" s="659"/>
      <c r="F77" s="659"/>
      <c r="G77" s="660"/>
      <c r="H77" s="658"/>
      <c r="I77" s="659"/>
      <c r="J77" s="659"/>
      <c r="K77" s="659"/>
      <c r="L77" s="660"/>
      <c r="M77" s="661"/>
      <c r="N77" s="662"/>
      <c r="O77" s="66" t="s">
        <v>504</v>
      </c>
    </row>
    <row r="78" spans="1:16" s="3" customFormat="1" ht="27" customHeight="1">
      <c r="A78" s="663">
        <v>5</v>
      </c>
      <c r="B78" s="664"/>
      <c r="C78" s="658"/>
      <c r="D78" s="659"/>
      <c r="E78" s="659"/>
      <c r="F78" s="659"/>
      <c r="G78" s="660"/>
      <c r="H78" s="658"/>
      <c r="I78" s="659"/>
      <c r="J78" s="659"/>
      <c r="K78" s="659"/>
      <c r="L78" s="660"/>
      <c r="M78" s="661"/>
      <c r="N78" s="662"/>
      <c r="O78" s="66" t="s">
        <v>504</v>
      </c>
    </row>
    <row r="79" spans="1:16" s="3" customFormat="1" ht="27" customHeight="1">
      <c r="A79" s="663">
        <v>6</v>
      </c>
      <c r="B79" s="664"/>
      <c r="C79" s="658"/>
      <c r="D79" s="659"/>
      <c r="E79" s="659"/>
      <c r="F79" s="659"/>
      <c r="G79" s="660"/>
      <c r="H79" s="658"/>
      <c r="I79" s="659"/>
      <c r="J79" s="659"/>
      <c r="K79" s="659"/>
      <c r="L79" s="660"/>
      <c r="M79" s="661"/>
      <c r="N79" s="662"/>
      <c r="O79" s="66" t="s">
        <v>504</v>
      </c>
    </row>
    <row r="80" spans="1:16" s="3" customFormat="1" ht="27" customHeight="1">
      <c r="A80" s="663">
        <v>7</v>
      </c>
      <c r="B80" s="664"/>
      <c r="C80" s="658"/>
      <c r="D80" s="659"/>
      <c r="E80" s="659"/>
      <c r="F80" s="659"/>
      <c r="G80" s="660"/>
      <c r="H80" s="658"/>
      <c r="I80" s="659"/>
      <c r="J80" s="659"/>
      <c r="K80" s="659"/>
      <c r="L80" s="660"/>
      <c r="M80" s="661"/>
      <c r="N80" s="662"/>
      <c r="O80" s="66" t="s">
        <v>504</v>
      </c>
    </row>
    <row r="81" spans="1:15" s="3" customFormat="1" ht="27" customHeight="1">
      <c r="A81" s="820">
        <v>8</v>
      </c>
      <c r="B81" s="821"/>
      <c r="C81" s="658"/>
      <c r="D81" s="659"/>
      <c r="E81" s="659"/>
      <c r="F81" s="659"/>
      <c r="G81" s="660"/>
      <c r="H81" s="658"/>
      <c r="I81" s="659"/>
      <c r="J81" s="659"/>
      <c r="K81" s="659"/>
      <c r="L81" s="660"/>
      <c r="M81" s="661"/>
      <c r="N81" s="662"/>
      <c r="O81" s="66" t="s">
        <v>504</v>
      </c>
    </row>
    <row r="82" spans="1:15" s="3" customFormat="1" ht="27" customHeight="1">
      <c r="A82" s="843">
        <v>9</v>
      </c>
      <c r="B82" s="844"/>
      <c r="C82" s="658"/>
      <c r="D82" s="659"/>
      <c r="E82" s="659"/>
      <c r="F82" s="659"/>
      <c r="G82" s="660"/>
      <c r="H82" s="658"/>
      <c r="I82" s="659"/>
      <c r="J82" s="659"/>
      <c r="K82" s="659"/>
      <c r="L82" s="660"/>
      <c r="M82" s="661"/>
      <c r="N82" s="662"/>
      <c r="O82" s="66" t="s">
        <v>504</v>
      </c>
    </row>
    <row r="83" spans="1:15" s="3" customFormat="1" ht="27" customHeight="1">
      <c r="A83" s="822">
        <v>10</v>
      </c>
      <c r="B83" s="823"/>
      <c r="C83" s="824"/>
      <c r="D83" s="825"/>
      <c r="E83" s="825"/>
      <c r="F83" s="825"/>
      <c r="G83" s="826"/>
      <c r="H83" s="824"/>
      <c r="I83" s="825"/>
      <c r="J83" s="825"/>
      <c r="K83" s="825"/>
      <c r="L83" s="826"/>
      <c r="M83" s="845"/>
      <c r="N83" s="846"/>
      <c r="O83" s="69" t="s">
        <v>504</v>
      </c>
    </row>
    <row r="84" spans="1:15" s="3" customFormat="1" ht="30" customHeight="1">
      <c r="A84" s="847" t="s">
        <v>524</v>
      </c>
      <c r="B84" s="508"/>
      <c r="C84" s="508"/>
      <c r="D84" s="508"/>
      <c r="E84" s="508"/>
      <c r="F84" s="508"/>
      <c r="G84" s="508"/>
      <c r="H84" s="508"/>
      <c r="I84" s="508"/>
      <c r="J84" s="508"/>
      <c r="K84" s="508"/>
      <c r="L84" s="848"/>
      <c r="M84" s="849">
        <f>SUM(M63:N72)</f>
        <v>0</v>
      </c>
      <c r="N84" s="850"/>
      <c r="O84" s="166" t="s">
        <v>504</v>
      </c>
    </row>
    <row r="85" spans="1:15" s="3" customFormat="1" ht="30" customHeight="1">
      <c r="A85" s="382" t="s">
        <v>525</v>
      </c>
      <c r="B85" s="383"/>
      <c r="C85" s="383"/>
      <c r="D85" s="383"/>
      <c r="E85" s="383"/>
      <c r="F85" s="383"/>
      <c r="G85" s="383"/>
      <c r="H85" s="383"/>
      <c r="I85" s="383"/>
      <c r="J85" s="383"/>
      <c r="K85" s="383"/>
      <c r="L85" s="840"/>
      <c r="M85" s="841">
        <f>SUM(M74:N83)</f>
        <v>0</v>
      </c>
      <c r="N85" s="842"/>
      <c r="O85" s="70" t="s">
        <v>504</v>
      </c>
    </row>
    <row r="86" spans="1:15" s="3" customFormat="1" ht="21" customHeight="1">
      <c r="A86" s="31" t="s">
        <v>526</v>
      </c>
      <c r="N86" s="26"/>
    </row>
  </sheetData>
  <sheetProtection insertColumns="0" selectLockedCells="1"/>
  <mergeCells count="230">
    <mergeCell ref="A2:D4"/>
    <mergeCell ref="E2:Q4"/>
    <mergeCell ref="R2:T4"/>
    <mergeCell ref="U2:X4"/>
    <mergeCell ref="A8:B8"/>
    <mergeCell ref="C8:F8"/>
    <mergeCell ref="G8:H8"/>
    <mergeCell ref="I8:J8"/>
    <mergeCell ref="K8:L8"/>
    <mergeCell ref="M8:N8"/>
    <mergeCell ref="O8:P8"/>
    <mergeCell ref="Q8:S8"/>
    <mergeCell ref="A9:B14"/>
    <mergeCell ref="C9:F9"/>
    <mergeCell ref="G9:H9"/>
    <mergeCell ref="I9:J9"/>
    <mergeCell ref="K9:L9"/>
    <mergeCell ref="M9:N9"/>
    <mergeCell ref="O9:P9"/>
    <mergeCell ref="Q9:S9"/>
    <mergeCell ref="C10:C13"/>
    <mergeCell ref="D10:F10"/>
    <mergeCell ref="G10:H10"/>
    <mergeCell ref="I10:J10"/>
    <mergeCell ref="K10:L10"/>
    <mergeCell ref="M10:N10"/>
    <mergeCell ref="D12:F12"/>
    <mergeCell ref="G12:H12"/>
    <mergeCell ref="I12:J12"/>
    <mergeCell ref="K12:L12"/>
    <mergeCell ref="O10:P10"/>
    <mergeCell ref="Q10:S10"/>
    <mergeCell ref="D11:F11"/>
    <mergeCell ref="G11:H11"/>
    <mergeCell ref="I11:J11"/>
    <mergeCell ref="K11:L11"/>
    <mergeCell ref="M11:N11"/>
    <mergeCell ref="O11:P11"/>
    <mergeCell ref="Q11:S11"/>
    <mergeCell ref="M12:N12"/>
    <mergeCell ref="O12:P12"/>
    <mergeCell ref="Q12:S12"/>
    <mergeCell ref="D13:F13"/>
    <mergeCell ref="G13:H13"/>
    <mergeCell ref="I13:J13"/>
    <mergeCell ref="K13:L13"/>
    <mergeCell ref="M13:N13"/>
    <mergeCell ref="O13:P13"/>
    <mergeCell ref="Q13:S13"/>
    <mergeCell ref="G16:H16"/>
    <mergeCell ref="I16:J16"/>
    <mergeCell ref="K16:L16"/>
    <mergeCell ref="M16:N16"/>
    <mergeCell ref="O16:P16"/>
    <mergeCell ref="Q16:S16"/>
    <mergeCell ref="Q14:S14"/>
    <mergeCell ref="A15:B19"/>
    <mergeCell ref="C15:F15"/>
    <mergeCell ref="G15:H15"/>
    <mergeCell ref="I15:J15"/>
    <mergeCell ref="K15:L15"/>
    <mergeCell ref="M15:N15"/>
    <mergeCell ref="O15:P15"/>
    <mergeCell ref="Q15:S15"/>
    <mergeCell ref="C16:F16"/>
    <mergeCell ref="C14:F14"/>
    <mergeCell ref="G14:H14"/>
    <mergeCell ref="I14:J14"/>
    <mergeCell ref="K14:L14"/>
    <mergeCell ref="M14:N14"/>
    <mergeCell ref="O14:P14"/>
    <mergeCell ref="Q17:S17"/>
    <mergeCell ref="C18:F18"/>
    <mergeCell ref="G18:H18"/>
    <mergeCell ref="I18:J18"/>
    <mergeCell ref="K18:L18"/>
    <mergeCell ref="M18:N18"/>
    <mergeCell ref="O18:P18"/>
    <mergeCell ref="Q18:S18"/>
    <mergeCell ref="C17:F17"/>
    <mergeCell ref="G17:H17"/>
    <mergeCell ref="I17:J17"/>
    <mergeCell ref="K17:L17"/>
    <mergeCell ref="M17:N17"/>
    <mergeCell ref="O17:P17"/>
    <mergeCell ref="A21:X21"/>
    <mergeCell ref="A23:X23"/>
    <mergeCell ref="A25:B25"/>
    <mergeCell ref="C25:I25"/>
    <mergeCell ref="J25:M25"/>
    <mergeCell ref="N25:X25"/>
    <mergeCell ref="Q19:S19"/>
    <mergeCell ref="A20:E20"/>
    <mergeCell ref="G20:H20"/>
    <mergeCell ref="I20:J20"/>
    <mergeCell ref="K20:L20"/>
    <mergeCell ref="M20:N20"/>
    <mergeCell ref="O20:P20"/>
    <mergeCell ref="Q20:S20"/>
    <mergeCell ref="C19:F19"/>
    <mergeCell ref="G19:H19"/>
    <mergeCell ref="I19:J19"/>
    <mergeCell ref="K19:L19"/>
    <mergeCell ref="M19:N19"/>
    <mergeCell ref="O19:P19"/>
    <mergeCell ref="S33:T33"/>
    <mergeCell ref="V33:W33"/>
    <mergeCell ref="F34:R34"/>
    <mergeCell ref="S34:T34"/>
    <mergeCell ref="V34:W34"/>
    <mergeCell ref="F35:R35"/>
    <mergeCell ref="S35:T35"/>
    <mergeCell ref="V35:W35"/>
    <mergeCell ref="A26:X26"/>
    <mergeCell ref="A27:X27"/>
    <mergeCell ref="A29:E29"/>
    <mergeCell ref="F29:X29"/>
    <mergeCell ref="A31:X31"/>
    <mergeCell ref="A32:E35"/>
    <mergeCell ref="F32:R32"/>
    <mergeCell ref="S32:T32"/>
    <mergeCell ref="V32:W32"/>
    <mergeCell ref="F33:R33"/>
    <mergeCell ref="A44:D46"/>
    <mergeCell ref="E44:U46"/>
    <mergeCell ref="A47:D49"/>
    <mergeCell ref="E47:U49"/>
    <mergeCell ref="A51:I52"/>
    <mergeCell ref="A53:D55"/>
    <mergeCell ref="E53:U55"/>
    <mergeCell ref="A37:U38"/>
    <mergeCell ref="A39:F40"/>
    <mergeCell ref="A41:D43"/>
    <mergeCell ref="E41:I43"/>
    <mergeCell ref="J41:L43"/>
    <mergeCell ref="M41:U43"/>
    <mergeCell ref="A63:B63"/>
    <mergeCell ref="C63:G63"/>
    <mergeCell ref="H63:L63"/>
    <mergeCell ref="M63:N63"/>
    <mergeCell ref="A64:B64"/>
    <mergeCell ref="C64:G64"/>
    <mergeCell ref="H64:L64"/>
    <mergeCell ref="M64:N64"/>
    <mergeCell ref="A56:D58"/>
    <mergeCell ref="E56:U58"/>
    <mergeCell ref="A62:B62"/>
    <mergeCell ref="C62:G62"/>
    <mergeCell ref="H62:L62"/>
    <mergeCell ref="M62:O62"/>
    <mergeCell ref="A67:B67"/>
    <mergeCell ref="C67:G67"/>
    <mergeCell ref="H67:L67"/>
    <mergeCell ref="M67:N67"/>
    <mergeCell ref="A68:B68"/>
    <mergeCell ref="C68:G68"/>
    <mergeCell ref="H68:L68"/>
    <mergeCell ref="M68:N68"/>
    <mergeCell ref="A65:B65"/>
    <mergeCell ref="C65:G65"/>
    <mergeCell ref="H65:L65"/>
    <mergeCell ref="M65:N65"/>
    <mergeCell ref="A66:B66"/>
    <mergeCell ref="C66:G66"/>
    <mergeCell ref="H66:L66"/>
    <mergeCell ref="M66:N66"/>
    <mergeCell ref="A71:B71"/>
    <mergeCell ref="C71:G71"/>
    <mergeCell ref="H71:L71"/>
    <mergeCell ref="M71:N71"/>
    <mergeCell ref="A72:B72"/>
    <mergeCell ref="C72:G72"/>
    <mergeCell ref="H72:L72"/>
    <mergeCell ref="M72:N72"/>
    <mergeCell ref="A69:B69"/>
    <mergeCell ref="C69:G69"/>
    <mergeCell ref="H69:L69"/>
    <mergeCell ref="M69:N69"/>
    <mergeCell ref="A70:B70"/>
    <mergeCell ref="C70:G70"/>
    <mergeCell ref="H70:L70"/>
    <mergeCell ref="M70:N70"/>
    <mergeCell ref="A75:B75"/>
    <mergeCell ref="C75:G75"/>
    <mergeCell ref="H75:L75"/>
    <mergeCell ref="M75:N75"/>
    <mergeCell ref="A76:B76"/>
    <mergeCell ref="C76:G76"/>
    <mergeCell ref="H76:L76"/>
    <mergeCell ref="M76:N76"/>
    <mergeCell ref="A73:B73"/>
    <mergeCell ref="C73:G73"/>
    <mergeCell ref="H73:L73"/>
    <mergeCell ref="M73:O73"/>
    <mergeCell ref="A74:B74"/>
    <mergeCell ref="C74:G74"/>
    <mergeCell ref="H74:L74"/>
    <mergeCell ref="M74:N74"/>
    <mergeCell ref="A79:B79"/>
    <mergeCell ref="C79:G79"/>
    <mergeCell ref="H79:L79"/>
    <mergeCell ref="M79:N79"/>
    <mergeCell ref="A80:B80"/>
    <mergeCell ref="C80:G80"/>
    <mergeCell ref="H80:L80"/>
    <mergeCell ref="M80:N80"/>
    <mergeCell ref="A77:B77"/>
    <mergeCell ref="C77:G77"/>
    <mergeCell ref="H77:L77"/>
    <mergeCell ref="M77:N77"/>
    <mergeCell ref="A78:B78"/>
    <mergeCell ref="C78:G78"/>
    <mergeCell ref="H78:L78"/>
    <mergeCell ref="M78:N78"/>
    <mergeCell ref="A85:L85"/>
    <mergeCell ref="M85:N85"/>
    <mergeCell ref="A83:B83"/>
    <mergeCell ref="C83:G83"/>
    <mergeCell ref="H83:L83"/>
    <mergeCell ref="M83:N83"/>
    <mergeCell ref="A84:L84"/>
    <mergeCell ref="M84:N84"/>
    <mergeCell ref="A81:B81"/>
    <mergeCell ref="C81:G81"/>
    <mergeCell ref="H81:L81"/>
    <mergeCell ref="M81:N81"/>
    <mergeCell ref="A82:B82"/>
    <mergeCell ref="C82:G82"/>
    <mergeCell ref="H82:L82"/>
    <mergeCell ref="M82:N82"/>
  </mergeCells>
  <phoneticPr fontId="17"/>
  <conditionalFormatting sqref="E2:R2 U2 E3:Q4">
    <cfRule type="cellIs" dxfId="115" priority="1" operator="equal">
      <formula>0</formula>
    </cfRule>
  </conditionalFormatting>
  <dataValidations count="5">
    <dataValidation allowBlank="1" showInputMessage="1" showErrorMessage="1" prompt="本様式４．教材費の内訳より自動計算されます" sqref="G15:H15 G11:H11" xr:uid="{F3B381CD-00C1-4FF8-9A4D-2871605EE9FF}"/>
    <dataValidation allowBlank="1" showInputMessage="1" showErrorMessage="1" prompt="費用の決定にあたり、参考とした例がある場合に記載。（社内基準で定めている場合は、その旨を記載。）" sqref="N25:X25" xr:uid="{124D2CA0-12D9-4344-A8C5-DF8ADCB415E7}"/>
    <dataValidation allowBlank="1" showInputMessage="1" showErrorMessage="1" prompt="受講料に占めるそれぞれの内訳（ベースとなる考え方）を記載。" sqref="S32:T32 S34:T34" xr:uid="{6174CCC2-6E60-4DBE-9DBC-A889D93176C2}"/>
    <dataValidation type="list" allowBlank="1" showInputMessage="1" showErrorMessage="1" sqref="E41" xr:uid="{6F112FA3-921C-48F9-AA13-AD9D062A8742}">
      <formula1>"貸与,贈与,その他（特定の条件等により贈与されるもの等）"</formula1>
    </dataValidation>
    <dataValidation allowBlank="1" showInputMessage="1" showErrorMessage="1" errorTitle="選択してください" error="必須もしくは任意を選択してください。" sqref="A63:B72 A74:B83" xr:uid="{012DDC42-5DA6-4021-B831-672320B2048E}"/>
  </dataValidations>
  <printOptions horizontalCentered="1"/>
  <pageMargins left="0.51181102362204722" right="0.51181102362204722" top="0.55118110236220474" bottom="0.15748031496062992" header="0.15748031496062992" footer="0.15748031496062992"/>
  <pageSetup paperSize="9" scale="52" fitToWidth="0" fitToHeight="0" orientation="landscape" r:id="rId1"/>
  <headerFooter alignWithMargins="0"/>
  <rowBreaks count="1" manualBreakCount="1">
    <brk id="59" max="2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ED7AA45-C78B-4192-BBD6-9EFB8BBB6979}">
          <x14:formula1>
            <xm:f>リスト!$AO$1:$AO$3</xm:f>
          </x14:formula1>
          <xm:sqref>C25:I25</xm:sqref>
        </x14:dataValidation>
      </x14:dataValidations>
    </ext>
  </extLst>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7565B2-6937-4692-B178-DBDCE38985A7}">
  <dimension ref="A2:Z421"/>
  <sheetViews>
    <sheetView showGridLines="0" view="pageBreakPreview" zoomScale="85" zoomScaleNormal="100" zoomScaleSheetLayoutView="85" workbookViewId="0"/>
  </sheetViews>
  <sheetFormatPr defaultColWidth="9" defaultRowHeight="13.5" outlineLevelRow="1"/>
  <cols>
    <col min="1" max="1" width="0.875" style="80" customWidth="1"/>
    <col min="2" max="2" width="15.375" style="80" customWidth="1"/>
    <col min="3" max="3" width="16.5" style="80" customWidth="1"/>
    <col min="4" max="4" width="3.875" style="80" customWidth="1"/>
    <col min="5" max="5" width="16.5" style="80" customWidth="1"/>
    <col min="6" max="7" width="15" style="80" customWidth="1"/>
    <col min="8" max="8" width="6.875" style="80" customWidth="1"/>
    <col min="9" max="9" width="4.375" style="80" customWidth="1"/>
    <col min="10" max="10" width="6.875" style="80" customWidth="1"/>
    <col min="11" max="11" width="2.5" style="80" customWidth="1"/>
    <col min="12" max="16384" width="9" style="80"/>
  </cols>
  <sheetData>
    <row r="2" spans="1:26" s="85" customFormat="1" ht="18.75" customHeight="1">
      <c r="A2" s="81"/>
      <c r="B2" s="81"/>
      <c r="C2" s="81"/>
      <c r="D2" s="81"/>
      <c r="E2" s="81"/>
      <c r="F2" s="81"/>
      <c r="G2" s="82"/>
      <c r="H2" s="82"/>
      <c r="I2" s="82"/>
      <c r="J2" s="1044"/>
      <c r="K2" s="1044"/>
      <c r="L2" s="1044"/>
      <c r="M2" s="83"/>
      <c r="N2" s="1021"/>
      <c r="O2" s="1021"/>
      <c r="P2" s="1021"/>
      <c r="Q2" s="1021"/>
      <c r="R2" s="84"/>
      <c r="V2" s="83"/>
      <c r="W2" s="83"/>
      <c r="X2" s="83"/>
      <c r="Y2" s="83"/>
      <c r="Z2" s="84"/>
    </row>
    <row r="3" spans="1:26" ht="27.75" customHeight="1">
      <c r="B3" s="1045" t="s">
        <v>527</v>
      </c>
      <c r="C3" s="1047">
        <f>個票ｰ1007!C4</f>
        <v>0</v>
      </c>
      <c r="D3" s="1048"/>
      <c r="E3" s="1048"/>
      <c r="F3" s="1049"/>
      <c r="G3" s="984" t="s">
        <v>319</v>
      </c>
      <c r="H3" s="986">
        <f>個票ｰ1007!P4</f>
        <v>1007</v>
      </c>
      <c r="I3" s="987"/>
      <c r="J3" s="988"/>
    </row>
    <row r="4" spans="1:26" ht="27.75" customHeight="1">
      <c r="B4" s="1046"/>
      <c r="C4" s="1050"/>
      <c r="D4" s="1051"/>
      <c r="E4" s="1051"/>
      <c r="F4" s="1052"/>
      <c r="G4" s="985"/>
      <c r="H4" s="989"/>
      <c r="I4" s="990"/>
      <c r="J4" s="991"/>
    </row>
    <row r="5" spans="1:26" ht="15" customHeight="1"/>
    <row r="6" spans="1:26" ht="15" customHeight="1"/>
    <row r="7" spans="1:26" ht="15" customHeight="1">
      <c r="B7" s="80" t="s">
        <v>528</v>
      </c>
    </row>
    <row r="8" spans="1:26" ht="6.6" customHeight="1" thickBot="1"/>
    <row r="9" spans="1:26" ht="33.75" customHeight="1">
      <c r="B9" s="86" t="s">
        <v>529</v>
      </c>
      <c r="C9" s="999">
        <f>個票ｰ1007!B151</f>
        <v>0</v>
      </c>
      <c r="D9" s="1000"/>
      <c r="E9" s="1000"/>
      <c r="F9" s="1001"/>
      <c r="G9" s="87" t="s">
        <v>530</v>
      </c>
      <c r="H9" s="1007">
        <v>1</v>
      </c>
      <c r="I9" s="1008"/>
      <c r="J9" s="1009"/>
    </row>
    <row r="10" spans="1:26" ht="30" customHeight="1">
      <c r="B10" s="237" t="s">
        <v>531</v>
      </c>
      <c r="C10" s="1010" t="s">
        <v>532</v>
      </c>
      <c r="D10" s="1011"/>
      <c r="E10" s="1011"/>
      <c r="F10" s="1011"/>
      <c r="G10" s="1011"/>
      <c r="H10" s="1011"/>
      <c r="I10" s="1011"/>
      <c r="J10" s="1012"/>
    </row>
    <row r="11" spans="1:26" ht="30" customHeight="1">
      <c r="B11" s="235" t="s">
        <v>533</v>
      </c>
      <c r="C11" s="992">
        <f>個票ｰ1007!S151</f>
        <v>0</v>
      </c>
      <c r="D11" s="993"/>
      <c r="E11" s="993"/>
      <c r="F11" s="993"/>
      <c r="G11" s="993"/>
      <c r="H11" s="993"/>
      <c r="I11" s="993"/>
      <c r="J11" s="994"/>
    </row>
    <row r="12" spans="1:26" ht="30" customHeight="1">
      <c r="B12" s="236" t="s">
        <v>534</v>
      </c>
      <c r="C12" s="928"/>
      <c r="D12" s="1013"/>
      <c r="E12" s="1013"/>
      <c r="F12" s="1013"/>
      <c r="G12" s="1013"/>
      <c r="H12" s="1013"/>
      <c r="I12" s="1013"/>
      <c r="J12" s="1014"/>
    </row>
    <row r="13" spans="1:26" ht="14.25" customHeight="1">
      <c r="B13" s="995" t="s">
        <v>535</v>
      </c>
      <c r="C13" s="975" t="s">
        <v>536</v>
      </c>
      <c r="D13" s="1002"/>
      <c r="E13" s="1003"/>
      <c r="F13" s="975" t="s">
        <v>537</v>
      </c>
      <c r="G13" s="1002"/>
      <c r="H13" s="1002"/>
      <c r="I13" s="1002"/>
      <c r="J13" s="1004"/>
    </row>
    <row r="14" spans="1:26" ht="34.5" customHeight="1">
      <c r="B14" s="995"/>
      <c r="C14" s="71"/>
      <c r="D14" s="197" t="s">
        <v>311</v>
      </c>
      <c r="E14" s="71"/>
      <c r="F14" s="1015"/>
      <c r="G14" s="1016"/>
      <c r="H14" s="1016"/>
      <c r="I14" s="1016"/>
      <c r="J14" s="1017"/>
    </row>
    <row r="15" spans="1:26" ht="34.5" customHeight="1">
      <c r="B15" s="995"/>
      <c r="C15" s="71"/>
      <c r="D15" s="88" t="s">
        <v>311</v>
      </c>
      <c r="E15" s="71"/>
      <c r="F15" s="969"/>
      <c r="G15" s="1005"/>
      <c r="H15" s="1005"/>
      <c r="I15" s="1005"/>
      <c r="J15" s="1006"/>
    </row>
    <row r="16" spans="1:26" ht="34.5" customHeight="1">
      <c r="B16" s="995"/>
      <c r="C16" s="71"/>
      <c r="D16" s="88" t="s">
        <v>311</v>
      </c>
      <c r="E16" s="71"/>
      <c r="F16" s="969"/>
      <c r="G16" s="1005"/>
      <c r="H16" s="1005"/>
      <c r="I16" s="1005"/>
      <c r="J16" s="1006"/>
    </row>
    <row r="17" spans="1:26" ht="34.5" customHeight="1">
      <c r="B17" s="995"/>
      <c r="C17" s="71"/>
      <c r="D17" s="88" t="s">
        <v>311</v>
      </c>
      <c r="E17" s="71"/>
      <c r="F17" s="969"/>
      <c r="G17" s="1005"/>
      <c r="H17" s="1005"/>
      <c r="I17" s="1005"/>
      <c r="J17" s="1006"/>
    </row>
    <row r="18" spans="1:26" ht="34.5" customHeight="1">
      <c r="B18" s="995"/>
      <c r="C18" s="71"/>
      <c r="D18" s="241" t="s">
        <v>311</v>
      </c>
      <c r="E18" s="71"/>
      <c r="F18" s="1022"/>
      <c r="G18" s="1023"/>
      <c r="H18" s="1023"/>
      <c r="I18" s="1023"/>
      <c r="J18" s="1024"/>
    </row>
    <row r="19" spans="1:26" ht="15" customHeight="1">
      <c r="B19" s="936" t="s">
        <v>538</v>
      </c>
      <c r="C19" s="975" t="s">
        <v>536</v>
      </c>
      <c r="D19" s="1002"/>
      <c r="E19" s="1003"/>
      <c r="F19" s="975" t="s">
        <v>539</v>
      </c>
      <c r="G19" s="1002"/>
      <c r="H19" s="1002"/>
      <c r="I19" s="1002"/>
      <c r="J19" s="1004"/>
    </row>
    <row r="20" spans="1:26" ht="31.5" customHeight="1">
      <c r="B20" s="937"/>
      <c r="C20" s="72"/>
      <c r="D20" s="90" t="s">
        <v>540</v>
      </c>
      <c r="E20" s="73"/>
      <c r="F20" s="977"/>
      <c r="G20" s="977"/>
      <c r="H20" s="978"/>
      <c r="I20" s="978"/>
      <c r="J20" s="979"/>
    </row>
    <row r="21" spans="1:26" ht="31.5" customHeight="1">
      <c r="B21" s="937"/>
      <c r="C21" s="74"/>
      <c r="D21" s="91" t="s">
        <v>540</v>
      </c>
      <c r="E21" s="75"/>
      <c r="F21" s="968"/>
      <c r="G21" s="968"/>
      <c r="H21" s="969"/>
      <c r="I21" s="969"/>
      <c r="J21" s="970"/>
    </row>
    <row r="22" spans="1:26" ht="31.5" customHeight="1">
      <c r="B22" s="937"/>
      <c r="C22" s="74"/>
      <c r="D22" s="91" t="s">
        <v>540</v>
      </c>
      <c r="E22" s="75"/>
      <c r="F22" s="968"/>
      <c r="G22" s="968"/>
      <c r="H22" s="969"/>
      <c r="I22" s="969"/>
      <c r="J22" s="970"/>
    </row>
    <row r="23" spans="1:26" ht="31.5" customHeight="1">
      <c r="B23" s="937"/>
      <c r="C23" s="74"/>
      <c r="D23" s="91" t="s">
        <v>540</v>
      </c>
      <c r="E23" s="75"/>
      <c r="F23" s="968"/>
      <c r="G23" s="968"/>
      <c r="H23" s="969"/>
      <c r="I23" s="969"/>
      <c r="J23" s="970"/>
    </row>
    <row r="24" spans="1:26" ht="31.5" customHeight="1">
      <c r="B24" s="938"/>
      <c r="C24" s="76"/>
      <c r="D24" s="92" t="s">
        <v>540</v>
      </c>
      <c r="E24" s="77"/>
      <c r="F24" s="939"/>
      <c r="G24" s="939"/>
      <c r="H24" s="940"/>
      <c r="I24" s="940"/>
      <c r="J24" s="941"/>
    </row>
    <row r="25" spans="1:26" ht="15" customHeight="1">
      <c r="B25" s="954" t="s">
        <v>541</v>
      </c>
      <c r="C25" s="956" t="s">
        <v>542</v>
      </c>
      <c r="D25" s="957"/>
      <c r="E25" s="958"/>
      <c r="F25" s="959" t="s">
        <v>543</v>
      </c>
      <c r="G25" s="960"/>
      <c r="H25" s="960"/>
      <c r="I25" s="960"/>
      <c r="J25" s="961"/>
    </row>
    <row r="26" spans="1:26" ht="30" customHeight="1">
      <c r="B26" s="937"/>
      <c r="C26" s="74"/>
      <c r="D26" s="91" t="s">
        <v>540</v>
      </c>
      <c r="E26" s="71"/>
      <c r="F26" s="965"/>
      <c r="G26" s="965"/>
      <c r="H26" s="966"/>
      <c r="I26" s="966"/>
      <c r="J26" s="967"/>
    </row>
    <row r="27" spans="1:26" ht="30" customHeight="1">
      <c r="B27" s="937"/>
      <c r="C27" s="74"/>
      <c r="D27" s="91" t="s">
        <v>540</v>
      </c>
      <c r="E27" s="71"/>
      <c r="F27" s="968"/>
      <c r="G27" s="968"/>
      <c r="H27" s="969"/>
      <c r="I27" s="969"/>
      <c r="J27" s="970"/>
    </row>
    <row r="28" spans="1:26" ht="30" customHeight="1">
      <c r="B28" s="937"/>
      <c r="C28" s="74"/>
      <c r="D28" s="91" t="s">
        <v>540</v>
      </c>
      <c r="E28" s="71"/>
      <c r="F28" s="968"/>
      <c r="G28" s="968"/>
      <c r="H28" s="969"/>
      <c r="I28" s="969"/>
      <c r="J28" s="970"/>
    </row>
    <row r="29" spans="1:26" ht="30" customHeight="1" thickBot="1">
      <c r="B29" s="955"/>
      <c r="C29" s="78"/>
      <c r="D29" s="93" t="s">
        <v>540</v>
      </c>
      <c r="E29" s="79"/>
      <c r="F29" s="971"/>
      <c r="G29" s="971"/>
      <c r="H29" s="972"/>
      <c r="I29" s="972"/>
      <c r="J29" s="973"/>
    </row>
    <row r="30" spans="1:26" s="85" customFormat="1" ht="18.75" customHeight="1" thickBot="1">
      <c r="A30" s="81"/>
      <c r="B30" s="94"/>
      <c r="C30" s="81"/>
      <c r="D30" s="81"/>
      <c r="E30" s="81"/>
      <c r="F30" s="81"/>
      <c r="G30" s="82"/>
      <c r="H30" s="82"/>
      <c r="I30" s="82"/>
      <c r="J30" s="82"/>
      <c r="K30" s="82"/>
      <c r="L30" s="82"/>
      <c r="M30" s="83"/>
      <c r="N30" s="1021"/>
      <c r="O30" s="1021"/>
      <c r="P30" s="1021"/>
      <c r="Q30" s="1021"/>
      <c r="R30" s="84"/>
      <c r="V30" s="83"/>
      <c r="W30" s="83"/>
      <c r="X30" s="83"/>
      <c r="Y30" s="83"/>
      <c r="Z30" s="84"/>
    </row>
    <row r="31" spans="1:26" ht="18.75" customHeight="1">
      <c r="B31" s="1018" t="s">
        <v>544</v>
      </c>
      <c r="C31" s="1025"/>
      <c r="D31" s="1026"/>
      <c r="E31" s="1026"/>
      <c r="F31" s="1026"/>
      <c r="G31" s="1026"/>
      <c r="H31" s="1026"/>
      <c r="I31" s="1026"/>
      <c r="J31" s="1027"/>
    </row>
    <row r="32" spans="1:26" ht="18.75" customHeight="1">
      <c r="B32" s="1019"/>
      <c r="C32" s="921"/>
      <c r="D32" s="922"/>
      <c r="E32" s="922"/>
      <c r="F32" s="922"/>
      <c r="G32" s="922"/>
      <c r="H32" s="922"/>
      <c r="I32" s="922"/>
      <c r="J32" s="923"/>
    </row>
    <row r="33" spans="2:11" ht="18.75" customHeight="1">
      <c r="B33" s="1020"/>
      <c r="C33" s="1028"/>
      <c r="D33" s="1029"/>
      <c r="E33" s="1029"/>
      <c r="F33" s="1029"/>
      <c r="G33" s="1029"/>
      <c r="H33" s="1029"/>
      <c r="I33" s="1029"/>
      <c r="J33" s="1030"/>
    </row>
    <row r="34" spans="2:11" ht="18.75" customHeight="1">
      <c r="B34" s="1031" t="s">
        <v>545</v>
      </c>
      <c r="C34" s="918"/>
      <c r="D34" s="919"/>
      <c r="E34" s="919"/>
      <c r="F34" s="919"/>
      <c r="G34" s="919"/>
      <c r="H34" s="919"/>
      <c r="I34" s="919"/>
      <c r="J34" s="920"/>
    </row>
    <row r="35" spans="2:11" ht="18.75" customHeight="1">
      <c r="B35" s="1019"/>
      <c r="C35" s="921"/>
      <c r="D35" s="922"/>
      <c r="E35" s="922"/>
      <c r="F35" s="922"/>
      <c r="G35" s="922"/>
      <c r="H35" s="922"/>
      <c r="I35" s="922"/>
      <c r="J35" s="923"/>
    </row>
    <row r="36" spans="2:11" ht="18.75" customHeight="1" thickBot="1">
      <c r="B36" s="1032"/>
      <c r="C36" s="924"/>
      <c r="D36" s="925"/>
      <c r="E36" s="925"/>
      <c r="F36" s="925"/>
      <c r="G36" s="925"/>
      <c r="H36" s="925"/>
      <c r="I36" s="925"/>
      <c r="J36" s="926"/>
    </row>
    <row r="37" spans="2:11" ht="18.75" customHeight="1" thickBot="1">
      <c r="B37" s="95"/>
      <c r="C37" s="96"/>
      <c r="D37" s="96"/>
      <c r="E37" s="96"/>
      <c r="F37" s="96"/>
      <c r="G37" s="96"/>
      <c r="H37" s="96"/>
      <c r="I37" s="96"/>
      <c r="J37" s="96"/>
    </row>
    <row r="38" spans="2:11" ht="18.75" customHeight="1">
      <c r="B38" s="97" t="s">
        <v>546</v>
      </c>
      <c r="C38" s="98"/>
      <c r="D38" s="98"/>
      <c r="E38" s="98"/>
      <c r="F38" s="99"/>
      <c r="G38" s="99"/>
      <c r="H38" s="99"/>
      <c r="I38" s="99"/>
      <c r="J38" s="100"/>
    </row>
    <row r="39" spans="2:11" ht="18.75" customHeight="1">
      <c r="B39" s="942"/>
      <c r="C39" s="943"/>
      <c r="D39" s="943"/>
      <c r="E39" s="943"/>
      <c r="F39" s="943"/>
      <c r="G39" s="943"/>
      <c r="H39" s="943"/>
      <c r="I39" s="943"/>
      <c r="J39" s="944"/>
    </row>
    <row r="40" spans="2:11" ht="12" customHeight="1" thickBot="1">
      <c r="B40" s="234"/>
      <c r="C40" s="101"/>
      <c r="D40" s="101"/>
      <c r="E40" s="101"/>
      <c r="F40" s="101"/>
      <c r="G40" s="101"/>
      <c r="H40" s="101"/>
      <c r="I40" s="101"/>
      <c r="J40" s="102"/>
    </row>
    <row r="41" spans="2:11" ht="17.25" customHeight="1"/>
    <row r="42" spans="2:11" ht="17.25" customHeight="1">
      <c r="B42" s="198"/>
      <c r="C42" s="198"/>
      <c r="D42" s="198"/>
      <c r="E42" s="198"/>
      <c r="F42" s="198"/>
      <c r="G42" s="198"/>
      <c r="H42" s="198"/>
      <c r="I42" s="198"/>
      <c r="J42" s="198"/>
      <c r="K42" s="198"/>
    </row>
    <row r="43" spans="2:11" ht="33.75" customHeight="1">
      <c r="B43" s="103" t="s">
        <v>529</v>
      </c>
      <c r="C43" s="948">
        <f>個票ｰ1007!B152</f>
        <v>0</v>
      </c>
      <c r="D43" s="949"/>
      <c r="E43" s="949"/>
      <c r="F43" s="950"/>
      <c r="G43" s="104" t="s">
        <v>530</v>
      </c>
      <c r="H43" s="945">
        <v>2</v>
      </c>
      <c r="I43" s="946"/>
      <c r="J43" s="947"/>
    </row>
    <row r="44" spans="2:11" ht="30" customHeight="1" outlineLevel="1">
      <c r="B44" s="237" t="s">
        <v>531</v>
      </c>
      <c r="C44" s="1033" t="s">
        <v>532</v>
      </c>
      <c r="D44" s="1034"/>
      <c r="E44" s="1034"/>
      <c r="F44" s="1034"/>
      <c r="G44" s="1034"/>
      <c r="H44" s="1034"/>
      <c r="I44" s="1034"/>
      <c r="J44" s="1035"/>
    </row>
    <row r="45" spans="2:11" ht="30" customHeight="1" outlineLevel="1">
      <c r="B45" s="235" t="s">
        <v>533</v>
      </c>
      <c r="C45" s="992">
        <f>個票ｰ1007!S152</f>
        <v>0</v>
      </c>
      <c r="D45" s="993"/>
      <c r="E45" s="993"/>
      <c r="F45" s="993"/>
      <c r="G45" s="993"/>
      <c r="H45" s="993"/>
      <c r="I45" s="993"/>
      <c r="J45" s="994"/>
    </row>
    <row r="46" spans="2:11" ht="30" customHeight="1" outlineLevel="1">
      <c r="B46" s="236" t="s">
        <v>534</v>
      </c>
      <c r="C46" s="927"/>
      <c r="D46" s="927"/>
      <c r="E46" s="927"/>
      <c r="F46" s="927"/>
      <c r="G46" s="927"/>
      <c r="H46" s="928"/>
      <c r="I46" s="928"/>
      <c r="J46" s="929"/>
    </row>
    <row r="47" spans="2:11" ht="14.25" customHeight="1" outlineLevel="1">
      <c r="B47" s="995" t="s">
        <v>547</v>
      </c>
      <c r="C47" s="974" t="s">
        <v>536</v>
      </c>
      <c r="D47" s="974"/>
      <c r="E47" s="974"/>
      <c r="F47" s="974" t="s">
        <v>537</v>
      </c>
      <c r="G47" s="974"/>
      <c r="H47" s="975"/>
      <c r="I47" s="975"/>
      <c r="J47" s="976"/>
    </row>
    <row r="48" spans="2:11" ht="34.5" customHeight="1" outlineLevel="1">
      <c r="B48" s="995"/>
      <c r="C48" s="71"/>
      <c r="D48" s="197" t="s">
        <v>311</v>
      </c>
      <c r="E48" s="71"/>
      <c r="F48" s="977"/>
      <c r="G48" s="977"/>
      <c r="H48" s="978"/>
      <c r="I48" s="978"/>
      <c r="J48" s="979"/>
    </row>
    <row r="49" spans="1:26" ht="34.5" customHeight="1" outlineLevel="1">
      <c r="B49" s="995"/>
      <c r="C49" s="71"/>
      <c r="D49" s="88" t="s">
        <v>311</v>
      </c>
      <c r="E49" s="71"/>
      <c r="F49" s="968"/>
      <c r="G49" s="968"/>
      <c r="H49" s="969"/>
      <c r="I49" s="969"/>
      <c r="J49" s="970"/>
    </row>
    <row r="50" spans="1:26" ht="34.5" customHeight="1" outlineLevel="1">
      <c r="B50" s="995"/>
      <c r="C50" s="71"/>
      <c r="D50" s="88" t="s">
        <v>311</v>
      </c>
      <c r="E50" s="71"/>
      <c r="F50" s="968"/>
      <c r="G50" s="968"/>
      <c r="H50" s="969"/>
      <c r="I50" s="969"/>
      <c r="J50" s="970"/>
    </row>
    <row r="51" spans="1:26" ht="34.5" customHeight="1" outlineLevel="1">
      <c r="B51" s="995"/>
      <c r="C51" s="71"/>
      <c r="D51" s="88" t="s">
        <v>311</v>
      </c>
      <c r="E51" s="71"/>
      <c r="F51" s="968"/>
      <c r="G51" s="968"/>
      <c r="H51" s="969"/>
      <c r="I51" s="969"/>
      <c r="J51" s="970"/>
    </row>
    <row r="52" spans="1:26" ht="34.5" customHeight="1" outlineLevel="1">
      <c r="B52" s="995"/>
      <c r="C52" s="71"/>
      <c r="D52" s="241" t="s">
        <v>311</v>
      </c>
      <c r="E52" s="71"/>
      <c r="F52" s="980"/>
      <c r="G52" s="981"/>
      <c r="H52" s="982"/>
      <c r="I52" s="982"/>
      <c r="J52" s="983"/>
    </row>
    <row r="53" spans="1:26" ht="15" customHeight="1" outlineLevel="1">
      <c r="B53" s="936" t="s">
        <v>538</v>
      </c>
      <c r="C53" s="974" t="s">
        <v>536</v>
      </c>
      <c r="D53" s="974"/>
      <c r="E53" s="974"/>
      <c r="F53" s="974" t="s">
        <v>539</v>
      </c>
      <c r="G53" s="974"/>
      <c r="H53" s="975"/>
      <c r="I53" s="975"/>
      <c r="J53" s="976"/>
    </row>
    <row r="54" spans="1:26" ht="31.5" customHeight="1" outlineLevel="1">
      <c r="B54" s="937"/>
      <c r="C54" s="72"/>
      <c r="D54" s="90" t="s">
        <v>540</v>
      </c>
      <c r="E54" s="73"/>
      <c r="F54" s="977"/>
      <c r="G54" s="977"/>
      <c r="H54" s="978"/>
      <c r="I54" s="978"/>
      <c r="J54" s="979"/>
    </row>
    <row r="55" spans="1:26" ht="31.5" customHeight="1" outlineLevel="1">
      <c r="B55" s="937"/>
      <c r="C55" s="74"/>
      <c r="D55" s="91" t="s">
        <v>540</v>
      </c>
      <c r="E55" s="75"/>
      <c r="F55" s="968"/>
      <c r="G55" s="968"/>
      <c r="H55" s="969"/>
      <c r="I55" s="969"/>
      <c r="J55" s="970"/>
    </row>
    <row r="56" spans="1:26" ht="31.5" customHeight="1" outlineLevel="1">
      <c r="B56" s="937"/>
      <c r="C56" s="74"/>
      <c r="D56" s="91" t="s">
        <v>540</v>
      </c>
      <c r="E56" s="75"/>
      <c r="F56" s="968"/>
      <c r="G56" s="968"/>
      <c r="H56" s="969"/>
      <c r="I56" s="969"/>
      <c r="J56" s="970"/>
    </row>
    <row r="57" spans="1:26" ht="31.5" customHeight="1" outlineLevel="1">
      <c r="B57" s="937"/>
      <c r="C57" s="74"/>
      <c r="D57" s="91" t="s">
        <v>540</v>
      </c>
      <c r="E57" s="75"/>
      <c r="F57" s="968"/>
      <c r="G57" s="968"/>
      <c r="H57" s="969"/>
      <c r="I57" s="969"/>
      <c r="J57" s="970"/>
    </row>
    <row r="58" spans="1:26" ht="31.5" customHeight="1" outlineLevel="1">
      <c r="B58" s="938"/>
      <c r="C58" s="76"/>
      <c r="D58" s="92" t="s">
        <v>540</v>
      </c>
      <c r="E58" s="77"/>
      <c r="F58" s="939"/>
      <c r="G58" s="939"/>
      <c r="H58" s="940"/>
      <c r="I58" s="940"/>
      <c r="J58" s="941"/>
    </row>
    <row r="59" spans="1:26" ht="15" customHeight="1" outlineLevel="1">
      <c r="B59" s="954" t="s">
        <v>541</v>
      </c>
      <c r="C59" s="956" t="s">
        <v>542</v>
      </c>
      <c r="D59" s="957"/>
      <c r="E59" s="958"/>
      <c r="F59" s="959" t="s">
        <v>543</v>
      </c>
      <c r="G59" s="960"/>
      <c r="H59" s="960"/>
      <c r="I59" s="960"/>
      <c r="J59" s="961"/>
    </row>
    <row r="60" spans="1:26" ht="30" customHeight="1" outlineLevel="1">
      <c r="B60" s="937"/>
      <c r="C60" s="74"/>
      <c r="D60" s="91" t="s">
        <v>540</v>
      </c>
      <c r="E60" s="71"/>
      <c r="F60" s="965"/>
      <c r="G60" s="965"/>
      <c r="H60" s="966"/>
      <c r="I60" s="966"/>
      <c r="J60" s="967"/>
    </row>
    <row r="61" spans="1:26" ht="30" customHeight="1" outlineLevel="1">
      <c r="B61" s="937"/>
      <c r="C61" s="74"/>
      <c r="D61" s="91" t="s">
        <v>540</v>
      </c>
      <c r="E61" s="71"/>
      <c r="F61" s="968"/>
      <c r="G61" s="968"/>
      <c r="H61" s="969"/>
      <c r="I61" s="969"/>
      <c r="J61" s="970"/>
    </row>
    <row r="62" spans="1:26" ht="30" customHeight="1" outlineLevel="1">
      <c r="B62" s="937"/>
      <c r="C62" s="74"/>
      <c r="D62" s="91" t="s">
        <v>540</v>
      </c>
      <c r="E62" s="71"/>
      <c r="F62" s="968"/>
      <c r="G62" s="968"/>
      <c r="H62" s="969"/>
      <c r="I62" s="969"/>
      <c r="J62" s="970"/>
    </row>
    <row r="63" spans="1:26" ht="30" customHeight="1" outlineLevel="1" thickBot="1">
      <c r="B63" s="955"/>
      <c r="C63" s="78"/>
      <c r="D63" s="93" t="s">
        <v>540</v>
      </c>
      <c r="E63" s="79"/>
      <c r="F63" s="971"/>
      <c r="G63" s="971"/>
      <c r="H63" s="972"/>
      <c r="I63" s="972"/>
      <c r="J63" s="973"/>
    </row>
    <row r="64" spans="1:26" s="85" customFormat="1" ht="18.75" customHeight="1" outlineLevel="1" thickBot="1">
      <c r="A64" s="81"/>
      <c r="B64" s="94"/>
      <c r="C64" s="81"/>
      <c r="D64" s="81"/>
      <c r="E64" s="81"/>
      <c r="F64" s="81"/>
      <c r="G64" s="82"/>
      <c r="H64" s="82"/>
      <c r="I64" s="82"/>
      <c r="J64" s="82"/>
      <c r="K64" s="82"/>
      <c r="L64" s="82"/>
      <c r="M64" s="83"/>
      <c r="N64" s="1021"/>
      <c r="O64" s="1021"/>
      <c r="P64" s="1021"/>
      <c r="Q64" s="1021"/>
      <c r="R64" s="84"/>
      <c r="V64" s="83"/>
      <c r="W64" s="83"/>
      <c r="X64" s="83"/>
      <c r="Y64" s="83"/>
      <c r="Z64" s="84"/>
    </row>
    <row r="65" spans="1:18" ht="18.75" customHeight="1" outlineLevel="1">
      <c r="B65" s="1018" t="s">
        <v>544</v>
      </c>
      <c r="C65" s="1025"/>
      <c r="D65" s="1026"/>
      <c r="E65" s="1026"/>
      <c r="F65" s="1026"/>
      <c r="G65" s="1026"/>
      <c r="H65" s="1026"/>
      <c r="I65" s="1026"/>
      <c r="J65" s="1027"/>
    </row>
    <row r="66" spans="1:18" ht="18.75" customHeight="1" outlineLevel="1">
      <c r="B66" s="1019"/>
      <c r="C66" s="921"/>
      <c r="D66" s="922"/>
      <c r="E66" s="922"/>
      <c r="F66" s="922"/>
      <c r="G66" s="922"/>
      <c r="H66" s="922"/>
      <c r="I66" s="922"/>
      <c r="J66" s="923"/>
    </row>
    <row r="67" spans="1:18" ht="18.75" customHeight="1" outlineLevel="1">
      <c r="B67" s="1020"/>
      <c r="C67" s="1028"/>
      <c r="D67" s="1029"/>
      <c r="E67" s="1029"/>
      <c r="F67" s="1029"/>
      <c r="G67" s="1029"/>
      <c r="H67" s="1029"/>
      <c r="I67" s="1029"/>
      <c r="J67" s="1030"/>
    </row>
    <row r="68" spans="1:18" ht="18.75" customHeight="1" outlineLevel="1">
      <c r="B68" s="1031" t="s">
        <v>545</v>
      </c>
      <c r="C68" s="918"/>
      <c r="D68" s="919"/>
      <c r="E68" s="919"/>
      <c r="F68" s="919"/>
      <c r="G68" s="919"/>
      <c r="H68" s="919"/>
      <c r="I68" s="919"/>
      <c r="J68" s="920"/>
    </row>
    <row r="69" spans="1:18" ht="18.75" customHeight="1" outlineLevel="1">
      <c r="B69" s="1019"/>
      <c r="C69" s="921"/>
      <c r="D69" s="922"/>
      <c r="E69" s="922"/>
      <c r="F69" s="922"/>
      <c r="G69" s="922"/>
      <c r="H69" s="922"/>
      <c r="I69" s="922"/>
      <c r="J69" s="923"/>
    </row>
    <row r="70" spans="1:18" ht="18.75" customHeight="1" outlineLevel="1" thickBot="1">
      <c r="B70" s="1032"/>
      <c r="C70" s="924"/>
      <c r="D70" s="925"/>
      <c r="E70" s="925"/>
      <c r="F70" s="925"/>
      <c r="G70" s="925"/>
      <c r="H70" s="925"/>
      <c r="I70" s="925"/>
      <c r="J70" s="926"/>
    </row>
    <row r="71" spans="1:18" ht="18.75" customHeight="1" outlineLevel="1" thickBot="1">
      <c r="B71" s="95"/>
      <c r="C71" s="96"/>
      <c r="D71" s="96"/>
      <c r="E71" s="96"/>
      <c r="F71" s="96"/>
      <c r="G71" s="96"/>
      <c r="H71" s="96"/>
      <c r="I71" s="96"/>
      <c r="J71" s="96"/>
    </row>
    <row r="72" spans="1:18" ht="18.75" customHeight="1" outlineLevel="1">
      <c r="B72" s="97" t="s">
        <v>546</v>
      </c>
      <c r="C72" s="98"/>
      <c r="D72" s="98"/>
      <c r="E72" s="98"/>
      <c r="F72" s="99"/>
      <c r="G72" s="99"/>
      <c r="H72" s="99"/>
      <c r="I72" s="99"/>
      <c r="J72" s="100"/>
    </row>
    <row r="73" spans="1:18" ht="18.75" customHeight="1" outlineLevel="1">
      <c r="B73" s="942"/>
      <c r="C73" s="943"/>
      <c r="D73" s="943"/>
      <c r="E73" s="943"/>
      <c r="F73" s="943"/>
      <c r="G73" s="943"/>
      <c r="H73" s="943"/>
      <c r="I73" s="943"/>
      <c r="J73" s="944"/>
    </row>
    <row r="74" spans="1:18" ht="12" customHeight="1" outlineLevel="1" thickBot="1">
      <c r="B74" s="234"/>
      <c r="C74" s="101"/>
      <c r="D74" s="101"/>
      <c r="E74" s="101"/>
      <c r="F74" s="101"/>
      <c r="G74" s="101"/>
      <c r="H74" s="101"/>
      <c r="I74" s="101"/>
      <c r="J74" s="102"/>
    </row>
    <row r="75" spans="1:18" ht="17.25" customHeight="1"/>
    <row r="76" spans="1:18" ht="17.25" customHeight="1"/>
    <row r="77" spans="1:18" ht="15" customHeight="1">
      <c r="B77" s="80" t="s">
        <v>548</v>
      </c>
    </row>
    <row r="78" spans="1:18" ht="6.6" customHeight="1"/>
    <row r="79" spans="1:18">
      <c r="B79" s="83" t="s">
        <v>599</v>
      </c>
      <c r="C79" s="105"/>
    </row>
    <row r="80" spans="1:18" s="2" customFormat="1" ht="14.25" customHeight="1" thickBot="1">
      <c r="A80" s="106" t="s">
        <v>549</v>
      </c>
      <c r="B80" s="1036"/>
      <c r="C80" s="1036"/>
      <c r="D80" s="1036"/>
      <c r="E80" s="1036"/>
      <c r="F80" s="1036"/>
      <c r="G80" s="1036"/>
      <c r="H80" s="1036"/>
      <c r="I80" s="1036"/>
      <c r="J80" s="1036"/>
      <c r="K80" s="1036"/>
      <c r="L80" s="1036"/>
      <c r="M80" s="1036"/>
      <c r="N80" s="1036"/>
      <c r="O80" s="1036"/>
      <c r="P80" s="1036"/>
      <c r="Q80" s="1036"/>
      <c r="R80" s="1036"/>
    </row>
    <row r="81" spans="2:10" ht="33.75" customHeight="1">
      <c r="B81" s="86" t="s">
        <v>529</v>
      </c>
      <c r="C81" s="999">
        <f>個票ｰ1007!B155</f>
        <v>0</v>
      </c>
      <c r="D81" s="1000"/>
      <c r="E81" s="1000"/>
      <c r="F81" s="1001"/>
      <c r="G81" s="87" t="s">
        <v>530</v>
      </c>
      <c r="H81" s="1007">
        <v>11</v>
      </c>
      <c r="I81" s="1008"/>
      <c r="J81" s="1009"/>
    </row>
    <row r="82" spans="2:10" ht="30" customHeight="1" outlineLevel="1">
      <c r="B82" s="237" t="s">
        <v>531</v>
      </c>
      <c r="C82" s="996">
        <f>個票ｰ1007!U155</f>
        <v>0</v>
      </c>
      <c r="D82" s="997"/>
      <c r="E82" s="997"/>
      <c r="F82" s="997"/>
      <c r="G82" s="997"/>
      <c r="H82" s="997"/>
      <c r="I82" s="997"/>
      <c r="J82" s="998"/>
    </row>
    <row r="83" spans="2:10" ht="30" customHeight="1" outlineLevel="1">
      <c r="B83" s="235" t="s">
        <v>533</v>
      </c>
      <c r="C83" s="992">
        <f>個票ｰ1007!S155</f>
        <v>0</v>
      </c>
      <c r="D83" s="993"/>
      <c r="E83" s="993"/>
      <c r="F83" s="993"/>
      <c r="G83" s="993"/>
      <c r="H83" s="993"/>
      <c r="I83" s="993"/>
      <c r="J83" s="994"/>
    </row>
    <row r="84" spans="2:10" ht="30" customHeight="1" outlineLevel="1">
      <c r="B84" s="236" t="s">
        <v>534</v>
      </c>
      <c r="C84" s="927"/>
      <c r="D84" s="927"/>
      <c r="E84" s="927"/>
      <c r="F84" s="927"/>
      <c r="G84" s="927"/>
      <c r="H84" s="928"/>
      <c r="I84" s="928"/>
      <c r="J84" s="929"/>
    </row>
    <row r="85" spans="2:10" ht="14.25" customHeight="1" outlineLevel="1">
      <c r="B85" s="995" t="s">
        <v>547</v>
      </c>
      <c r="C85" s="974" t="s">
        <v>536</v>
      </c>
      <c r="D85" s="974"/>
      <c r="E85" s="974"/>
      <c r="F85" s="974" t="s">
        <v>537</v>
      </c>
      <c r="G85" s="974"/>
      <c r="H85" s="975"/>
      <c r="I85" s="975"/>
      <c r="J85" s="976"/>
    </row>
    <row r="86" spans="2:10" ht="34.5" customHeight="1" outlineLevel="1">
      <c r="B86" s="995"/>
      <c r="C86" s="71"/>
      <c r="D86" s="197" t="s">
        <v>311</v>
      </c>
      <c r="E86" s="71"/>
      <c r="F86" s="977"/>
      <c r="G86" s="977"/>
      <c r="H86" s="978"/>
      <c r="I86" s="978"/>
      <c r="J86" s="979"/>
    </row>
    <row r="87" spans="2:10" ht="34.5" customHeight="1" outlineLevel="1">
      <c r="B87" s="995"/>
      <c r="C87" s="71"/>
      <c r="D87" s="88" t="s">
        <v>311</v>
      </c>
      <c r="E87" s="71"/>
      <c r="F87" s="968"/>
      <c r="G87" s="968"/>
      <c r="H87" s="969"/>
      <c r="I87" s="969"/>
      <c r="J87" s="970"/>
    </row>
    <row r="88" spans="2:10" ht="34.5" customHeight="1" outlineLevel="1">
      <c r="B88" s="995"/>
      <c r="C88" s="71"/>
      <c r="D88" s="88" t="s">
        <v>311</v>
      </c>
      <c r="E88" s="71"/>
      <c r="F88" s="968"/>
      <c r="G88" s="968"/>
      <c r="H88" s="969"/>
      <c r="I88" s="969"/>
      <c r="J88" s="970"/>
    </row>
    <row r="89" spans="2:10" ht="34.5" customHeight="1" outlineLevel="1">
      <c r="B89" s="995"/>
      <c r="C89" s="71"/>
      <c r="D89" s="88" t="s">
        <v>311</v>
      </c>
      <c r="E89" s="71"/>
      <c r="F89" s="968"/>
      <c r="G89" s="968"/>
      <c r="H89" s="969"/>
      <c r="I89" s="969"/>
      <c r="J89" s="970"/>
    </row>
    <row r="90" spans="2:10" ht="34.5" customHeight="1" outlineLevel="1">
      <c r="B90" s="995"/>
      <c r="C90" s="71"/>
      <c r="D90" s="241" t="s">
        <v>311</v>
      </c>
      <c r="E90" s="71"/>
      <c r="F90" s="980"/>
      <c r="G90" s="981"/>
      <c r="H90" s="982"/>
      <c r="I90" s="982"/>
      <c r="J90" s="983"/>
    </row>
    <row r="91" spans="2:10" ht="15" customHeight="1" outlineLevel="1">
      <c r="B91" s="936" t="s">
        <v>538</v>
      </c>
      <c r="C91" s="974" t="s">
        <v>536</v>
      </c>
      <c r="D91" s="974"/>
      <c r="E91" s="974"/>
      <c r="F91" s="974" t="s">
        <v>539</v>
      </c>
      <c r="G91" s="974"/>
      <c r="H91" s="975"/>
      <c r="I91" s="975"/>
      <c r="J91" s="976"/>
    </row>
    <row r="92" spans="2:10" ht="31.5" customHeight="1" outlineLevel="1">
      <c r="B92" s="937"/>
      <c r="C92" s="72"/>
      <c r="D92" s="90" t="s">
        <v>540</v>
      </c>
      <c r="E92" s="73"/>
      <c r="F92" s="977"/>
      <c r="G92" s="977"/>
      <c r="H92" s="978"/>
      <c r="I92" s="978"/>
      <c r="J92" s="979"/>
    </row>
    <row r="93" spans="2:10" ht="31.5" customHeight="1" outlineLevel="1">
      <c r="B93" s="937"/>
      <c r="C93" s="74"/>
      <c r="D93" s="91" t="s">
        <v>540</v>
      </c>
      <c r="E93" s="75"/>
      <c r="F93" s="968"/>
      <c r="G93" s="968"/>
      <c r="H93" s="969"/>
      <c r="I93" s="969"/>
      <c r="J93" s="970"/>
    </row>
    <row r="94" spans="2:10" ht="31.5" customHeight="1" outlineLevel="1">
      <c r="B94" s="937"/>
      <c r="C94" s="74"/>
      <c r="D94" s="91" t="s">
        <v>540</v>
      </c>
      <c r="E94" s="75"/>
      <c r="F94" s="968"/>
      <c r="G94" s="968"/>
      <c r="H94" s="969"/>
      <c r="I94" s="969"/>
      <c r="J94" s="970"/>
    </row>
    <row r="95" spans="2:10" ht="31.5" customHeight="1" outlineLevel="1">
      <c r="B95" s="937"/>
      <c r="C95" s="74"/>
      <c r="D95" s="91" t="s">
        <v>540</v>
      </c>
      <c r="E95" s="75"/>
      <c r="F95" s="968"/>
      <c r="G95" s="968"/>
      <c r="H95" s="969"/>
      <c r="I95" s="969"/>
      <c r="J95" s="970"/>
    </row>
    <row r="96" spans="2:10" ht="31.5" customHeight="1" outlineLevel="1">
      <c r="B96" s="938"/>
      <c r="C96" s="76"/>
      <c r="D96" s="92" t="s">
        <v>540</v>
      </c>
      <c r="E96" s="77"/>
      <c r="F96" s="939"/>
      <c r="G96" s="939"/>
      <c r="H96" s="940"/>
      <c r="I96" s="940"/>
      <c r="J96" s="941"/>
    </row>
    <row r="97" spans="1:26" ht="15" customHeight="1" outlineLevel="1">
      <c r="B97" s="954" t="s">
        <v>541</v>
      </c>
      <c r="C97" s="956" t="s">
        <v>542</v>
      </c>
      <c r="D97" s="957"/>
      <c r="E97" s="958"/>
      <c r="F97" s="959" t="s">
        <v>543</v>
      </c>
      <c r="G97" s="960"/>
      <c r="H97" s="960"/>
      <c r="I97" s="960"/>
      <c r="J97" s="961"/>
    </row>
    <row r="98" spans="1:26" ht="30" customHeight="1" outlineLevel="1">
      <c r="B98" s="937"/>
      <c r="C98" s="74"/>
      <c r="D98" s="91" t="s">
        <v>540</v>
      </c>
      <c r="E98" s="71"/>
      <c r="F98" s="965"/>
      <c r="G98" s="965"/>
      <c r="H98" s="966"/>
      <c r="I98" s="966"/>
      <c r="J98" s="967"/>
    </row>
    <row r="99" spans="1:26" ht="30" customHeight="1" outlineLevel="1">
      <c r="B99" s="937"/>
      <c r="C99" s="74"/>
      <c r="D99" s="91" t="s">
        <v>540</v>
      </c>
      <c r="E99" s="71"/>
      <c r="F99" s="968"/>
      <c r="G99" s="968"/>
      <c r="H99" s="969"/>
      <c r="I99" s="969"/>
      <c r="J99" s="970"/>
    </row>
    <row r="100" spans="1:26" ht="30" customHeight="1" outlineLevel="1">
      <c r="B100" s="937"/>
      <c r="C100" s="74"/>
      <c r="D100" s="91" t="s">
        <v>540</v>
      </c>
      <c r="E100" s="71"/>
      <c r="F100" s="968"/>
      <c r="G100" s="968"/>
      <c r="H100" s="969"/>
      <c r="I100" s="969"/>
      <c r="J100" s="970"/>
    </row>
    <row r="101" spans="1:26" ht="30" customHeight="1" outlineLevel="1" thickBot="1">
      <c r="B101" s="955"/>
      <c r="C101" s="78"/>
      <c r="D101" s="93" t="s">
        <v>540</v>
      </c>
      <c r="E101" s="79"/>
      <c r="F101" s="971"/>
      <c r="G101" s="971"/>
      <c r="H101" s="972"/>
      <c r="I101" s="972"/>
      <c r="J101" s="973"/>
    </row>
    <row r="102" spans="1:26" s="85" customFormat="1" ht="18.75" customHeight="1" outlineLevel="1" thickBot="1">
      <c r="A102" s="81"/>
      <c r="B102" s="94"/>
      <c r="C102" s="81"/>
      <c r="D102" s="81"/>
      <c r="E102" s="81"/>
      <c r="F102" s="81"/>
      <c r="G102" s="82"/>
      <c r="H102" s="82"/>
      <c r="I102" s="82"/>
      <c r="J102" s="82"/>
      <c r="K102" s="82"/>
      <c r="L102" s="82"/>
      <c r="M102" s="83"/>
      <c r="N102" s="1021"/>
      <c r="O102" s="1021"/>
      <c r="P102" s="1021"/>
      <c r="Q102" s="1021"/>
      <c r="R102" s="84"/>
      <c r="V102" s="83"/>
      <c r="W102" s="83"/>
      <c r="X102" s="83"/>
      <c r="Y102" s="83"/>
      <c r="Z102" s="84"/>
    </row>
    <row r="103" spans="1:26" ht="18.75" customHeight="1" outlineLevel="1">
      <c r="B103" s="1018" t="s">
        <v>544</v>
      </c>
      <c r="C103" s="1025"/>
      <c r="D103" s="1026"/>
      <c r="E103" s="1026"/>
      <c r="F103" s="1026"/>
      <c r="G103" s="1026"/>
      <c r="H103" s="1026"/>
      <c r="I103" s="1026"/>
      <c r="J103" s="1027"/>
    </row>
    <row r="104" spans="1:26" ht="18.75" customHeight="1" outlineLevel="1">
      <c r="B104" s="1019"/>
      <c r="C104" s="921"/>
      <c r="D104" s="922"/>
      <c r="E104" s="922"/>
      <c r="F104" s="922"/>
      <c r="G104" s="922"/>
      <c r="H104" s="922"/>
      <c r="I104" s="922"/>
      <c r="J104" s="923"/>
    </row>
    <row r="105" spans="1:26" ht="18.75" customHeight="1" outlineLevel="1">
      <c r="B105" s="1020"/>
      <c r="C105" s="1028"/>
      <c r="D105" s="1029"/>
      <c r="E105" s="1029"/>
      <c r="F105" s="1029"/>
      <c r="G105" s="1029"/>
      <c r="H105" s="1029"/>
      <c r="I105" s="1029"/>
      <c r="J105" s="1030"/>
    </row>
    <row r="106" spans="1:26" ht="18.75" customHeight="1" outlineLevel="1">
      <c r="B106" s="1031" t="s">
        <v>545</v>
      </c>
      <c r="C106" s="918"/>
      <c r="D106" s="919"/>
      <c r="E106" s="919"/>
      <c r="F106" s="919"/>
      <c r="G106" s="919"/>
      <c r="H106" s="919"/>
      <c r="I106" s="919"/>
      <c r="J106" s="920"/>
    </row>
    <row r="107" spans="1:26" ht="18.75" customHeight="1" outlineLevel="1">
      <c r="B107" s="1019"/>
      <c r="C107" s="921"/>
      <c r="D107" s="922"/>
      <c r="E107" s="922"/>
      <c r="F107" s="922"/>
      <c r="G107" s="922"/>
      <c r="H107" s="922"/>
      <c r="I107" s="922"/>
      <c r="J107" s="923"/>
    </row>
    <row r="108" spans="1:26" ht="18.75" customHeight="1" outlineLevel="1" thickBot="1">
      <c r="B108" s="1032"/>
      <c r="C108" s="924"/>
      <c r="D108" s="925"/>
      <c r="E108" s="925"/>
      <c r="F108" s="925"/>
      <c r="G108" s="925"/>
      <c r="H108" s="925"/>
      <c r="I108" s="925"/>
      <c r="J108" s="926"/>
    </row>
    <row r="109" spans="1:26" ht="18.75" customHeight="1" outlineLevel="1" thickBot="1">
      <c r="B109" s="95"/>
      <c r="C109" s="96"/>
      <c r="D109" s="96"/>
      <c r="E109" s="96"/>
      <c r="F109" s="96"/>
      <c r="G109" s="96"/>
      <c r="H109" s="96"/>
      <c r="I109" s="96"/>
      <c r="J109" s="96"/>
    </row>
    <row r="110" spans="1:26" ht="18.75" customHeight="1" outlineLevel="1">
      <c r="B110" s="97" t="s">
        <v>546</v>
      </c>
      <c r="C110" s="98"/>
      <c r="D110" s="98"/>
      <c r="E110" s="98"/>
      <c r="F110" s="99"/>
      <c r="G110" s="99"/>
      <c r="H110" s="99"/>
      <c r="I110" s="99"/>
      <c r="J110" s="100"/>
    </row>
    <row r="111" spans="1:26" ht="18.75" customHeight="1" outlineLevel="1">
      <c r="B111" s="942"/>
      <c r="C111" s="943"/>
      <c r="D111" s="943"/>
      <c r="E111" s="943"/>
      <c r="F111" s="943"/>
      <c r="G111" s="943"/>
      <c r="H111" s="943"/>
      <c r="I111" s="943"/>
      <c r="J111" s="944"/>
    </row>
    <row r="112" spans="1:26" ht="12" customHeight="1" outlineLevel="1" thickBot="1">
      <c r="B112" s="234"/>
      <c r="C112" s="101"/>
      <c r="D112" s="101"/>
      <c r="E112" s="101"/>
      <c r="F112" s="101"/>
      <c r="G112" s="101"/>
      <c r="H112" s="101"/>
      <c r="I112" s="101"/>
      <c r="J112" s="102"/>
    </row>
    <row r="115" spans="2:11" ht="17.25" customHeight="1">
      <c r="B115" s="198"/>
      <c r="C115" s="198"/>
      <c r="D115" s="198"/>
      <c r="E115" s="198"/>
      <c r="F115" s="198"/>
      <c r="G115" s="198"/>
      <c r="H115" s="198"/>
      <c r="I115" s="198"/>
      <c r="J115" s="198"/>
      <c r="K115" s="198"/>
    </row>
    <row r="116" spans="2:11" ht="33.75" customHeight="1">
      <c r="B116" s="103" t="s">
        <v>529</v>
      </c>
      <c r="C116" s="948">
        <f>個票ｰ1007!B156</f>
        <v>0</v>
      </c>
      <c r="D116" s="949"/>
      <c r="E116" s="949"/>
      <c r="F116" s="950"/>
      <c r="G116" s="104" t="s">
        <v>530</v>
      </c>
      <c r="H116" s="945">
        <v>12</v>
      </c>
      <c r="I116" s="946"/>
      <c r="J116" s="947"/>
    </row>
    <row r="117" spans="2:11" ht="30" customHeight="1" outlineLevel="1">
      <c r="B117" s="237" t="s">
        <v>531</v>
      </c>
      <c r="C117" s="996">
        <f>個票ｰ1007!U156</f>
        <v>0</v>
      </c>
      <c r="D117" s="997"/>
      <c r="E117" s="997"/>
      <c r="F117" s="997"/>
      <c r="G117" s="997"/>
      <c r="H117" s="997"/>
      <c r="I117" s="997"/>
      <c r="J117" s="998"/>
    </row>
    <row r="118" spans="2:11" ht="30" customHeight="1" outlineLevel="1">
      <c r="B118" s="235" t="s">
        <v>533</v>
      </c>
      <c r="C118" s="992">
        <f>個票ｰ1007!S156</f>
        <v>0</v>
      </c>
      <c r="D118" s="993"/>
      <c r="E118" s="993"/>
      <c r="F118" s="993"/>
      <c r="G118" s="993"/>
      <c r="H118" s="993"/>
      <c r="I118" s="993"/>
      <c r="J118" s="994"/>
    </row>
    <row r="119" spans="2:11" ht="30" customHeight="1" outlineLevel="1">
      <c r="B119" s="236" t="s">
        <v>534</v>
      </c>
      <c r="C119" s="927"/>
      <c r="D119" s="927"/>
      <c r="E119" s="927"/>
      <c r="F119" s="927"/>
      <c r="G119" s="927"/>
      <c r="H119" s="928"/>
      <c r="I119" s="928"/>
      <c r="J119" s="929"/>
    </row>
    <row r="120" spans="2:11" ht="14.25" customHeight="1" outlineLevel="1">
      <c r="B120" s="995" t="s">
        <v>547</v>
      </c>
      <c r="C120" s="974" t="s">
        <v>536</v>
      </c>
      <c r="D120" s="974"/>
      <c r="E120" s="974"/>
      <c r="F120" s="974" t="s">
        <v>537</v>
      </c>
      <c r="G120" s="974"/>
      <c r="H120" s="975"/>
      <c r="I120" s="975"/>
      <c r="J120" s="976"/>
    </row>
    <row r="121" spans="2:11" ht="34.5" customHeight="1" outlineLevel="1">
      <c r="B121" s="995"/>
      <c r="C121" s="71"/>
      <c r="D121" s="197" t="s">
        <v>311</v>
      </c>
      <c r="E121" s="71"/>
      <c r="F121" s="977"/>
      <c r="G121" s="977"/>
      <c r="H121" s="978"/>
      <c r="I121" s="978"/>
      <c r="J121" s="979"/>
    </row>
    <row r="122" spans="2:11" ht="34.5" customHeight="1" outlineLevel="1">
      <c r="B122" s="995"/>
      <c r="C122" s="71"/>
      <c r="D122" s="88" t="s">
        <v>311</v>
      </c>
      <c r="E122" s="71"/>
      <c r="F122" s="968"/>
      <c r="G122" s="968"/>
      <c r="H122" s="969"/>
      <c r="I122" s="969"/>
      <c r="J122" s="970"/>
    </row>
    <row r="123" spans="2:11" ht="34.5" customHeight="1" outlineLevel="1">
      <c r="B123" s="995"/>
      <c r="C123" s="71"/>
      <c r="D123" s="88" t="s">
        <v>311</v>
      </c>
      <c r="E123" s="71"/>
      <c r="F123" s="968"/>
      <c r="G123" s="968"/>
      <c r="H123" s="969"/>
      <c r="I123" s="969"/>
      <c r="J123" s="970"/>
    </row>
    <row r="124" spans="2:11" ht="34.5" customHeight="1" outlineLevel="1">
      <c r="B124" s="995"/>
      <c r="C124" s="71"/>
      <c r="D124" s="88" t="s">
        <v>311</v>
      </c>
      <c r="E124" s="71"/>
      <c r="F124" s="968"/>
      <c r="G124" s="968"/>
      <c r="H124" s="969"/>
      <c r="I124" s="969"/>
      <c r="J124" s="970"/>
    </row>
    <row r="125" spans="2:11" ht="34.5" customHeight="1" outlineLevel="1">
      <c r="B125" s="995"/>
      <c r="C125" s="71"/>
      <c r="D125" s="241" t="s">
        <v>311</v>
      </c>
      <c r="E125" s="71"/>
      <c r="F125" s="980"/>
      <c r="G125" s="981"/>
      <c r="H125" s="982"/>
      <c r="I125" s="982"/>
      <c r="J125" s="983"/>
    </row>
    <row r="126" spans="2:11" ht="15" customHeight="1" outlineLevel="1">
      <c r="B126" s="936" t="s">
        <v>538</v>
      </c>
      <c r="C126" s="1037" t="s">
        <v>536</v>
      </c>
      <c r="D126" s="1037"/>
      <c r="E126" s="1037"/>
      <c r="F126" s="1037" t="s">
        <v>539</v>
      </c>
      <c r="G126" s="1037"/>
      <c r="H126" s="1038"/>
      <c r="I126" s="1038"/>
      <c r="J126" s="1039"/>
    </row>
    <row r="127" spans="2:11" ht="31.5" customHeight="1" outlineLevel="1">
      <c r="B127" s="937"/>
      <c r="C127" s="72"/>
      <c r="D127" s="90" t="s">
        <v>540</v>
      </c>
      <c r="E127" s="73"/>
      <c r="F127" s="977"/>
      <c r="G127" s="977"/>
      <c r="H127" s="978"/>
      <c r="I127" s="978"/>
      <c r="J127" s="979"/>
    </row>
    <row r="128" spans="2:11" ht="31.5" customHeight="1" outlineLevel="1">
      <c r="B128" s="937"/>
      <c r="C128" s="74"/>
      <c r="D128" s="91" t="s">
        <v>540</v>
      </c>
      <c r="E128" s="75"/>
      <c r="F128" s="968"/>
      <c r="G128" s="968"/>
      <c r="H128" s="969"/>
      <c r="I128" s="969"/>
      <c r="J128" s="970"/>
    </row>
    <row r="129" spans="1:26" ht="31.5" customHeight="1" outlineLevel="1">
      <c r="B129" s="937"/>
      <c r="C129" s="74"/>
      <c r="D129" s="91" t="s">
        <v>540</v>
      </c>
      <c r="E129" s="75"/>
      <c r="F129" s="968"/>
      <c r="G129" s="968"/>
      <c r="H129" s="969"/>
      <c r="I129" s="969"/>
      <c r="J129" s="970"/>
    </row>
    <row r="130" spans="1:26" ht="31.5" customHeight="1" outlineLevel="1">
      <c r="B130" s="937"/>
      <c r="C130" s="74"/>
      <c r="D130" s="91" t="s">
        <v>540</v>
      </c>
      <c r="E130" s="75"/>
      <c r="F130" s="968"/>
      <c r="G130" s="968"/>
      <c r="H130" s="969"/>
      <c r="I130" s="969"/>
      <c r="J130" s="970"/>
    </row>
    <row r="131" spans="1:26" ht="31.5" customHeight="1" outlineLevel="1">
      <c r="B131" s="938"/>
      <c r="C131" s="76"/>
      <c r="D131" s="92" t="s">
        <v>540</v>
      </c>
      <c r="E131" s="77"/>
      <c r="F131" s="939"/>
      <c r="G131" s="939"/>
      <c r="H131" s="940"/>
      <c r="I131" s="940"/>
      <c r="J131" s="941"/>
    </row>
    <row r="132" spans="1:26" ht="15" customHeight="1" outlineLevel="1">
      <c r="B132" s="954" t="s">
        <v>541</v>
      </c>
      <c r="C132" s="956" t="s">
        <v>542</v>
      </c>
      <c r="D132" s="957"/>
      <c r="E132" s="958"/>
      <c r="F132" s="959" t="s">
        <v>543</v>
      </c>
      <c r="G132" s="960"/>
      <c r="H132" s="960"/>
      <c r="I132" s="960"/>
      <c r="J132" s="961"/>
    </row>
    <row r="133" spans="1:26" ht="30" customHeight="1" outlineLevel="1">
      <c r="B133" s="937"/>
      <c r="C133" s="74"/>
      <c r="D133" s="91" t="s">
        <v>540</v>
      </c>
      <c r="E133" s="71"/>
      <c r="F133" s="965"/>
      <c r="G133" s="965"/>
      <c r="H133" s="966"/>
      <c r="I133" s="966"/>
      <c r="J133" s="967"/>
    </row>
    <row r="134" spans="1:26" ht="30" customHeight="1" outlineLevel="1">
      <c r="B134" s="937"/>
      <c r="C134" s="74"/>
      <c r="D134" s="91" t="s">
        <v>540</v>
      </c>
      <c r="E134" s="71"/>
      <c r="F134" s="968"/>
      <c r="G134" s="968"/>
      <c r="H134" s="969"/>
      <c r="I134" s="969"/>
      <c r="J134" s="970"/>
    </row>
    <row r="135" spans="1:26" ht="30" customHeight="1" outlineLevel="1">
      <c r="B135" s="937"/>
      <c r="C135" s="74"/>
      <c r="D135" s="91" t="s">
        <v>540</v>
      </c>
      <c r="E135" s="71"/>
      <c r="F135" s="968"/>
      <c r="G135" s="968"/>
      <c r="H135" s="969"/>
      <c r="I135" s="969"/>
      <c r="J135" s="970"/>
    </row>
    <row r="136" spans="1:26" ht="30" customHeight="1" outlineLevel="1" thickBot="1">
      <c r="B136" s="955"/>
      <c r="C136" s="78"/>
      <c r="D136" s="93" t="s">
        <v>540</v>
      </c>
      <c r="E136" s="79"/>
      <c r="F136" s="971"/>
      <c r="G136" s="971"/>
      <c r="H136" s="972"/>
      <c r="I136" s="972"/>
      <c r="J136" s="973"/>
    </row>
    <row r="137" spans="1:26" s="85" customFormat="1" ht="18.75" customHeight="1" outlineLevel="1" thickBot="1">
      <c r="A137" s="81"/>
      <c r="B137" s="94"/>
      <c r="C137" s="81"/>
      <c r="D137" s="81"/>
      <c r="E137" s="81"/>
      <c r="F137" s="81"/>
      <c r="G137" s="82"/>
      <c r="H137" s="82"/>
      <c r="I137" s="82"/>
      <c r="J137" s="82"/>
      <c r="K137" s="82"/>
      <c r="L137" s="82"/>
      <c r="M137" s="83"/>
      <c r="N137" s="1021"/>
      <c r="O137" s="1021"/>
      <c r="P137" s="1021"/>
      <c r="Q137" s="1021"/>
      <c r="R137" s="84"/>
      <c r="V137" s="83"/>
      <c r="W137" s="83"/>
      <c r="X137" s="83"/>
      <c r="Y137" s="83"/>
      <c r="Z137" s="84"/>
    </row>
    <row r="138" spans="1:26" ht="18.75" customHeight="1" outlineLevel="1">
      <c r="B138" s="1018" t="s">
        <v>544</v>
      </c>
      <c r="C138" s="1025"/>
      <c r="D138" s="1026"/>
      <c r="E138" s="1026"/>
      <c r="F138" s="1026"/>
      <c r="G138" s="1026"/>
      <c r="H138" s="1026"/>
      <c r="I138" s="1026"/>
      <c r="J138" s="1027"/>
    </row>
    <row r="139" spans="1:26" ht="18.75" customHeight="1" outlineLevel="1">
      <c r="B139" s="1019"/>
      <c r="C139" s="921"/>
      <c r="D139" s="922"/>
      <c r="E139" s="922"/>
      <c r="F139" s="922"/>
      <c r="G139" s="922"/>
      <c r="H139" s="922"/>
      <c r="I139" s="922"/>
      <c r="J139" s="923"/>
    </row>
    <row r="140" spans="1:26" ht="18.75" customHeight="1" outlineLevel="1">
      <c r="B140" s="1020"/>
      <c r="C140" s="1028"/>
      <c r="D140" s="1029"/>
      <c r="E140" s="1029"/>
      <c r="F140" s="1029"/>
      <c r="G140" s="1029"/>
      <c r="H140" s="1029"/>
      <c r="I140" s="1029"/>
      <c r="J140" s="1030"/>
    </row>
    <row r="141" spans="1:26" ht="18.75" customHeight="1" outlineLevel="1">
      <c r="B141" s="1031" t="s">
        <v>545</v>
      </c>
      <c r="C141" s="918"/>
      <c r="D141" s="919"/>
      <c r="E141" s="919"/>
      <c r="F141" s="919"/>
      <c r="G141" s="919"/>
      <c r="H141" s="919"/>
      <c r="I141" s="919"/>
      <c r="J141" s="920"/>
    </row>
    <row r="142" spans="1:26" ht="18.75" customHeight="1" outlineLevel="1">
      <c r="B142" s="1019"/>
      <c r="C142" s="921"/>
      <c r="D142" s="922"/>
      <c r="E142" s="922"/>
      <c r="F142" s="922"/>
      <c r="G142" s="922"/>
      <c r="H142" s="922"/>
      <c r="I142" s="922"/>
      <c r="J142" s="923"/>
    </row>
    <row r="143" spans="1:26" ht="18.75" customHeight="1" outlineLevel="1" thickBot="1">
      <c r="B143" s="1032"/>
      <c r="C143" s="924"/>
      <c r="D143" s="925"/>
      <c r="E143" s="925"/>
      <c r="F143" s="925"/>
      <c r="G143" s="925"/>
      <c r="H143" s="925"/>
      <c r="I143" s="925"/>
      <c r="J143" s="926"/>
    </row>
    <row r="144" spans="1:26" ht="18.75" customHeight="1" outlineLevel="1" thickBot="1">
      <c r="B144" s="95"/>
      <c r="C144" s="96"/>
      <c r="D144" s="96"/>
      <c r="E144" s="96"/>
      <c r="F144" s="96"/>
      <c r="G144" s="96"/>
      <c r="H144" s="96"/>
      <c r="I144" s="96"/>
      <c r="J144" s="96"/>
    </row>
    <row r="145" spans="2:10" ht="18.75" customHeight="1" outlineLevel="1">
      <c r="B145" s="97" t="s">
        <v>546</v>
      </c>
      <c r="C145" s="98"/>
      <c r="D145" s="98"/>
      <c r="E145" s="98"/>
      <c r="F145" s="99"/>
      <c r="G145" s="99"/>
      <c r="H145" s="99"/>
      <c r="I145" s="99"/>
      <c r="J145" s="100"/>
    </row>
    <row r="146" spans="2:10" ht="18.75" customHeight="1" outlineLevel="1">
      <c r="B146" s="942"/>
      <c r="C146" s="943"/>
      <c r="D146" s="943"/>
      <c r="E146" s="943"/>
      <c r="F146" s="943"/>
      <c r="G146" s="943"/>
      <c r="H146" s="943"/>
      <c r="I146" s="943"/>
      <c r="J146" s="944"/>
    </row>
    <row r="147" spans="2:10" ht="12" customHeight="1" outlineLevel="1" thickBot="1">
      <c r="B147" s="234"/>
      <c r="C147" s="101"/>
      <c r="D147" s="101"/>
      <c r="E147" s="101"/>
      <c r="F147" s="101"/>
      <c r="G147" s="101"/>
      <c r="H147" s="101"/>
      <c r="I147" s="101"/>
      <c r="J147" s="102"/>
    </row>
    <row r="148" spans="2:10" ht="17.25" customHeight="1"/>
    <row r="150" spans="2:10" ht="33.75" customHeight="1">
      <c r="B150" s="103" t="s">
        <v>529</v>
      </c>
      <c r="C150" s="948">
        <f>個票ｰ1007!B157</f>
        <v>0</v>
      </c>
      <c r="D150" s="949"/>
      <c r="E150" s="949"/>
      <c r="F150" s="950"/>
      <c r="G150" s="104" t="s">
        <v>530</v>
      </c>
      <c r="H150" s="945">
        <v>13</v>
      </c>
      <c r="I150" s="946"/>
      <c r="J150" s="947"/>
    </row>
    <row r="151" spans="2:10" ht="30" customHeight="1" outlineLevel="1">
      <c r="B151" s="237" t="s">
        <v>531</v>
      </c>
      <c r="C151" s="996">
        <f>個票ｰ1007!U157</f>
        <v>0</v>
      </c>
      <c r="D151" s="997"/>
      <c r="E151" s="997"/>
      <c r="F151" s="997"/>
      <c r="G151" s="997"/>
      <c r="H151" s="997"/>
      <c r="I151" s="997"/>
      <c r="J151" s="998"/>
    </row>
    <row r="152" spans="2:10" ht="30" customHeight="1" outlineLevel="1">
      <c r="B152" s="235" t="s">
        <v>533</v>
      </c>
      <c r="C152" s="992">
        <f>個票ｰ1007!S157</f>
        <v>0</v>
      </c>
      <c r="D152" s="993"/>
      <c r="E152" s="993"/>
      <c r="F152" s="993"/>
      <c r="G152" s="993"/>
      <c r="H152" s="993"/>
      <c r="I152" s="993"/>
      <c r="J152" s="994"/>
    </row>
    <row r="153" spans="2:10" ht="30" customHeight="1" outlineLevel="1">
      <c r="B153" s="236" t="s">
        <v>534</v>
      </c>
      <c r="C153" s="927"/>
      <c r="D153" s="927"/>
      <c r="E153" s="927"/>
      <c r="F153" s="927"/>
      <c r="G153" s="927"/>
      <c r="H153" s="928"/>
      <c r="I153" s="928"/>
      <c r="J153" s="929"/>
    </row>
    <row r="154" spans="2:10" ht="14.25" customHeight="1" outlineLevel="1">
      <c r="B154" s="1040" t="s">
        <v>550</v>
      </c>
      <c r="C154" s="974" t="s">
        <v>536</v>
      </c>
      <c r="D154" s="974"/>
      <c r="E154" s="974"/>
      <c r="F154" s="974" t="s">
        <v>537</v>
      </c>
      <c r="G154" s="974"/>
      <c r="H154" s="975"/>
      <c r="I154" s="975"/>
      <c r="J154" s="976"/>
    </row>
    <row r="155" spans="2:10" ht="34.5" customHeight="1" outlineLevel="1">
      <c r="B155" s="1040"/>
      <c r="C155" s="71"/>
      <c r="D155" s="197" t="s">
        <v>311</v>
      </c>
      <c r="E155" s="71"/>
      <c r="F155" s="977"/>
      <c r="G155" s="977"/>
      <c r="H155" s="978"/>
      <c r="I155" s="978"/>
      <c r="J155" s="979"/>
    </row>
    <row r="156" spans="2:10" ht="34.5" customHeight="1" outlineLevel="1">
      <c r="B156" s="1040"/>
      <c r="C156" s="71"/>
      <c r="D156" s="88" t="s">
        <v>311</v>
      </c>
      <c r="E156" s="71"/>
      <c r="F156" s="968"/>
      <c r="G156" s="968"/>
      <c r="H156" s="969"/>
      <c r="I156" s="969"/>
      <c r="J156" s="970"/>
    </row>
    <row r="157" spans="2:10" ht="34.5" customHeight="1" outlineLevel="1">
      <c r="B157" s="1040"/>
      <c r="C157" s="71"/>
      <c r="D157" s="88" t="s">
        <v>311</v>
      </c>
      <c r="E157" s="71"/>
      <c r="F157" s="968"/>
      <c r="G157" s="968"/>
      <c r="H157" s="969"/>
      <c r="I157" s="969"/>
      <c r="J157" s="970"/>
    </row>
    <row r="158" spans="2:10" ht="34.5" customHeight="1" outlineLevel="1">
      <c r="B158" s="1040"/>
      <c r="C158" s="71"/>
      <c r="D158" s="88" t="s">
        <v>311</v>
      </c>
      <c r="E158" s="71"/>
      <c r="F158" s="968"/>
      <c r="G158" s="968"/>
      <c r="H158" s="969"/>
      <c r="I158" s="969"/>
      <c r="J158" s="970"/>
    </row>
    <row r="159" spans="2:10" ht="34.5" customHeight="1" outlineLevel="1">
      <c r="B159" s="1040"/>
      <c r="C159" s="71"/>
      <c r="D159" s="241" t="s">
        <v>311</v>
      </c>
      <c r="E159" s="71"/>
      <c r="F159" s="980"/>
      <c r="G159" s="981"/>
      <c r="H159" s="982"/>
      <c r="I159" s="982"/>
      <c r="J159" s="983"/>
    </row>
    <row r="160" spans="2:10" ht="15" customHeight="1" outlineLevel="1">
      <c r="B160" s="1041" t="s">
        <v>551</v>
      </c>
      <c r="C160" s="974" t="s">
        <v>536</v>
      </c>
      <c r="D160" s="974"/>
      <c r="E160" s="974"/>
      <c r="F160" s="974" t="s">
        <v>539</v>
      </c>
      <c r="G160" s="974"/>
      <c r="H160" s="975"/>
      <c r="I160" s="975"/>
      <c r="J160" s="976"/>
    </row>
    <row r="161" spans="1:26" ht="31.5" customHeight="1" outlineLevel="1">
      <c r="B161" s="1042"/>
      <c r="C161" s="72"/>
      <c r="D161" s="90" t="s">
        <v>540</v>
      </c>
      <c r="E161" s="73"/>
      <c r="F161" s="977"/>
      <c r="G161" s="977"/>
      <c r="H161" s="978"/>
      <c r="I161" s="978"/>
      <c r="J161" s="979"/>
    </row>
    <row r="162" spans="1:26" ht="31.5" customHeight="1" outlineLevel="1">
      <c r="B162" s="1042"/>
      <c r="C162" s="74"/>
      <c r="D162" s="91" t="s">
        <v>540</v>
      </c>
      <c r="E162" s="75"/>
      <c r="F162" s="968"/>
      <c r="G162" s="968"/>
      <c r="H162" s="969"/>
      <c r="I162" s="969"/>
      <c r="J162" s="970"/>
    </row>
    <row r="163" spans="1:26" ht="31.5" customHeight="1" outlineLevel="1">
      <c r="B163" s="1042"/>
      <c r="C163" s="74"/>
      <c r="D163" s="91" t="s">
        <v>540</v>
      </c>
      <c r="E163" s="75"/>
      <c r="F163" s="968"/>
      <c r="G163" s="968"/>
      <c r="H163" s="969"/>
      <c r="I163" s="969"/>
      <c r="J163" s="970"/>
    </row>
    <row r="164" spans="1:26" ht="31.5" customHeight="1" outlineLevel="1">
      <c r="B164" s="1042"/>
      <c r="C164" s="74"/>
      <c r="D164" s="91" t="s">
        <v>540</v>
      </c>
      <c r="E164" s="75"/>
      <c r="F164" s="968"/>
      <c r="G164" s="968"/>
      <c r="H164" s="969"/>
      <c r="I164" s="969"/>
      <c r="J164" s="970"/>
    </row>
    <row r="165" spans="1:26" ht="31.5" customHeight="1" outlineLevel="1">
      <c r="B165" s="1043"/>
      <c r="C165" s="76"/>
      <c r="D165" s="92" t="s">
        <v>540</v>
      </c>
      <c r="E165" s="77"/>
      <c r="F165" s="939"/>
      <c r="G165" s="939"/>
      <c r="H165" s="940"/>
      <c r="I165" s="940"/>
      <c r="J165" s="941"/>
    </row>
    <row r="166" spans="1:26" ht="15" customHeight="1" outlineLevel="1">
      <c r="B166" s="954" t="s">
        <v>552</v>
      </c>
      <c r="C166" s="956" t="s">
        <v>542</v>
      </c>
      <c r="D166" s="957"/>
      <c r="E166" s="958"/>
      <c r="F166" s="959" t="s">
        <v>543</v>
      </c>
      <c r="G166" s="960"/>
      <c r="H166" s="960"/>
      <c r="I166" s="960"/>
      <c r="J166" s="961"/>
    </row>
    <row r="167" spans="1:26" ht="30" customHeight="1" outlineLevel="1">
      <c r="B167" s="937"/>
      <c r="C167" s="74"/>
      <c r="D167" s="91" t="s">
        <v>540</v>
      </c>
      <c r="E167" s="71"/>
      <c r="F167" s="965"/>
      <c r="G167" s="965"/>
      <c r="H167" s="966"/>
      <c r="I167" s="966"/>
      <c r="J167" s="967"/>
    </row>
    <row r="168" spans="1:26" ht="30" customHeight="1" outlineLevel="1">
      <c r="B168" s="937"/>
      <c r="C168" s="74"/>
      <c r="D168" s="91" t="s">
        <v>540</v>
      </c>
      <c r="E168" s="71"/>
      <c r="F168" s="968"/>
      <c r="G168" s="968"/>
      <c r="H168" s="969"/>
      <c r="I168" s="969"/>
      <c r="J168" s="970"/>
    </row>
    <row r="169" spans="1:26" ht="30" customHeight="1" outlineLevel="1">
      <c r="B169" s="937"/>
      <c r="C169" s="74"/>
      <c r="D169" s="91" t="s">
        <v>540</v>
      </c>
      <c r="E169" s="71"/>
      <c r="F169" s="968"/>
      <c r="G169" s="968"/>
      <c r="H169" s="969"/>
      <c r="I169" s="969"/>
      <c r="J169" s="970"/>
    </row>
    <row r="170" spans="1:26" ht="30" customHeight="1" outlineLevel="1" thickBot="1">
      <c r="B170" s="955"/>
      <c r="C170" s="78"/>
      <c r="D170" s="93" t="s">
        <v>540</v>
      </c>
      <c r="E170" s="79"/>
      <c r="F170" s="971"/>
      <c r="G170" s="971"/>
      <c r="H170" s="972"/>
      <c r="I170" s="972"/>
      <c r="J170" s="973"/>
    </row>
    <row r="171" spans="1:26" s="85" customFormat="1" ht="18.75" customHeight="1" outlineLevel="1" thickBot="1">
      <c r="A171" s="81"/>
      <c r="B171" s="94"/>
      <c r="C171" s="81"/>
      <c r="D171" s="81"/>
      <c r="E171" s="81"/>
      <c r="F171" s="81"/>
      <c r="G171" s="82"/>
      <c r="H171" s="82"/>
      <c r="I171" s="82"/>
      <c r="J171" s="82"/>
      <c r="K171" s="82"/>
      <c r="L171" s="82"/>
      <c r="M171" s="83"/>
      <c r="N171" s="1021"/>
      <c r="O171" s="1021"/>
      <c r="P171" s="1021"/>
      <c r="Q171" s="1021"/>
      <c r="R171" s="84"/>
      <c r="V171" s="83"/>
      <c r="W171" s="83"/>
      <c r="X171" s="83"/>
      <c r="Y171" s="83"/>
      <c r="Z171" s="84"/>
    </row>
    <row r="172" spans="1:26" ht="18.75" customHeight="1" outlineLevel="1">
      <c r="B172" s="1018" t="s">
        <v>544</v>
      </c>
      <c r="C172" s="1025"/>
      <c r="D172" s="1026"/>
      <c r="E172" s="1026"/>
      <c r="F172" s="1026"/>
      <c r="G172" s="1026"/>
      <c r="H172" s="1026"/>
      <c r="I172" s="1026"/>
      <c r="J172" s="1027"/>
    </row>
    <row r="173" spans="1:26" ht="18.75" customHeight="1" outlineLevel="1">
      <c r="B173" s="1019"/>
      <c r="C173" s="921"/>
      <c r="D173" s="922"/>
      <c r="E173" s="922"/>
      <c r="F173" s="922"/>
      <c r="G173" s="922"/>
      <c r="H173" s="922"/>
      <c r="I173" s="922"/>
      <c r="J173" s="923"/>
    </row>
    <row r="174" spans="1:26" ht="18.75" customHeight="1" outlineLevel="1">
      <c r="B174" s="1020"/>
      <c r="C174" s="1028"/>
      <c r="D174" s="1029"/>
      <c r="E174" s="1029"/>
      <c r="F174" s="1029"/>
      <c r="G174" s="1029"/>
      <c r="H174" s="1029"/>
      <c r="I174" s="1029"/>
      <c r="J174" s="1030"/>
    </row>
    <row r="175" spans="1:26" ht="18.75" customHeight="1" outlineLevel="1">
      <c r="B175" s="1031" t="s">
        <v>545</v>
      </c>
      <c r="C175" s="918"/>
      <c r="D175" s="919"/>
      <c r="E175" s="919"/>
      <c r="F175" s="919"/>
      <c r="G175" s="919"/>
      <c r="H175" s="919"/>
      <c r="I175" s="919"/>
      <c r="J175" s="920"/>
    </row>
    <row r="176" spans="1:26" ht="18.75" customHeight="1" outlineLevel="1">
      <c r="B176" s="1019"/>
      <c r="C176" s="921"/>
      <c r="D176" s="922"/>
      <c r="E176" s="922"/>
      <c r="F176" s="922"/>
      <c r="G176" s="922"/>
      <c r="H176" s="922"/>
      <c r="I176" s="922"/>
      <c r="J176" s="923"/>
    </row>
    <row r="177" spans="2:10" ht="18.75" customHeight="1" outlineLevel="1" thickBot="1">
      <c r="B177" s="1032"/>
      <c r="C177" s="924"/>
      <c r="D177" s="925"/>
      <c r="E177" s="925"/>
      <c r="F177" s="925"/>
      <c r="G177" s="925"/>
      <c r="H177" s="925"/>
      <c r="I177" s="925"/>
      <c r="J177" s="926"/>
    </row>
    <row r="178" spans="2:10" ht="18.75" customHeight="1" outlineLevel="1" thickBot="1">
      <c r="B178" s="95"/>
      <c r="C178" s="96"/>
      <c r="D178" s="96"/>
      <c r="E178" s="96"/>
      <c r="F178" s="96"/>
      <c r="G178" s="96"/>
      <c r="H178" s="96"/>
      <c r="I178" s="96"/>
      <c r="J178" s="96"/>
    </row>
    <row r="179" spans="2:10" ht="18.75" customHeight="1" outlineLevel="1">
      <c r="B179" s="97" t="s">
        <v>546</v>
      </c>
      <c r="C179" s="98"/>
      <c r="D179" s="98"/>
      <c r="E179" s="98"/>
      <c r="F179" s="99"/>
      <c r="G179" s="99"/>
      <c r="H179" s="99"/>
      <c r="I179" s="99"/>
      <c r="J179" s="100"/>
    </row>
    <row r="180" spans="2:10" ht="18.75" customHeight="1" outlineLevel="1">
      <c r="B180" s="942"/>
      <c r="C180" s="943"/>
      <c r="D180" s="943"/>
      <c r="E180" s="943"/>
      <c r="F180" s="943"/>
      <c r="G180" s="943"/>
      <c r="H180" s="943"/>
      <c r="I180" s="943"/>
      <c r="J180" s="944"/>
    </row>
    <row r="181" spans="2:10" ht="12" customHeight="1" outlineLevel="1" thickBot="1">
      <c r="B181" s="234"/>
      <c r="C181" s="101"/>
      <c r="D181" s="101"/>
      <c r="E181" s="101"/>
      <c r="F181" s="101"/>
      <c r="G181" s="101"/>
      <c r="H181" s="101"/>
      <c r="I181" s="101"/>
      <c r="J181" s="102"/>
    </row>
    <row r="184" spans="2:10" ht="33.75" customHeight="1">
      <c r="B184" s="103" t="s">
        <v>529</v>
      </c>
      <c r="C184" s="948">
        <f>個票ｰ1007!B158</f>
        <v>0</v>
      </c>
      <c r="D184" s="949"/>
      <c r="E184" s="949"/>
      <c r="F184" s="950"/>
      <c r="G184" s="104" t="s">
        <v>530</v>
      </c>
      <c r="H184" s="945">
        <v>14</v>
      </c>
      <c r="I184" s="946"/>
      <c r="J184" s="947"/>
    </row>
    <row r="185" spans="2:10" ht="30" customHeight="1" outlineLevel="1">
      <c r="B185" s="237" t="s">
        <v>531</v>
      </c>
      <c r="C185" s="951">
        <f>個票ｰ1007!U158</f>
        <v>0</v>
      </c>
      <c r="D185" s="952"/>
      <c r="E185" s="952"/>
      <c r="F185" s="952"/>
      <c r="G185" s="952"/>
      <c r="H185" s="952"/>
      <c r="I185" s="952"/>
      <c r="J185" s="953"/>
    </row>
    <row r="186" spans="2:10" ht="30" customHeight="1" outlineLevel="1">
      <c r="B186" s="235" t="s">
        <v>533</v>
      </c>
      <c r="C186" s="992">
        <f>個票ｰ1007!S158</f>
        <v>0</v>
      </c>
      <c r="D186" s="993"/>
      <c r="E186" s="993"/>
      <c r="F186" s="993"/>
      <c r="G186" s="993"/>
      <c r="H186" s="993"/>
      <c r="I186" s="993"/>
      <c r="J186" s="994"/>
    </row>
    <row r="187" spans="2:10" ht="30" customHeight="1" outlineLevel="1">
      <c r="B187" s="236" t="s">
        <v>534</v>
      </c>
      <c r="C187" s="927"/>
      <c r="D187" s="927"/>
      <c r="E187" s="927"/>
      <c r="F187" s="927"/>
      <c r="G187" s="927"/>
      <c r="H187" s="928"/>
      <c r="I187" s="928"/>
      <c r="J187" s="929"/>
    </row>
    <row r="188" spans="2:10" ht="14.25" customHeight="1" outlineLevel="1">
      <c r="B188" s="995" t="s">
        <v>547</v>
      </c>
      <c r="C188" s="974" t="s">
        <v>536</v>
      </c>
      <c r="D188" s="974"/>
      <c r="E188" s="974"/>
      <c r="F188" s="974" t="s">
        <v>537</v>
      </c>
      <c r="G188" s="974"/>
      <c r="H188" s="975"/>
      <c r="I188" s="975"/>
      <c r="J188" s="976"/>
    </row>
    <row r="189" spans="2:10" ht="34.5" customHeight="1" outlineLevel="1">
      <c r="B189" s="995"/>
      <c r="C189" s="71"/>
      <c r="D189" s="197" t="s">
        <v>311</v>
      </c>
      <c r="E189" s="71"/>
      <c r="F189" s="977"/>
      <c r="G189" s="977"/>
      <c r="H189" s="978"/>
      <c r="I189" s="978"/>
      <c r="J189" s="979"/>
    </row>
    <row r="190" spans="2:10" ht="34.5" customHeight="1" outlineLevel="1">
      <c r="B190" s="995"/>
      <c r="C190" s="71"/>
      <c r="D190" s="88" t="s">
        <v>311</v>
      </c>
      <c r="E190" s="71"/>
      <c r="F190" s="968"/>
      <c r="G190" s="968"/>
      <c r="H190" s="969"/>
      <c r="I190" s="969"/>
      <c r="J190" s="970"/>
    </row>
    <row r="191" spans="2:10" ht="34.5" customHeight="1" outlineLevel="1">
      <c r="B191" s="995"/>
      <c r="C191" s="71"/>
      <c r="D191" s="88" t="s">
        <v>311</v>
      </c>
      <c r="E191" s="71"/>
      <c r="F191" s="968"/>
      <c r="G191" s="968"/>
      <c r="H191" s="969"/>
      <c r="I191" s="969"/>
      <c r="J191" s="970"/>
    </row>
    <row r="192" spans="2:10" ht="34.5" customHeight="1" outlineLevel="1">
      <c r="B192" s="995"/>
      <c r="C192" s="71"/>
      <c r="D192" s="88" t="s">
        <v>311</v>
      </c>
      <c r="E192" s="71"/>
      <c r="F192" s="968"/>
      <c r="G192" s="968"/>
      <c r="H192" s="969"/>
      <c r="I192" s="969"/>
      <c r="J192" s="970"/>
    </row>
    <row r="193" spans="1:26" ht="34.5" customHeight="1" outlineLevel="1">
      <c r="B193" s="995"/>
      <c r="C193" s="71"/>
      <c r="D193" s="241" t="s">
        <v>311</v>
      </c>
      <c r="E193" s="71"/>
      <c r="F193" s="980"/>
      <c r="G193" s="981"/>
      <c r="H193" s="982"/>
      <c r="I193" s="982"/>
      <c r="J193" s="983"/>
    </row>
    <row r="194" spans="1:26" ht="15" customHeight="1" outlineLevel="1">
      <c r="B194" s="936" t="s">
        <v>538</v>
      </c>
      <c r="C194" s="974" t="s">
        <v>536</v>
      </c>
      <c r="D194" s="974"/>
      <c r="E194" s="974"/>
      <c r="F194" s="974" t="s">
        <v>539</v>
      </c>
      <c r="G194" s="974"/>
      <c r="H194" s="975"/>
      <c r="I194" s="975"/>
      <c r="J194" s="976"/>
    </row>
    <row r="195" spans="1:26" ht="31.5" customHeight="1" outlineLevel="1">
      <c r="B195" s="937"/>
      <c r="C195" s="72"/>
      <c r="D195" s="90" t="s">
        <v>540</v>
      </c>
      <c r="E195" s="73"/>
      <c r="F195" s="977"/>
      <c r="G195" s="977"/>
      <c r="H195" s="978"/>
      <c r="I195" s="978"/>
      <c r="J195" s="979"/>
    </row>
    <row r="196" spans="1:26" ht="31.5" customHeight="1" outlineLevel="1">
      <c r="B196" s="937"/>
      <c r="C196" s="74"/>
      <c r="D196" s="91" t="s">
        <v>540</v>
      </c>
      <c r="E196" s="75"/>
      <c r="F196" s="968"/>
      <c r="G196" s="968"/>
      <c r="H196" s="969"/>
      <c r="I196" s="969"/>
      <c r="J196" s="970"/>
    </row>
    <row r="197" spans="1:26" ht="31.5" customHeight="1" outlineLevel="1">
      <c r="B197" s="937"/>
      <c r="C197" s="74"/>
      <c r="D197" s="91" t="s">
        <v>540</v>
      </c>
      <c r="E197" s="75"/>
      <c r="F197" s="968"/>
      <c r="G197" s="968"/>
      <c r="H197" s="969"/>
      <c r="I197" s="969"/>
      <c r="J197" s="970"/>
    </row>
    <row r="198" spans="1:26" ht="31.5" customHeight="1" outlineLevel="1">
      <c r="B198" s="937"/>
      <c r="C198" s="74"/>
      <c r="D198" s="91" t="s">
        <v>540</v>
      </c>
      <c r="E198" s="75"/>
      <c r="F198" s="968"/>
      <c r="G198" s="968"/>
      <c r="H198" s="969"/>
      <c r="I198" s="969"/>
      <c r="J198" s="970"/>
    </row>
    <row r="199" spans="1:26" ht="31.5" customHeight="1" outlineLevel="1">
      <c r="B199" s="938"/>
      <c r="C199" s="76"/>
      <c r="D199" s="92" t="s">
        <v>540</v>
      </c>
      <c r="E199" s="77"/>
      <c r="F199" s="939"/>
      <c r="G199" s="939"/>
      <c r="H199" s="940"/>
      <c r="I199" s="940"/>
      <c r="J199" s="941"/>
    </row>
    <row r="200" spans="1:26" ht="15" customHeight="1" outlineLevel="1">
      <c r="B200" s="954" t="s">
        <v>541</v>
      </c>
      <c r="C200" s="956" t="s">
        <v>542</v>
      </c>
      <c r="D200" s="957"/>
      <c r="E200" s="958"/>
      <c r="F200" s="959" t="s">
        <v>543</v>
      </c>
      <c r="G200" s="960"/>
      <c r="H200" s="960"/>
      <c r="I200" s="960"/>
      <c r="J200" s="961"/>
    </row>
    <row r="201" spans="1:26" ht="30" customHeight="1" outlineLevel="1">
      <c r="B201" s="937"/>
      <c r="C201" s="74"/>
      <c r="D201" s="91" t="s">
        <v>540</v>
      </c>
      <c r="E201" s="71"/>
      <c r="F201" s="965"/>
      <c r="G201" s="965"/>
      <c r="H201" s="966"/>
      <c r="I201" s="966"/>
      <c r="J201" s="967"/>
    </row>
    <row r="202" spans="1:26" ht="30" customHeight="1" outlineLevel="1">
      <c r="B202" s="937"/>
      <c r="C202" s="74"/>
      <c r="D202" s="91" t="s">
        <v>540</v>
      </c>
      <c r="E202" s="71"/>
      <c r="F202" s="968"/>
      <c r="G202" s="968"/>
      <c r="H202" s="969"/>
      <c r="I202" s="969"/>
      <c r="J202" s="970"/>
    </row>
    <row r="203" spans="1:26" ht="30" customHeight="1" outlineLevel="1">
      <c r="B203" s="937"/>
      <c r="C203" s="74"/>
      <c r="D203" s="91" t="s">
        <v>540</v>
      </c>
      <c r="E203" s="71"/>
      <c r="F203" s="968"/>
      <c r="G203" s="968"/>
      <c r="H203" s="969"/>
      <c r="I203" s="969"/>
      <c r="J203" s="970"/>
    </row>
    <row r="204" spans="1:26" ht="30" customHeight="1" outlineLevel="1" thickBot="1">
      <c r="B204" s="955"/>
      <c r="C204" s="78"/>
      <c r="D204" s="93" t="s">
        <v>540</v>
      </c>
      <c r="E204" s="79"/>
      <c r="F204" s="971"/>
      <c r="G204" s="971"/>
      <c r="H204" s="972"/>
      <c r="I204" s="972"/>
      <c r="J204" s="973"/>
    </row>
    <row r="205" spans="1:26" s="85" customFormat="1" ht="18.75" customHeight="1" outlineLevel="1" thickBot="1">
      <c r="A205" s="81"/>
      <c r="B205" s="94"/>
      <c r="C205" s="81"/>
      <c r="D205" s="81"/>
      <c r="E205" s="81"/>
      <c r="F205" s="81"/>
      <c r="G205" s="82"/>
      <c r="H205" s="82"/>
      <c r="I205" s="82"/>
      <c r="J205" s="82"/>
      <c r="K205" s="82"/>
      <c r="L205" s="82"/>
      <c r="M205" s="83"/>
      <c r="N205" s="1021"/>
      <c r="O205" s="1021"/>
      <c r="P205" s="1021"/>
      <c r="Q205" s="1021"/>
      <c r="R205" s="84"/>
      <c r="V205" s="83"/>
      <c r="W205" s="83"/>
      <c r="X205" s="83"/>
      <c r="Y205" s="83"/>
      <c r="Z205" s="84"/>
    </row>
    <row r="206" spans="1:26" ht="18.75" customHeight="1" outlineLevel="1">
      <c r="B206" s="1018" t="s">
        <v>544</v>
      </c>
      <c r="C206" s="1025"/>
      <c r="D206" s="1026"/>
      <c r="E206" s="1026"/>
      <c r="F206" s="1026"/>
      <c r="G206" s="1026"/>
      <c r="H206" s="1026"/>
      <c r="I206" s="1026"/>
      <c r="J206" s="1027"/>
    </row>
    <row r="207" spans="1:26" ht="18.75" customHeight="1" outlineLevel="1">
      <c r="B207" s="1019"/>
      <c r="C207" s="921"/>
      <c r="D207" s="922"/>
      <c r="E207" s="922"/>
      <c r="F207" s="922"/>
      <c r="G207" s="922"/>
      <c r="H207" s="922"/>
      <c r="I207" s="922"/>
      <c r="J207" s="923"/>
    </row>
    <row r="208" spans="1:26" ht="18.75" customHeight="1" outlineLevel="1">
      <c r="B208" s="1020"/>
      <c r="C208" s="1028"/>
      <c r="D208" s="1029"/>
      <c r="E208" s="1029"/>
      <c r="F208" s="1029"/>
      <c r="G208" s="1029"/>
      <c r="H208" s="1029"/>
      <c r="I208" s="1029"/>
      <c r="J208" s="1030"/>
    </row>
    <row r="209" spans="2:11" ht="18.75" customHeight="1" outlineLevel="1">
      <c r="B209" s="1031" t="s">
        <v>545</v>
      </c>
      <c r="C209" s="918"/>
      <c r="D209" s="919"/>
      <c r="E209" s="919"/>
      <c r="F209" s="919"/>
      <c r="G209" s="919"/>
      <c r="H209" s="919"/>
      <c r="I209" s="919"/>
      <c r="J209" s="920"/>
    </row>
    <row r="210" spans="2:11" ht="18.75" customHeight="1" outlineLevel="1">
      <c r="B210" s="1019"/>
      <c r="C210" s="921"/>
      <c r="D210" s="922"/>
      <c r="E210" s="922"/>
      <c r="F210" s="922"/>
      <c r="G210" s="922"/>
      <c r="H210" s="922"/>
      <c r="I210" s="922"/>
      <c r="J210" s="923"/>
    </row>
    <row r="211" spans="2:11" ht="18.75" customHeight="1" outlineLevel="1" thickBot="1">
      <c r="B211" s="1032"/>
      <c r="C211" s="924"/>
      <c r="D211" s="925"/>
      <c r="E211" s="925"/>
      <c r="F211" s="925"/>
      <c r="G211" s="925"/>
      <c r="H211" s="925"/>
      <c r="I211" s="925"/>
      <c r="J211" s="926"/>
    </row>
    <row r="212" spans="2:11" ht="18.75" customHeight="1" outlineLevel="1" thickBot="1">
      <c r="B212" s="95"/>
      <c r="C212" s="96"/>
      <c r="D212" s="96"/>
      <c r="E212" s="96"/>
      <c r="F212" s="96"/>
      <c r="G212" s="96"/>
      <c r="H212" s="96"/>
      <c r="I212" s="96"/>
      <c r="J212" s="96"/>
    </row>
    <row r="213" spans="2:11" ht="18.75" customHeight="1" outlineLevel="1">
      <c r="B213" s="97" t="s">
        <v>546</v>
      </c>
      <c r="C213" s="98"/>
      <c r="D213" s="98"/>
      <c r="E213" s="98"/>
      <c r="F213" s="99"/>
      <c r="G213" s="99"/>
      <c r="H213" s="99"/>
      <c r="I213" s="99"/>
      <c r="J213" s="100"/>
    </row>
    <row r="214" spans="2:11" ht="18.75" customHeight="1" outlineLevel="1">
      <c r="B214" s="942"/>
      <c r="C214" s="943"/>
      <c r="D214" s="943"/>
      <c r="E214" s="943"/>
      <c r="F214" s="943"/>
      <c r="G214" s="943"/>
      <c r="H214" s="943"/>
      <c r="I214" s="943"/>
      <c r="J214" s="944"/>
    </row>
    <row r="215" spans="2:11" ht="12" customHeight="1" outlineLevel="1" thickBot="1">
      <c r="B215" s="234"/>
      <c r="C215" s="101"/>
      <c r="D215" s="101"/>
      <c r="E215" s="101"/>
      <c r="F215" s="101"/>
      <c r="G215" s="101"/>
      <c r="H215" s="101"/>
      <c r="I215" s="101"/>
      <c r="J215" s="102"/>
    </row>
    <row r="218" spans="2:11" ht="17.25" customHeight="1">
      <c r="B218" s="198"/>
      <c r="C218" s="198"/>
      <c r="D218" s="198"/>
      <c r="E218" s="198"/>
      <c r="F218" s="198"/>
      <c r="G218" s="198"/>
      <c r="H218" s="198"/>
      <c r="I218" s="198"/>
      <c r="J218" s="198"/>
      <c r="K218" s="198"/>
    </row>
    <row r="219" spans="2:11" ht="33.75" customHeight="1">
      <c r="B219" s="103" t="s">
        <v>529</v>
      </c>
      <c r="C219" s="948">
        <f>個票ｰ1007!B159</f>
        <v>0</v>
      </c>
      <c r="D219" s="949"/>
      <c r="E219" s="949"/>
      <c r="F219" s="950"/>
      <c r="G219" s="104" t="s">
        <v>530</v>
      </c>
      <c r="H219" s="945">
        <v>15</v>
      </c>
      <c r="I219" s="946"/>
      <c r="J219" s="947"/>
    </row>
    <row r="220" spans="2:11" ht="30" customHeight="1" outlineLevel="1">
      <c r="B220" s="237" t="s">
        <v>531</v>
      </c>
      <c r="C220" s="951">
        <f>個票ｰ1007!U159</f>
        <v>0</v>
      </c>
      <c r="D220" s="952"/>
      <c r="E220" s="952"/>
      <c r="F220" s="952"/>
      <c r="G220" s="952"/>
      <c r="H220" s="952"/>
      <c r="I220" s="952"/>
      <c r="J220" s="953"/>
    </row>
    <row r="221" spans="2:11" ht="30" customHeight="1" outlineLevel="1">
      <c r="B221" s="235" t="s">
        <v>533</v>
      </c>
      <c r="C221" s="992">
        <f>個票ｰ1007!S159</f>
        <v>0</v>
      </c>
      <c r="D221" s="993"/>
      <c r="E221" s="993"/>
      <c r="F221" s="993"/>
      <c r="G221" s="993"/>
      <c r="H221" s="993"/>
      <c r="I221" s="993"/>
      <c r="J221" s="994"/>
    </row>
    <row r="222" spans="2:11" ht="30" customHeight="1" outlineLevel="1">
      <c r="B222" s="236" t="s">
        <v>534</v>
      </c>
      <c r="C222" s="927"/>
      <c r="D222" s="927"/>
      <c r="E222" s="927"/>
      <c r="F222" s="927"/>
      <c r="G222" s="927"/>
      <c r="H222" s="928"/>
      <c r="I222" s="928"/>
      <c r="J222" s="929"/>
    </row>
    <row r="223" spans="2:11" ht="14.25" customHeight="1" outlineLevel="1">
      <c r="B223" s="995" t="s">
        <v>547</v>
      </c>
      <c r="C223" s="974" t="s">
        <v>536</v>
      </c>
      <c r="D223" s="974"/>
      <c r="E223" s="974"/>
      <c r="F223" s="974" t="s">
        <v>537</v>
      </c>
      <c r="G223" s="974"/>
      <c r="H223" s="975"/>
      <c r="I223" s="975"/>
      <c r="J223" s="976"/>
    </row>
    <row r="224" spans="2:11" ht="34.5" customHeight="1" outlineLevel="1">
      <c r="B224" s="995"/>
      <c r="C224" s="71"/>
      <c r="D224" s="197" t="s">
        <v>311</v>
      </c>
      <c r="E224" s="71"/>
      <c r="F224" s="977"/>
      <c r="G224" s="977"/>
      <c r="H224" s="978"/>
      <c r="I224" s="978"/>
      <c r="J224" s="979"/>
    </row>
    <row r="225" spans="1:26" ht="34.5" customHeight="1" outlineLevel="1">
      <c r="B225" s="995"/>
      <c r="C225" s="71"/>
      <c r="D225" s="88" t="s">
        <v>311</v>
      </c>
      <c r="E225" s="71"/>
      <c r="F225" s="968"/>
      <c r="G225" s="968"/>
      <c r="H225" s="969"/>
      <c r="I225" s="969"/>
      <c r="J225" s="970"/>
    </row>
    <row r="226" spans="1:26" ht="34.5" customHeight="1" outlineLevel="1">
      <c r="B226" s="995"/>
      <c r="C226" s="71"/>
      <c r="D226" s="88" t="s">
        <v>311</v>
      </c>
      <c r="E226" s="71"/>
      <c r="F226" s="968"/>
      <c r="G226" s="968"/>
      <c r="H226" s="969"/>
      <c r="I226" s="969"/>
      <c r="J226" s="970"/>
    </row>
    <row r="227" spans="1:26" ht="34.5" customHeight="1" outlineLevel="1">
      <c r="B227" s="995"/>
      <c r="C227" s="71"/>
      <c r="D227" s="88" t="s">
        <v>311</v>
      </c>
      <c r="E227" s="71"/>
      <c r="F227" s="968"/>
      <c r="G227" s="968"/>
      <c r="H227" s="969"/>
      <c r="I227" s="969"/>
      <c r="J227" s="970"/>
    </row>
    <row r="228" spans="1:26" ht="34.5" customHeight="1" outlineLevel="1">
      <c r="B228" s="995"/>
      <c r="C228" s="71"/>
      <c r="D228" s="241" t="s">
        <v>311</v>
      </c>
      <c r="E228" s="71"/>
      <c r="F228" s="980"/>
      <c r="G228" s="981"/>
      <c r="H228" s="982"/>
      <c r="I228" s="982"/>
      <c r="J228" s="983"/>
    </row>
    <row r="229" spans="1:26" ht="15" customHeight="1" outlineLevel="1">
      <c r="B229" s="936" t="s">
        <v>538</v>
      </c>
      <c r="C229" s="974" t="s">
        <v>536</v>
      </c>
      <c r="D229" s="974"/>
      <c r="E229" s="974"/>
      <c r="F229" s="974" t="s">
        <v>539</v>
      </c>
      <c r="G229" s="974"/>
      <c r="H229" s="975"/>
      <c r="I229" s="975"/>
      <c r="J229" s="976"/>
    </row>
    <row r="230" spans="1:26" ht="31.5" customHeight="1" outlineLevel="1">
      <c r="B230" s="937"/>
      <c r="C230" s="72"/>
      <c r="D230" s="90" t="s">
        <v>540</v>
      </c>
      <c r="E230" s="73"/>
      <c r="F230" s="977"/>
      <c r="G230" s="977"/>
      <c r="H230" s="978"/>
      <c r="I230" s="978"/>
      <c r="J230" s="979"/>
    </row>
    <row r="231" spans="1:26" ht="31.5" customHeight="1" outlineLevel="1">
      <c r="B231" s="937"/>
      <c r="C231" s="74"/>
      <c r="D231" s="91" t="s">
        <v>540</v>
      </c>
      <c r="E231" s="75"/>
      <c r="F231" s="968"/>
      <c r="G231" s="968"/>
      <c r="H231" s="969"/>
      <c r="I231" s="969"/>
      <c r="J231" s="970"/>
    </row>
    <row r="232" spans="1:26" ht="31.5" customHeight="1" outlineLevel="1">
      <c r="B232" s="937"/>
      <c r="C232" s="74"/>
      <c r="D232" s="91" t="s">
        <v>540</v>
      </c>
      <c r="E232" s="75"/>
      <c r="F232" s="968"/>
      <c r="G232" s="968"/>
      <c r="H232" s="969"/>
      <c r="I232" s="969"/>
      <c r="J232" s="970"/>
    </row>
    <row r="233" spans="1:26" ht="31.5" customHeight="1" outlineLevel="1">
      <c r="B233" s="937"/>
      <c r="C233" s="74"/>
      <c r="D233" s="91" t="s">
        <v>540</v>
      </c>
      <c r="E233" s="75"/>
      <c r="F233" s="968"/>
      <c r="G233" s="968"/>
      <c r="H233" s="969"/>
      <c r="I233" s="969"/>
      <c r="J233" s="970"/>
    </row>
    <row r="234" spans="1:26" ht="31.5" customHeight="1" outlineLevel="1">
      <c r="B234" s="938"/>
      <c r="C234" s="76"/>
      <c r="D234" s="92" t="s">
        <v>540</v>
      </c>
      <c r="E234" s="77"/>
      <c r="F234" s="939"/>
      <c r="G234" s="939"/>
      <c r="H234" s="940"/>
      <c r="I234" s="940"/>
      <c r="J234" s="941"/>
    </row>
    <row r="235" spans="1:26" ht="15" customHeight="1" outlineLevel="1">
      <c r="B235" s="954" t="s">
        <v>541</v>
      </c>
      <c r="C235" s="956" t="s">
        <v>542</v>
      </c>
      <c r="D235" s="957"/>
      <c r="E235" s="958"/>
      <c r="F235" s="959" t="s">
        <v>543</v>
      </c>
      <c r="G235" s="960"/>
      <c r="H235" s="960"/>
      <c r="I235" s="960"/>
      <c r="J235" s="961"/>
    </row>
    <row r="236" spans="1:26" ht="30" customHeight="1" outlineLevel="1">
      <c r="B236" s="937"/>
      <c r="C236" s="74"/>
      <c r="D236" s="91" t="s">
        <v>540</v>
      </c>
      <c r="E236" s="71"/>
      <c r="F236" s="962"/>
      <c r="G236" s="962"/>
      <c r="H236" s="963"/>
      <c r="I236" s="963"/>
      <c r="J236" s="964"/>
    </row>
    <row r="237" spans="1:26" ht="30" customHeight="1" outlineLevel="1">
      <c r="B237" s="937"/>
      <c r="C237" s="74"/>
      <c r="D237" s="91" t="s">
        <v>540</v>
      </c>
      <c r="E237" s="71"/>
      <c r="F237" s="930"/>
      <c r="G237" s="930"/>
      <c r="H237" s="931"/>
      <c r="I237" s="931"/>
      <c r="J237" s="932"/>
    </row>
    <row r="238" spans="1:26" ht="30" customHeight="1" outlineLevel="1">
      <c r="B238" s="937"/>
      <c r="C238" s="74"/>
      <c r="D238" s="91" t="s">
        <v>540</v>
      </c>
      <c r="E238" s="71"/>
      <c r="F238" s="930"/>
      <c r="G238" s="930"/>
      <c r="H238" s="931"/>
      <c r="I238" s="931"/>
      <c r="J238" s="932"/>
    </row>
    <row r="239" spans="1:26" ht="30" customHeight="1" outlineLevel="1" thickBot="1">
      <c r="B239" s="955"/>
      <c r="C239" s="78"/>
      <c r="D239" s="93" t="s">
        <v>540</v>
      </c>
      <c r="E239" s="79"/>
      <c r="F239" s="933"/>
      <c r="G239" s="933"/>
      <c r="H239" s="934"/>
      <c r="I239" s="934"/>
      <c r="J239" s="935"/>
    </row>
    <row r="240" spans="1:26" s="85" customFormat="1" ht="18.75" customHeight="1" outlineLevel="1" thickBot="1">
      <c r="A240" s="81"/>
      <c r="B240" s="94"/>
      <c r="C240" s="81"/>
      <c r="D240" s="81"/>
      <c r="E240" s="81"/>
      <c r="F240" s="81"/>
      <c r="G240" s="82"/>
      <c r="H240" s="82"/>
      <c r="I240" s="82"/>
      <c r="J240" s="82"/>
      <c r="K240" s="82"/>
      <c r="L240" s="82"/>
      <c r="M240" s="83"/>
      <c r="N240" s="1021"/>
      <c r="O240" s="1021"/>
      <c r="P240" s="1021"/>
      <c r="Q240" s="1021"/>
      <c r="R240" s="84"/>
      <c r="V240" s="83"/>
      <c r="W240" s="83"/>
      <c r="X240" s="83"/>
      <c r="Y240" s="83"/>
      <c r="Z240" s="84"/>
    </row>
    <row r="241" spans="2:10" ht="18.75" customHeight="1" outlineLevel="1">
      <c r="B241" s="1018" t="s">
        <v>544</v>
      </c>
      <c r="C241" s="1025"/>
      <c r="D241" s="1026"/>
      <c r="E241" s="1026"/>
      <c r="F241" s="1026"/>
      <c r="G241" s="1026"/>
      <c r="H241" s="1026"/>
      <c r="I241" s="1026"/>
      <c r="J241" s="1027"/>
    </row>
    <row r="242" spans="2:10" ht="18.75" customHeight="1" outlineLevel="1">
      <c r="B242" s="1019"/>
      <c r="C242" s="921"/>
      <c r="D242" s="922"/>
      <c r="E242" s="922"/>
      <c r="F242" s="922"/>
      <c r="G242" s="922"/>
      <c r="H242" s="922"/>
      <c r="I242" s="922"/>
      <c r="J242" s="923"/>
    </row>
    <row r="243" spans="2:10" ht="18.75" customHeight="1" outlineLevel="1">
      <c r="B243" s="1020"/>
      <c r="C243" s="1028"/>
      <c r="D243" s="1029"/>
      <c r="E243" s="1029"/>
      <c r="F243" s="1029"/>
      <c r="G243" s="1029"/>
      <c r="H243" s="1029"/>
      <c r="I243" s="1029"/>
      <c r="J243" s="1030"/>
    </row>
    <row r="244" spans="2:10" ht="18.75" customHeight="1" outlineLevel="1">
      <c r="B244" s="1031" t="s">
        <v>545</v>
      </c>
      <c r="C244" s="918"/>
      <c r="D244" s="919"/>
      <c r="E244" s="919"/>
      <c r="F244" s="919"/>
      <c r="G244" s="919"/>
      <c r="H244" s="919"/>
      <c r="I244" s="919"/>
      <c r="J244" s="920"/>
    </row>
    <row r="245" spans="2:10" ht="18.75" customHeight="1" outlineLevel="1">
      <c r="B245" s="1019"/>
      <c r="C245" s="921"/>
      <c r="D245" s="922"/>
      <c r="E245" s="922"/>
      <c r="F245" s="922"/>
      <c r="G245" s="922"/>
      <c r="H245" s="922"/>
      <c r="I245" s="922"/>
      <c r="J245" s="923"/>
    </row>
    <row r="246" spans="2:10" ht="18.75" customHeight="1" outlineLevel="1" thickBot="1">
      <c r="B246" s="1032"/>
      <c r="C246" s="924"/>
      <c r="D246" s="925"/>
      <c r="E246" s="925"/>
      <c r="F246" s="925"/>
      <c r="G246" s="925"/>
      <c r="H246" s="925"/>
      <c r="I246" s="925"/>
      <c r="J246" s="926"/>
    </row>
    <row r="247" spans="2:10" ht="18.75" customHeight="1" outlineLevel="1" thickBot="1">
      <c r="B247" s="95"/>
      <c r="C247" s="96"/>
      <c r="D247" s="96"/>
      <c r="E247" s="96"/>
      <c r="F247" s="96"/>
      <c r="G247" s="96"/>
      <c r="H247" s="96"/>
      <c r="I247" s="96"/>
      <c r="J247" s="96"/>
    </row>
    <row r="248" spans="2:10" ht="18.75" customHeight="1" outlineLevel="1">
      <c r="B248" s="97" t="s">
        <v>546</v>
      </c>
      <c r="C248" s="98"/>
      <c r="D248" s="98"/>
      <c r="E248" s="98"/>
      <c r="F248" s="99"/>
      <c r="G248" s="99"/>
      <c r="H248" s="99"/>
      <c r="I248" s="99"/>
      <c r="J248" s="100"/>
    </row>
    <row r="249" spans="2:10" ht="18.75" customHeight="1" outlineLevel="1">
      <c r="B249" s="942"/>
      <c r="C249" s="943"/>
      <c r="D249" s="943"/>
      <c r="E249" s="943"/>
      <c r="F249" s="943"/>
      <c r="G249" s="943"/>
      <c r="H249" s="943"/>
      <c r="I249" s="943"/>
      <c r="J249" s="944"/>
    </row>
    <row r="250" spans="2:10" ht="12" customHeight="1" outlineLevel="1" thickBot="1">
      <c r="B250" s="234"/>
      <c r="C250" s="101"/>
      <c r="D250" s="101"/>
      <c r="E250" s="101"/>
      <c r="F250" s="101"/>
      <c r="G250" s="101"/>
      <c r="H250" s="101"/>
      <c r="I250" s="101"/>
      <c r="J250" s="102"/>
    </row>
    <row r="251" spans="2:10" ht="17.25" customHeight="1"/>
    <row r="253" spans="2:10" ht="33.75" customHeight="1">
      <c r="B253" s="103" t="s">
        <v>553</v>
      </c>
      <c r="C253" s="948">
        <f>個票ｰ1007!B160</f>
        <v>0</v>
      </c>
      <c r="D253" s="949"/>
      <c r="E253" s="949"/>
      <c r="F253" s="950"/>
      <c r="G253" s="104" t="s">
        <v>530</v>
      </c>
      <c r="H253" s="945">
        <v>16</v>
      </c>
      <c r="I253" s="946"/>
      <c r="J253" s="947"/>
    </row>
    <row r="254" spans="2:10" ht="30" customHeight="1" outlineLevel="1">
      <c r="B254" s="237" t="s">
        <v>531</v>
      </c>
      <c r="C254" s="951">
        <f>個票ｰ1007!U160</f>
        <v>0</v>
      </c>
      <c r="D254" s="952"/>
      <c r="E254" s="952"/>
      <c r="F254" s="952"/>
      <c r="G254" s="952"/>
      <c r="H254" s="952"/>
      <c r="I254" s="952"/>
      <c r="J254" s="953"/>
    </row>
    <row r="255" spans="2:10" ht="30" customHeight="1" outlineLevel="1">
      <c r="B255" s="235" t="s">
        <v>533</v>
      </c>
      <c r="C255" s="992">
        <f>個票ｰ1007!S160</f>
        <v>0</v>
      </c>
      <c r="D255" s="993"/>
      <c r="E255" s="993"/>
      <c r="F255" s="993"/>
      <c r="G255" s="993"/>
      <c r="H255" s="993"/>
      <c r="I255" s="993"/>
      <c r="J255" s="994"/>
    </row>
    <row r="256" spans="2:10" ht="30" customHeight="1" outlineLevel="1">
      <c r="B256" s="236" t="s">
        <v>534</v>
      </c>
      <c r="C256" s="927"/>
      <c r="D256" s="927"/>
      <c r="E256" s="927"/>
      <c r="F256" s="927"/>
      <c r="G256" s="927"/>
      <c r="H256" s="928"/>
      <c r="I256" s="928"/>
      <c r="J256" s="929"/>
    </row>
    <row r="257" spans="2:10" ht="14.25" customHeight="1" outlineLevel="1">
      <c r="B257" s="995" t="s">
        <v>547</v>
      </c>
      <c r="C257" s="974" t="s">
        <v>536</v>
      </c>
      <c r="D257" s="974"/>
      <c r="E257" s="974"/>
      <c r="F257" s="974" t="s">
        <v>537</v>
      </c>
      <c r="G257" s="974"/>
      <c r="H257" s="975"/>
      <c r="I257" s="975"/>
      <c r="J257" s="976"/>
    </row>
    <row r="258" spans="2:10" ht="34.5" customHeight="1" outlineLevel="1">
      <c r="B258" s="995"/>
      <c r="C258" s="71"/>
      <c r="D258" s="197" t="s">
        <v>311</v>
      </c>
      <c r="E258" s="71"/>
      <c r="F258" s="977"/>
      <c r="G258" s="977"/>
      <c r="H258" s="978"/>
      <c r="I258" s="978"/>
      <c r="J258" s="979"/>
    </row>
    <row r="259" spans="2:10" ht="34.5" customHeight="1" outlineLevel="1">
      <c r="B259" s="995"/>
      <c r="C259" s="71"/>
      <c r="D259" s="88" t="s">
        <v>311</v>
      </c>
      <c r="E259" s="71"/>
      <c r="F259" s="968"/>
      <c r="G259" s="968"/>
      <c r="H259" s="969"/>
      <c r="I259" s="969"/>
      <c r="J259" s="970"/>
    </row>
    <row r="260" spans="2:10" ht="34.5" customHeight="1" outlineLevel="1">
      <c r="B260" s="995"/>
      <c r="C260" s="71"/>
      <c r="D260" s="88" t="s">
        <v>311</v>
      </c>
      <c r="E260" s="71"/>
      <c r="F260" s="968"/>
      <c r="G260" s="968"/>
      <c r="H260" s="969"/>
      <c r="I260" s="969"/>
      <c r="J260" s="970"/>
    </row>
    <row r="261" spans="2:10" ht="34.5" customHeight="1" outlineLevel="1">
      <c r="B261" s="995"/>
      <c r="C261" s="71"/>
      <c r="D261" s="88" t="s">
        <v>311</v>
      </c>
      <c r="E261" s="71"/>
      <c r="F261" s="968"/>
      <c r="G261" s="968"/>
      <c r="H261" s="969"/>
      <c r="I261" s="969"/>
      <c r="J261" s="970"/>
    </row>
    <row r="262" spans="2:10" ht="34.5" customHeight="1" outlineLevel="1">
      <c r="B262" s="995"/>
      <c r="C262" s="71"/>
      <c r="D262" s="241" t="s">
        <v>311</v>
      </c>
      <c r="E262" s="71"/>
      <c r="F262" s="980"/>
      <c r="G262" s="981"/>
      <c r="H262" s="982"/>
      <c r="I262" s="982"/>
      <c r="J262" s="983"/>
    </row>
    <row r="263" spans="2:10" ht="15" customHeight="1" outlineLevel="1">
      <c r="B263" s="936" t="s">
        <v>538</v>
      </c>
      <c r="C263" s="974" t="s">
        <v>536</v>
      </c>
      <c r="D263" s="974"/>
      <c r="E263" s="974"/>
      <c r="F263" s="974" t="s">
        <v>539</v>
      </c>
      <c r="G263" s="974"/>
      <c r="H263" s="975"/>
      <c r="I263" s="975"/>
      <c r="J263" s="976"/>
    </row>
    <row r="264" spans="2:10" ht="31.5" customHeight="1" outlineLevel="1">
      <c r="B264" s="937"/>
      <c r="C264" s="72"/>
      <c r="D264" s="90" t="s">
        <v>540</v>
      </c>
      <c r="E264" s="73"/>
      <c r="F264" s="977"/>
      <c r="G264" s="977"/>
      <c r="H264" s="978"/>
      <c r="I264" s="978"/>
      <c r="J264" s="979"/>
    </row>
    <row r="265" spans="2:10" ht="31.5" customHeight="1" outlineLevel="1">
      <c r="B265" s="937"/>
      <c r="C265" s="74"/>
      <c r="D265" s="91" t="s">
        <v>540</v>
      </c>
      <c r="E265" s="75"/>
      <c r="F265" s="968"/>
      <c r="G265" s="968"/>
      <c r="H265" s="969"/>
      <c r="I265" s="969"/>
      <c r="J265" s="970"/>
    </row>
    <row r="266" spans="2:10" ht="31.5" customHeight="1" outlineLevel="1">
      <c r="B266" s="937"/>
      <c r="C266" s="74"/>
      <c r="D266" s="91" t="s">
        <v>540</v>
      </c>
      <c r="E266" s="75"/>
      <c r="F266" s="968"/>
      <c r="G266" s="968"/>
      <c r="H266" s="969"/>
      <c r="I266" s="969"/>
      <c r="J266" s="970"/>
    </row>
    <row r="267" spans="2:10" ht="31.5" customHeight="1" outlineLevel="1">
      <c r="B267" s="937"/>
      <c r="C267" s="74"/>
      <c r="D267" s="91" t="s">
        <v>540</v>
      </c>
      <c r="E267" s="75"/>
      <c r="F267" s="968"/>
      <c r="G267" s="968"/>
      <c r="H267" s="969"/>
      <c r="I267" s="969"/>
      <c r="J267" s="970"/>
    </row>
    <row r="268" spans="2:10" ht="31.5" customHeight="1" outlineLevel="1">
      <c r="B268" s="938"/>
      <c r="C268" s="76"/>
      <c r="D268" s="92" t="s">
        <v>540</v>
      </c>
      <c r="E268" s="77"/>
      <c r="F268" s="939"/>
      <c r="G268" s="939"/>
      <c r="H268" s="940"/>
      <c r="I268" s="940"/>
      <c r="J268" s="941"/>
    </row>
    <row r="269" spans="2:10" ht="15" customHeight="1" outlineLevel="1">
      <c r="B269" s="954" t="s">
        <v>541</v>
      </c>
      <c r="C269" s="956" t="s">
        <v>542</v>
      </c>
      <c r="D269" s="957"/>
      <c r="E269" s="958"/>
      <c r="F269" s="959" t="s">
        <v>543</v>
      </c>
      <c r="G269" s="960"/>
      <c r="H269" s="960"/>
      <c r="I269" s="960"/>
      <c r="J269" s="961"/>
    </row>
    <row r="270" spans="2:10" ht="30" customHeight="1" outlineLevel="1">
      <c r="B270" s="937"/>
      <c r="C270" s="74"/>
      <c r="D270" s="91" t="s">
        <v>540</v>
      </c>
      <c r="E270" s="71"/>
      <c r="F270" s="962"/>
      <c r="G270" s="962"/>
      <c r="H270" s="963"/>
      <c r="I270" s="963"/>
      <c r="J270" s="964"/>
    </row>
    <row r="271" spans="2:10" ht="30" customHeight="1" outlineLevel="1">
      <c r="B271" s="937"/>
      <c r="C271" s="74"/>
      <c r="D271" s="91" t="s">
        <v>540</v>
      </c>
      <c r="E271" s="71"/>
      <c r="F271" s="930"/>
      <c r="G271" s="930"/>
      <c r="H271" s="931"/>
      <c r="I271" s="931"/>
      <c r="J271" s="932"/>
    </row>
    <row r="272" spans="2:10" ht="30" customHeight="1" outlineLevel="1">
      <c r="B272" s="937"/>
      <c r="C272" s="74"/>
      <c r="D272" s="91" t="s">
        <v>540</v>
      </c>
      <c r="E272" s="71"/>
      <c r="F272" s="930"/>
      <c r="G272" s="930"/>
      <c r="H272" s="931"/>
      <c r="I272" s="931"/>
      <c r="J272" s="932"/>
    </row>
    <row r="273" spans="1:26" ht="30" customHeight="1" outlineLevel="1" thickBot="1">
      <c r="B273" s="955"/>
      <c r="C273" s="78"/>
      <c r="D273" s="93" t="s">
        <v>540</v>
      </c>
      <c r="E273" s="79"/>
      <c r="F273" s="933"/>
      <c r="G273" s="933"/>
      <c r="H273" s="934"/>
      <c r="I273" s="934"/>
      <c r="J273" s="935"/>
    </row>
    <row r="274" spans="1:26" s="85" customFormat="1" ht="18.75" customHeight="1" outlineLevel="1" thickBot="1">
      <c r="A274" s="81"/>
      <c r="B274" s="94"/>
      <c r="C274" s="81"/>
      <c r="D274" s="81"/>
      <c r="E274" s="81"/>
      <c r="F274" s="81"/>
      <c r="G274" s="82"/>
      <c r="H274" s="82"/>
      <c r="I274" s="82"/>
      <c r="J274" s="82"/>
      <c r="K274" s="82"/>
      <c r="L274" s="82"/>
      <c r="M274" s="83"/>
      <c r="N274" s="1021"/>
      <c r="O274" s="1021"/>
      <c r="P274" s="1021"/>
      <c r="Q274" s="1021"/>
      <c r="R274" s="84"/>
      <c r="V274" s="83"/>
      <c r="W274" s="83"/>
      <c r="X274" s="83"/>
      <c r="Y274" s="83"/>
      <c r="Z274" s="84"/>
    </row>
    <row r="275" spans="1:26" ht="18.75" customHeight="1" outlineLevel="1">
      <c r="B275" s="1018" t="s">
        <v>544</v>
      </c>
      <c r="C275" s="1025"/>
      <c r="D275" s="1026"/>
      <c r="E275" s="1026"/>
      <c r="F275" s="1026"/>
      <c r="G275" s="1026"/>
      <c r="H275" s="1026"/>
      <c r="I275" s="1026"/>
      <c r="J275" s="1027"/>
    </row>
    <row r="276" spans="1:26" ht="18.75" customHeight="1" outlineLevel="1">
      <c r="B276" s="1019"/>
      <c r="C276" s="921"/>
      <c r="D276" s="922"/>
      <c r="E276" s="922"/>
      <c r="F276" s="922"/>
      <c r="G276" s="922"/>
      <c r="H276" s="922"/>
      <c r="I276" s="922"/>
      <c r="J276" s="923"/>
    </row>
    <row r="277" spans="1:26" ht="18.75" customHeight="1" outlineLevel="1">
      <c r="B277" s="1020"/>
      <c r="C277" s="1028"/>
      <c r="D277" s="1029"/>
      <c r="E277" s="1029"/>
      <c r="F277" s="1029"/>
      <c r="G277" s="1029"/>
      <c r="H277" s="1029"/>
      <c r="I277" s="1029"/>
      <c r="J277" s="1030"/>
    </row>
    <row r="278" spans="1:26" ht="18.75" customHeight="1" outlineLevel="1">
      <c r="B278" s="1031" t="s">
        <v>545</v>
      </c>
      <c r="C278" s="918"/>
      <c r="D278" s="919"/>
      <c r="E278" s="919"/>
      <c r="F278" s="919"/>
      <c r="G278" s="919"/>
      <c r="H278" s="919"/>
      <c r="I278" s="919"/>
      <c r="J278" s="920"/>
    </row>
    <row r="279" spans="1:26" ht="18.75" customHeight="1" outlineLevel="1">
      <c r="B279" s="1019"/>
      <c r="C279" s="921"/>
      <c r="D279" s="922"/>
      <c r="E279" s="922"/>
      <c r="F279" s="922"/>
      <c r="G279" s="922"/>
      <c r="H279" s="922"/>
      <c r="I279" s="922"/>
      <c r="J279" s="923"/>
    </row>
    <row r="280" spans="1:26" ht="18.75" customHeight="1" outlineLevel="1" thickBot="1">
      <c r="B280" s="1032"/>
      <c r="C280" s="924"/>
      <c r="D280" s="925"/>
      <c r="E280" s="925"/>
      <c r="F280" s="925"/>
      <c r="G280" s="925"/>
      <c r="H280" s="925"/>
      <c r="I280" s="925"/>
      <c r="J280" s="926"/>
    </row>
    <row r="281" spans="1:26" ht="18.75" customHeight="1" outlineLevel="1" thickBot="1">
      <c r="B281" s="95"/>
      <c r="C281" s="96"/>
      <c r="D281" s="96"/>
      <c r="E281" s="96"/>
      <c r="F281" s="96"/>
      <c r="G281" s="96"/>
      <c r="H281" s="96"/>
      <c r="I281" s="96"/>
      <c r="J281" s="96"/>
    </row>
    <row r="282" spans="1:26" ht="18.75" customHeight="1" outlineLevel="1">
      <c r="B282" s="97" t="s">
        <v>546</v>
      </c>
      <c r="C282" s="98"/>
      <c r="D282" s="98"/>
      <c r="E282" s="98"/>
      <c r="F282" s="99"/>
      <c r="G282" s="99"/>
      <c r="H282" s="99"/>
      <c r="I282" s="99"/>
      <c r="J282" s="100"/>
    </row>
    <row r="283" spans="1:26" ht="18.75" customHeight="1" outlineLevel="1">
      <c r="B283" s="942"/>
      <c r="C283" s="943"/>
      <c r="D283" s="943"/>
      <c r="E283" s="943"/>
      <c r="F283" s="943"/>
      <c r="G283" s="943"/>
      <c r="H283" s="943"/>
      <c r="I283" s="943"/>
      <c r="J283" s="944"/>
    </row>
    <row r="284" spans="1:26" ht="12" customHeight="1" outlineLevel="1" thickBot="1">
      <c r="B284" s="234"/>
      <c r="C284" s="101"/>
      <c r="D284" s="101"/>
      <c r="E284" s="101"/>
      <c r="F284" s="101"/>
      <c r="G284" s="101"/>
      <c r="H284" s="101"/>
      <c r="I284" s="101"/>
      <c r="J284" s="102"/>
    </row>
    <row r="287" spans="1:26" ht="33.75" customHeight="1">
      <c r="B287" s="103" t="s">
        <v>529</v>
      </c>
      <c r="C287" s="948">
        <f>個票ｰ1007!B161</f>
        <v>0</v>
      </c>
      <c r="D287" s="949"/>
      <c r="E287" s="949"/>
      <c r="F287" s="950"/>
      <c r="G287" s="104" t="s">
        <v>530</v>
      </c>
      <c r="H287" s="945">
        <v>17</v>
      </c>
      <c r="I287" s="946"/>
      <c r="J287" s="947"/>
    </row>
    <row r="288" spans="1:26" ht="30" customHeight="1" outlineLevel="1">
      <c r="B288" s="237" t="s">
        <v>531</v>
      </c>
      <c r="C288" s="951">
        <f>個票ｰ1007!U161</f>
        <v>0</v>
      </c>
      <c r="D288" s="952"/>
      <c r="E288" s="952"/>
      <c r="F288" s="952"/>
      <c r="G288" s="952"/>
      <c r="H288" s="952"/>
      <c r="I288" s="952"/>
      <c r="J288" s="953"/>
    </row>
    <row r="289" spans="2:10" ht="30" customHeight="1" outlineLevel="1">
      <c r="B289" s="235" t="s">
        <v>533</v>
      </c>
      <c r="C289" s="992">
        <f>個票ｰ1007!S161</f>
        <v>0</v>
      </c>
      <c r="D289" s="993"/>
      <c r="E289" s="993"/>
      <c r="F289" s="993"/>
      <c r="G289" s="993"/>
      <c r="H289" s="993"/>
      <c r="I289" s="993"/>
      <c r="J289" s="994"/>
    </row>
    <row r="290" spans="2:10" ht="30" customHeight="1" outlineLevel="1">
      <c r="B290" s="236" t="s">
        <v>534</v>
      </c>
      <c r="C290" s="927"/>
      <c r="D290" s="927"/>
      <c r="E290" s="927"/>
      <c r="F290" s="927"/>
      <c r="G290" s="927"/>
      <c r="H290" s="928"/>
      <c r="I290" s="928"/>
      <c r="J290" s="929"/>
    </row>
    <row r="291" spans="2:10" ht="14.25" customHeight="1" outlineLevel="1">
      <c r="B291" s="995" t="s">
        <v>547</v>
      </c>
      <c r="C291" s="974" t="s">
        <v>536</v>
      </c>
      <c r="D291" s="974"/>
      <c r="E291" s="974"/>
      <c r="F291" s="974" t="s">
        <v>537</v>
      </c>
      <c r="G291" s="974"/>
      <c r="H291" s="975"/>
      <c r="I291" s="975"/>
      <c r="J291" s="976"/>
    </row>
    <row r="292" spans="2:10" ht="34.5" customHeight="1" outlineLevel="1">
      <c r="B292" s="995"/>
      <c r="C292" s="71"/>
      <c r="D292" s="197" t="s">
        <v>311</v>
      </c>
      <c r="E292" s="71"/>
      <c r="F292" s="977"/>
      <c r="G292" s="977"/>
      <c r="H292" s="978"/>
      <c r="I292" s="978"/>
      <c r="J292" s="979"/>
    </row>
    <row r="293" spans="2:10" ht="34.5" customHeight="1" outlineLevel="1">
      <c r="B293" s="995"/>
      <c r="C293" s="71"/>
      <c r="D293" s="88" t="s">
        <v>311</v>
      </c>
      <c r="E293" s="71"/>
      <c r="F293" s="968"/>
      <c r="G293" s="968"/>
      <c r="H293" s="969"/>
      <c r="I293" s="969"/>
      <c r="J293" s="970"/>
    </row>
    <row r="294" spans="2:10" ht="34.5" customHeight="1" outlineLevel="1">
      <c r="B294" s="995"/>
      <c r="C294" s="71"/>
      <c r="D294" s="88" t="s">
        <v>311</v>
      </c>
      <c r="E294" s="71"/>
      <c r="F294" s="968"/>
      <c r="G294" s="968"/>
      <c r="H294" s="969"/>
      <c r="I294" s="969"/>
      <c r="J294" s="970"/>
    </row>
    <row r="295" spans="2:10" ht="34.5" customHeight="1" outlineLevel="1">
      <c r="B295" s="995"/>
      <c r="C295" s="71"/>
      <c r="D295" s="88" t="s">
        <v>311</v>
      </c>
      <c r="E295" s="71"/>
      <c r="F295" s="968"/>
      <c r="G295" s="968"/>
      <c r="H295" s="969"/>
      <c r="I295" s="969"/>
      <c r="J295" s="970"/>
    </row>
    <row r="296" spans="2:10" ht="34.5" customHeight="1" outlineLevel="1">
      <c r="B296" s="995"/>
      <c r="C296" s="71"/>
      <c r="D296" s="241" t="s">
        <v>311</v>
      </c>
      <c r="E296" s="71"/>
      <c r="F296" s="980"/>
      <c r="G296" s="981"/>
      <c r="H296" s="982"/>
      <c r="I296" s="982"/>
      <c r="J296" s="983"/>
    </row>
    <row r="297" spans="2:10" ht="15" customHeight="1" outlineLevel="1">
      <c r="B297" s="936" t="s">
        <v>538</v>
      </c>
      <c r="C297" s="974" t="s">
        <v>536</v>
      </c>
      <c r="D297" s="974"/>
      <c r="E297" s="974"/>
      <c r="F297" s="974" t="s">
        <v>539</v>
      </c>
      <c r="G297" s="974"/>
      <c r="H297" s="975"/>
      <c r="I297" s="975"/>
      <c r="J297" s="976"/>
    </row>
    <row r="298" spans="2:10" ht="31.5" customHeight="1" outlineLevel="1">
      <c r="B298" s="937"/>
      <c r="C298" s="72"/>
      <c r="D298" s="90" t="s">
        <v>540</v>
      </c>
      <c r="E298" s="73"/>
      <c r="F298" s="977"/>
      <c r="G298" s="977"/>
      <c r="H298" s="978"/>
      <c r="I298" s="978"/>
      <c r="J298" s="979"/>
    </row>
    <row r="299" spans="2:10" ht="31.5" customHeight="1" outlineLevel="1">
      <c r="B299" s="937"/>
      <c r="C299" s="74"/>
      <c r="D299" s="91" t="s">
        <v>540</v>
      </c>
      <c r="E299" s="75"/>
      <c r="F299" s="968"/>
      <c r="G299" s="968"/>
      <c r="H299" s="969"/>
      <c r="I299" s="969"/>
      <c r="J299" s="970"/>
    </row>
    <row r="300" spans="2:10" ht="31.5" customHeight="1" outlineLevel="1">
      <c r="B300" s="937"/>
      <c r="C300" s="74"/>
      <c r="D300" s="91" t="s">
        <v>540</v>
      </c>
      <c r="E300" s="75"/>
      <c r="F300" s="968"/>
      <c r="G300" s="968"/>
      <c r="H300" s="969"/>
      <c r="I300" s="969"/>
      <c r="J300" s="970"/>
    </row>
    <row r="301" spans="2:10" ht="31.5" customHeight="1" outlineLevel="1">
      <c r="B301" s="937"/>
      <c r="C301" s="74"/>
      <c r="D301" s="91" t="s">
        <v>540</v>
      </c>
      <c r="E301" s="75"/>
      <c r="F301" s="968"/>
      <c r="G301" s="968"/>
      <c r="H301" s="969"/>
      <c r="I301" s="969"/>
      <c r="J301" s="970"/>
    </row>
    <row r="302" spans="2:10" ht="31.5" customHeight="1" outlineLevel="1">
      <c r="B302" s="938"/>
      <c r="C302" s="76"/>
      <c r="D302" s="92" t="s">
        <v>540</v>
      </c>
      <c r="E302" s="77"/>
      <c r="F302" s="939"/>
      <c r="G302" s="939"/>
      <c r="H302" s="940"/>
      <c r="I302" s="940"/>
      <c r="J302" s="941"/>
    </row>
    <row r="303" spans="2:10" ht="15" customHeight="1" outlineLevel="1">
      <c r="B303" s="954" t="s">
        <v>541</v>
      </c>
      <c r="C303" s="956" t="s">
        <v>542</v>
      </c>
      <c r="D303" s="957"/>
      <c r="E303" s="958"/>
      <c r="F303" s="959" t="s">
        <v>543</v>
      </c>
      <c r="G303" s="960"/>
      <c r="H303" s="960"/>
      <c r="I303" s="960"/>
      <c r="J303" s="961"/>
    </row>
    <row r="304" spans="2:10" ht="30" customHeight="1" outlineLevel="1">
      <c r="B304" s="937"/>
      <c r="C304" s="74"/>
      <c r="D304" s="91" t="s">
        <v>540</v>
      </c>
      <c r="E304" s="71"/>
      <c r="F304" s="962"/>
      <c r="G304" s="962"/>
      <c r="H304" s="963"/>
      <c r="I304" s="963"/>
      <c r="J304" s="964"/>
    </row>
    <row r="305" spans="1:26" ht="30" customHeight="1" outlineLevel="1">
      <c r="B305" s="937"/>
      <c r="C305" s="74"/>
      <c r="D305" s="91" t="s">
        <v>540</v>
      </c>
      <c r="E305" s="71"/>
      <c r="F305" s="930"/>
      <c r="G305" s="930"/>
      <c r="H305" s="931"/>
      <c r="I305" s="931"/>
      <c r="J305" s="932"/>
    </row>
    <row r="306" spans="1:26" ht="30" customHeight="1" outlineLevel="1">
      <c r="B306" s="937"/>
      <c r="C306" s="74"/>
      <c r="D306" s="91" t="s">
        <v>540</v>
      </c>
      <c r="E306" s="71"/>
      <c r="F306" s="930"/>
      <c r="G306" s="930"/>
      <c r="H306" s="931"/>
      <c r="I306" s="931"/>
      <c r="J306" s="932"/>
    </row>
    <row r="307" spans="1:26" ht="30" customHeight="1" outlineLevel="1" thickBot="1">
      <c r="B307" s="955"/>
      <c r="C307" s="78"/>
      <c r="D307" s="93" t="s">
        <v>540</v>
      </c>
      <c r="E307" s="79"/>
      <c r="F307" s="933"/>
      <c r="G307" s="933"/>
      <c r="H307" s="934"/>
      <c r="I307" s="934"/>
      <c r="J307" s="935"/>
    </row>
    <row r="308" spans="1:26" s="85" customFormat="1" ht="18.75" customHeight="1" outlineLevel="1" thickBot="1">
      <c r="A308" s="81"/>
      <c r="B308" s="94"/>
      <c r="C308" s="81"/>
      <c r="D308" s="81"/>
      <c r="E308" s="81"/>
      <c r="F308" s="81"/>
      <c r="G308" s="82"/>
      <c r="H308" s="82"/>
      <c r="I308" s="82"/>
      <c r="J308" s="82"/>
      <c r="K308" s="82"/>
      <c r="L308" s="82"/>
      <c r="M308" s="83"/>
      <c r="N308" s="1021"/>
      <c r="O308" s="1021"/>
      <c r="P308" s="1021"/>
      <c r="Q308" s="1021"/>
      <c r="R308" s="84"/>
      <c r="V308" s="83"/>
      <c r="W308" s="83"/>
      <c r="X308" s="83"/>
      <c r="Y308" s="83"/>
      <c r="Z308" s="84"/>
    </row>
    <row r="309" spans="1:26" ht="18.75" customHeight="1" outlineLevel="1">
      <c r="B309" s="1018" t="s">
        <v>544</v>
      </c>
      <c r="C309" s="1025"/>
      <c r="D309" s="1026"/>
      <c r="E309" s="1026"/>
      <c r="F309" s="1026"/>
      <c r="G309" s="1026"/>
      <c r="H309" s="1026"/>
      <c r="I309" s="1026"/>
      <c r="J309" s="1027"/>
    </row>
    <row r="310" spans="1:26" ht="18.75" customHeight="1" outlineLevel="1">
      <c r="B310" s="1019"/>
      <c r="C310" s="921"/>
      <c r="D310" s="922"/>
      <c r="E310" s="922"/>
      <c r="F310" s="922"/>
      <c r="G310" s="922"/>
      <c r="H310" s="922"/>
      <c r="I310" s="922"/>
      <c r="J310" s="923"/>
    </row>
    <row r="311" spans="1:26" ht="18.75" customHeight="1" outlineLevel="1">
      <c r="B311" s="1020"/>
      <c r="C311" s="1028"/>
      <c r="D311" s="1029"/>
      <c r="E311" s="1029"/>
      <c r="F311" s="1029"/>
      <c r="G311" s="1029"/>
      <c r="H311" s="1029"/>
      <c r="I311" s="1029"/>
      <c r="J311" s="1030"/>
    </row>
    <row r="312" spans="1:26" ht="18.75" customHeight="1" outlineLevel="1">
      <c r="B312" s="1031" t="s">
        <v>545</v>
      </c>
      <c r="C312" s="918"/>
      <c r="D312" s="919"/>
      <c r="E312" s="919"/>
      <c r="F312" s="919"/>
      <c r="G312" s="919"/>
      <c r="H312" s="919"/>
      <c r="I312" s="919"/>
      <c r="J312" s="920"/>
    </row>
    <row r="313" spans="1:26" ht="18.75" customHeight="1" outlineLevel="1">
      <c r="B313" s="1019"/>
      <c r="C313" s="921"/>
      <c r="D313" s="922"/>
      <c r="E313" s="922"/>
      <c r="F313" s="922"/>
      <c r="G313" s="922"/>
      <c r="H313" s="922"/>
      <c r="I313" s="922"/>
      <c r="J313" s="923"/>
    </row>
    <row r="314" spans="1:26" ht="18.75" customHeight="1" outlineLevel="1" thickBot="1">
      <c r="B314" s="1032"/>
      <c r="C314" s="924"/>
      <c r="D314" s="925"/>
      <c r="E314" s="925"/>
      <c r="F314" s="925"/>
      <c r="G314" s="925"/>
      <c r="H314" s="925"/>
      <c r="I314" s="925"/>
      <c r="J314" s="926"/>
    </row>
    <row r="315" spans="1:26" ht="18.75" customHeight="1" outlineLevel="1" thickBot="1">
      <c r="B315" s="95"/>
      <c r="C315" s="96"/>
      <c r="D315" s="96"/>
      <c r="E315" s="96"/>
      <c r="F315" s="96"/>
      <c r="G315" s="96"/>
      <c r="H315" s="96"/>
      <c r="I315" s="96"/>
      <c r="J315" s="96"/>
    </row>
    <row r="316" spans="1:26" ht="18.75" customHeight="1" outlineLevel="1">
      <c r="B316" s="97" t="s">
        <v>546</v>
      </c>
      <c r="C316" s="98"/>
      <c r="D316" s="98"/>
      <c r="E316" s="98"/>
      <c r="F316" s="99"/>
      <c r="G316" s="99"/>
      <c r="H316" s="99"/>
      <c r="I316" s="99"/>
      <c r="J316" s="100"/>
    </row>
    <row r="317" spans="1:26" ht="18.75" customHeight="1" outlineLevel="1">
      <c r="B317" s="942"/>
      <c r="C317" s="943"/>
      <c r="D317" s="943"/>
      <c r="E317" s="943"/>
      <c r="F317" s="943"/>
      <c r="G317" s="943"/>
      <c r="H317" s="943"/>
      <c r="I317" s="943"/>
      <c r="J317" s="944"/>
    </row>
    <row r="318" spans="1:26" ht="12" customHeight="1" outlineLevel="1" thickBot="1">
      <c r="B318" s="234"/>
      <c r="C318" s="101"/>
      <c r="D318" s="101"/>
      <c r="E318" s="101"/>
      <c r="F318" s="101"/>
      <c r="G318" s="101"/>
      <c r="H318" s="101"/>
      <c r="I318" s="101"/>
      <c r="J318" s="102"/>
    </row>
    <row r="321" spans="2:11" ht="17.25" customHeight="1">
      <c r="B321" s="198"/>
      <c r="C321" s="198"/>
      <c r="D321" s="198"/>
      <c r="E321" s="198"/>
      <c r="F321" s="198"/>
      <c r="G321" s="198"/>
      <c r="H321" s="198"/>
      <c r="I321" s="198"/>
      <c r="J321" s="198"/>
      <c r="K321" s="198"/>
    </row>
    <row r="322" spans="2:11" ht="33.75" customHeight="1">
      <c r="B322" s="103" t="s">
        <v>529</v>
      </c>
      <c r="C322" s="948">
        <f>個票ｰ1007!B162</f>
        <v>0</v>
      </c>
      <c r="D322" s="949"/>
      <c r="E322" s="949"/>
      <c r="F322" s="950"/>
      <c r="G322" s="104" t="s">
        <v>530</v>
      </c>
      <c r="H322" s="945">
        <v>18</v>
      </c>
      <c r="I322" s="946"/>
      <c r="J322" s="947"/>
    </row>
    <row r="323" spans="2:11" ht="30" customHeight="1" outlineLevel="1">
      <c r="B323" s="237" t="s">
        <v>531</v>
      </c>
      <c r="C323" s="951">
        <f>個票ｰ1007!U162</f>
        <v>0</v>
      </c>
      <c r="D323" s="952"/>
      <c r="E323" s="952"/>
      <c r="F323" s="952"/>
      <c r="G323" s="952"/>
      <c r="H323" s="952"/>
      <c r="I323" s="952"/>
      <c r="J323" s="953"/>
    </row>
    <row r="324" spans="2:11" ht="30" customHeight="1" outlineLevel="1">
      <c r="B324" s="235" t="s">
        <v>533</v>
      </c>
      <c r="C324" s="992">
        <f>個票ｰ1007!S162</f>
        <v>0</v>
      </c>
      <c r="D324" s="993"/>
      <c r="E324" s="993"/>
      <c r="F324" s="993"/>
      <c r="G324" s="993"/>
      <c r="H324" s="993"/>
      <c r="I324" s="993"/>
      <c r="J324" s="994"/>
    </row>
    <row r="325" spans="2:11" ht="30" customHeight="1" outlineLevel="1">
      <c r="B325" s="236" t="s">
        <v>534</v>
      </c>
      <c r="C325" s="927"/>
      <c r="D325" s="927"/>
      <c r="E325" s="927"/>
      <c r="F325" s="927"/>
      <c r="G325" s="927"/>
      <c r="H325" s="928"/>
      <c r="I325" s="928"/>
      <c r="J325" s="929"/>
    </row>
    <row r="326" spans="2:11" ht="14.25" customHeight="1" outlineLevel="1">
      <c r="B326" s="995" t="s">
        <v>547</v>
      </c>
      <c r="C326" s="974" t="s">
        <v>536</v>
      </c>
      <c r="D326" s="974"/>
      <c r="E326" s="974"/>
      <c r="F326" s="974" t="s">
        <v>537</v>
      </c>
      <c r="G326" s="974"/>
      <c r="H326" s="975"/>
      <c r="I326" s="975"/>
      <c r="J326" s="976"/>
    </row>
    <row r="327" spans="2:11" ht="34.5" customHeight="1" outlineLevel="1">
      <c r="B327" s="995"/>
      <c r="C327" s="71"/>
      <c r="D327" s="197" t="s">
        <v>311</v>
      </c>
      <c r="E327" s="71"/>
      <c r="F327" s="977"/>
      <c r="G327" s="977"/>
      <c r="H327" s="978"/>
      <c r="I327" s="978"/>
      <c r="J327" s="979"/>
    </row>
    <row r="328" spans="2:11" ht="34.5" customHeight="1" outlineLevel="1">
      <c r="B328" s="995"/>
      <c r="C328" s="71"/>
      <c r="D328" s="88" t="s">
        <v>311</v>
      </c>
      <c r="E328" s="71"/>
      <c r="F328" s="968"/>
      <c r="G328" s="968"/>
      <c r="H328" s="969"/>
      <c r="I328" s="969"/>
      <c r="J328" s="970"/>
    </row>
    <row r="329" spans="2:11" ht="34.5" customHeight="1" outlineLevel="1">
      <c r="B329" s="995"/>
      <c r="C329" s="71"/>
      <c r="D329" s="88" t="s">
        <v>311</v>
      </c>
      <c r="E329" s="71"/>
      <c r="F329" s="968"/>
      <c r="G329" s="968"/>
      <c r="H329" s="969"/>
      <c r="I329" s="969"/>
      <c r="J329" s="970"/>
    </row>
    <row r="330" spans="2:11" ht="34.5" customHeight="1" outlineLevel="1">
      <c r="B330" s="995"/>
      <c r="C330" s="71"/>
      <c r="D330" s="88" t="s">
        <v>311</v>
      </c>
      <c r="E330" s="71"/>
      <c r="F330" s="968"/>
      <c r="G330" s="968"/>
      <c r="H330" s="969"/>
      <c r="I330" s="969"/>
      <c r="J330" s="970"/>
    </row>
    <row r="331" spans="2:11" ht="34.5" customHeight="1" outlineLevel="1">
      <c r="B331" s="995"/>
      <c r="C331" s="71"/>
      <c r="D331" s="241" t="s">
        <v>311</v>
      </c>
      <c r="E331" s="71"/>
      <c r="F331" s="980"/>
      <c r="G331" s="981"/>
      <c r="H331" s="982"/>
      <c r="I331" s="982"/>
      <c r="J331" s="983"/>
    </row>
    <row r="332" spans="2:11" ht="15" customHeight="1" outlineLevel="1">
      <c r="B332" s="936" t="s">
        <v>538</v>
      </c>
      <c r="C332" s="974" t="s">
        <v>536</v>
      </c>
      <c r="D332" s="974"/>
      <c r="E332" s="974"/>
      <c r="F332" s="974" t="s">
        <v>539</v>
      </c>
      <c r="G332" s="974"/>
      <c r="H332" s="975"/>
      <c r="I332" s="975"/>
      <c r="J332" s="976"/>
    </row>
    <row r="333" spans="2:11" ht="31.5" customHeight="1" outlineLevel="1">
      <c r="B333" s="937"/>
      <c r="C333" s="72"/>
      <c r="D333" s="90" t="s">
        <v>540</v>
      </c>
      <c r="E333" s="73"/>
      <c r="F333" s="977"/>
      <c r="G333" s="977"/>
      <c r="H333" s="978"/>
      <c r="I333" s="978"/>
      <c r="J333" s="979"/>
    </row>
    <row r="334" spans="2:11" ht="31.5" customHeight="1" outlineLevel="1">
      <c r="B334" s="937"/>
      <c r="C334" s="74"/>
      <c r="D334" s="91" t="s">
        <v>540</v>
      </c>
      <c r="E334" s="75"/>
      <c r="F334" s="968"/>
      <c r="G334" s="968"/>
      <c r="H334" s="969"/>
      <c r="I334" s="969"/>
      <c r="J334" s="970"/>
    </row>
    <row r="335" spans="2:11" ht="31.5" customHeight="1" outlineLevel="1">
      <c r="B335" s="937"/>
      <c r="C335" s="74"/>
      <c r="D335" s="91" t="s">
        <v>540</v>
      </c>
      <c r="E335" s="75"/>
      <c r="F335" s="968"/>
      <c r="G335" s="968"/>
      <c r="H335" s="969"/>
      <c r="I335" s="969"/>
      <c r="J335" s="970"/>
    </row>
    <row r="336" spans="2:11" ht="31.5" customHeight="1" outlineLevel="1">
      <c r="B336" s="937"/>
      <c r="C336" s="74"/>
      <c r="D336" s="91" t="s">
        <v>540</v>
      </c>
      <c r="E336" s="75"/>
      <c r="F336" s="968"/>
      <c r="G336" s="968"/>
      <c r="H336" s="969"/>
      <c r="I336" s="969"/>
      <c r="J336" s="970"/>
    </row>
    <row r="337" spans="1:26" ht="31.5" customHeight="1" outlineLevel="1">
      <c r="B337" s="938"/>
      <c r="C337" s="76"/>
      <c r="D337" s="92" t="s">
        <v>540</v>
      </c>
      <c r="E337" s="77"/>
      <c r="F337" s="939"/>
      <c r="G337" s="939"/>
      <c r="H337" s="940"/>
      <c r="I337" s="940"/>
      <c r="J337" s="941"/>
    </row>
    <row r="338" spans="1:26" ht="15" customHeight="1" outlineLevel="1">
      <c r="B338" s="954" t="s">
        <v>541</v>
      </c>
      <c r="C338" s="956" t="s">
        <v>542</v>
      </c>
      <c r="D338" s="957"/>
      <c r="E338" s="958"/>
      <c r="F338" s="959" t="s">
        <v>543</v>
      </c>
      <c r="G338" s="960"/>
      <c r="H338" s="960"/>
      <c r="I338" s="960"/>
      <c r="J338" s="961"/>
    </row>
    <row r="339" spans="1:26" ht="30" customHeight="1" outlineLevel="1">
      <c r="B339" s="937"/>
      <c r="C339" s="74"/>
      <c r="D339" s="91" t="s">
        <v>540</v>
      </c>
      <c r="E339" s="71"/>
      <c r="F339" s="965"/>
      <c r="G339" s="965"/>
      <c r="H339" s="966"/>
      <c r="I339" s="966"/>
      <c r="J339" s="967"/>
    </row>
    <row r="340" spans="1:26" ht="30" customHeight="1" outlineLevel="1">
      <c r="B340" s="937"/>
      <c r="C340" s="74"/>
      <c r="D340" s="91" t="s">
        <v>540</v>
      </c>
      <c r="E340" s="71"/>
      <c r="F340" s="968"/>
      <c r="G340" s="968"/>
      <c r="H340" s="969"/>
      <c r="I340" s="969"/>
      <c r="J340" s="970"/>
    </row>
    <row r="341" spans="1:26" ht="30" customHeight="1" outlineLevel="1">
      <c r="B341" s="937"/>
      <c r="C341" s="74"/>
      <c r="D341" s="91" t="s">
        <v>540</v>
      </c>
      <c r="E341" s="71"/>
      <c r="F341" s="968"/>
      <c r="G341" s="968"/>
      <c r="H341" s="969"/>
      <c r="I341" s="969"/>
      <c r="J341" s="970"/>
    </row>
    <row r="342" spans="1:26" ht="30" customHeight="1" outlineLevel="1" thickBot="1">
      <c r="B342" s="955"/>
      <c r="C342" s="78"/>
      <c r="D342" s="93" t="s">
        <v>540</v>
      </c>
      <c r="E342" s="79"/>
      <c r="F342" s="971"/>
      <c r="G342" s="971"/>
      <c r="H342" s="972"/>
      <c r="I342" s="972"/>
      <c r="J342" s="973"/>
    </row>
    <row r="343" spans="1:26" s="85" customFormat="1" ht="18.75" customHeight="1" outlineLevel="1" thickBot="1">
      <c r="A343" s="81"/>
      <c r="B343" s="94"/>
      <c r="C343" s="81"/>
      <c r="D343" s="81"/>
      <c r="E343" s="81"/>
      <c r="F343" s="81"/>
      <c r="G343" s="82"/>
      <c r="H343" s="82"/>
      <c r="I343" s="82"/>
      <c r="J343" s="82"/>
      <c r="K343" s="82"/>
      <c r="L343" s="82"/>
      <c r="M343" s="83"/>
      <c r="N343" s="1021"/>
      <c r="O343" s="1021"/>
      <c r="P343" s="1021"/>
      <c r="Q343" s="1021"/>
      <c r="R343" s="84"/>
      <c r="V343" s="83"/>
      <c r="W343" s="83"/>
      <c r="X343" s="83"/>
      <c r="Y343" s="83"/>
      <c r="Z343" s="84"/>
    </row>
    <row r="344" spans="1:26" ht="18.75" customHeight="1" outlineLevel="1">
      <c r="B344" s="1018" t="s">
        <v>544</v>
      </c>
      <c r="C344" s="1025"/>
      <c r="D344" s="1026"/>
      <c r="E344" s="1026"/>
      <c r="F344" s="1026"/>
      <c r="G344" s="1026"/>
      <c r="H344" s="1026"/>
      <c r="I344" s="1026"/>
      <c r="J344" s="1027"/>
    </row>
    <row r="345" spans="1:26" ht="18.75" customHeight="1" outlineLevel="1">
      <c r="B345" s="1019"/>
      <c r="C345" s="921"/>
      <c r="D345" s="922"/>
      <c r="E345" s="922"/>
      <c r="F345" s="922"/>
      <c r="G345" s="922"/>
      <c r="H345" s="922"/>
      <c r="I345" s="922"/>
      <c r="J345" s="923"/>
    </row>
    <row r="346" spans="1:26" ht="18.75" customHeight="1" outlineLevel="1">
      <c r="B346" s="1020"/>
      <c r="C346" s="1028"/>
      <c r="D346" s="1029"/>
      <c r="E346" s="1029"/>
      <c r="F346" s="1029"/>
      <c r="G346" s="1029"/>
      <c r="H346" s="1029"/>
      <c r="I346" s="1029"/>
      <c r="J346" s="1030"/>
    </row>
    <row r="347" spans="1:26" ht="18.75" customHeight="1" outlineLevel="1">
      <c r="B347" s="1031" t="s">
        <v>545</v>
      </c>
      <c r="C347" s="918"/>
      <c r="D347" s="919"/>
      <c r="E347" s="919"/>
      <c r="F347" s="919"/>
      <c r="G347" s="919"/>
      <c r="H347" s="919"/>
      <c r="I347" s="919"/>
      <c r="J347" s="920"/>
    </row>
    <row r="348" spans="1:26" ht="18.75" customHeight="1" outlineLevel="1">
      <c r="B348" s="1019"/>
      <c r="C348" s="921"/>
      <c r="D348" s="922"/>
      <c r="E348" s="922"/>
      <c r="F348" s="922"/>
      <c r="G348" s="922"/>
      <c r="H348" s="922"/>
      <c r="I348" s="922"/>
      <c r="J348" s="923"/>
    </row>
    <row r="349" spans="1:26" ht="18.75" customHeight="1" outlineLevel="1" thickBot="1">
      <c r="B349" s="1032"/>
      <c r="C349" s="924"/>
      <c r="D349" s="925"/>
      <c r="E349" s="925"/>
      <c r="F349" s="925"/>
      <c r="G349" s="925"/>
      <c r="H349" s="925"/>
      <c r="I349" s="925"/>
      <c r="J349" s="926"/>
    </row>
    <row r="350" spans="1:26" ht="18.75" customHeight="1" outlineLevel="1" thickBot="1">
      <c r="B350" s="95"/>
      <c r="C350" s="96"/>
      <c r="D350" s="96"/>
      <c r="E350" s="96"/>
      <c r="F350" s="96"/>
      <c r="G350" s="96"/>
      <c r="H350" s="96"/>
      <c r="I350" s="96"/>
      <c r="J350" s="96"/>
    </row>
    <row r="351" spans="1:26" ht="18.75" customHeight="1" outlineLevel="1">
      <c r="B351" s="97" t="s">
        <v>546</v>
      </c>
      <c r="C351" s="98"/>
      <c r="D351" s="98"/>
      <c r="E351" s="98"/>
      <c r="F351" s="99"/>
      <c r="G351" s="99"/>
      <c r="H351" s="99"/>
      <c r="I351" s="99"/>
      <c r="J351" s="100"/>
    </row>
    <row r="352" spans="1:26" ht="18.75" customHeight="1" outlineLevel="1">
      <c r="B352" s="942"/>
      <c r="C352" s="943"/>
      <c r="D352" s="943"/>
      <c r="E352" s="943"/>
      <c r="F352" s="943"/>
      <c r="G352" s="943"/>
      <c r="H352" s="943"/>
      <c r="I352" s="943"/>
      <c r="J352" s="944"/>
    </row>
    <row r="353" spans="2:10" ht="12" customHeight="1" outlineLevel="1" thickBot="1">
      <c r="B353" s="234"/>
      <c r="C353" s="101"/>
      <c r="D353" s="101"/>
      <c r="E353" s="101"/>
      <c r="F353" s="101"/>
      <c r="G353" s="101"/>
      <c r="H353" s="101"/>
      <c r="I353" s="101"/>
      <c r="J353" s="102"/>
    </row>
    <row r="354" spans="2:10" ht="17.25" customHeight="1"/>
    <row r="356" spans="2:10" ht="33.75" customHeight="1">
      <c r="B356" s="103" t="s">
        <v>529</v>
      </c>
      <c r="C356" s="948">
        <f>個票ｰ1007!B163</f>
        <v>0</v>
      </c>
      <c r="D356" s="949"/>
      <c r="E356" s="949"/>
      <c r="F356" s="950"/>
      <c r="G356" s="104" t="s">
        <v>530</v>
      </c>
      <c r="H356" s="945">
        <v>19</v>
      </c>
      <c r="I356" s="946"/>
      <c r="J356" s="947"/>
    </row>
    <row r="357" spans="2:10" ht="30" customHeight="1" outlineLevel="1">
      <c r="B357" s="237" t="s">
        <v>531</v>
      </c>
      <c r="C357" s="951">
        <f>個票ｰ1007!U163</f>
        <v>0</v>
      </c>
      <c r="D357" s="952"/>
      <c r="E357" s="952"/>
      <c r="F357" s="952"/>
      <c r="G357" s="952"/>
      <c r="H357" s="952"/>
      <c r="I357" s="952"/>
      <c r="J357" s="953"/>
    </row>
    <row r="358" spans="2:10" ht="30" customHeight="1" outlineLevel="1">
      <c r="B358" s="235" t="s">
        <v>533</v>
      </c>
      <c r="C358" s="992">
        <f>個票ｰ1007!S163</f>
        <v>0</v>
      </c>
      <c r="D358" s="993"/>
      <c r="E358" s="993"/>
      <c r="F358" s="993"/>
      <c r="G358" s="993"/>
      <c r="H358" s="993"/>
      <c r="I358" s="993"/>
      <c r="J358" s="994"/>
    </row>
    <row r="359" spans="2:10" ht="30" customHeight="1" outlineLevel="1">
      <c r="B359" s="236" t="s">
        <v>534</v>
      </c>
      <c r="C359" s="927"/>
      <c r="D359" s="927"/>
      <c r="E359" s="927"/>
      <c r="F359" s="927"/>
      <c r="G359" s="927"/>
      <c r="H359" s="928"/>
      <c r="I359" s="928"/>
      <c r="J359" s="929"/>
    </row>
    <row r="360" spans="2:10" ht="14.25" customHeight="1" outlineLevel="1">
      <c r="B360" s="995" t="s">
        <v>547</v>
      </c>
      <c r="C360" s="974" t="s">
        <v>536</v>
      </c>
      <c r="D360" s="974"/>
      <c r="E360" s="974"/>
      <c r="F360" s="974" t="s">
        <v>537</v>
      </c>
      <c r="G360" s="974"/>
      <c r="H360" s="975"/>
      <c r="I360" s="975"/>
      <c r="J360" s="976"/>
    </row>
    <row r="361" spans="2:10" ht="34.5" customHeight="1" outlineLevel="1">
      <c r="B361" s="995"/>
      <c r="C361" s="71"/>
      <c r="D361" s="197" t="s">
        <v>311</v>
      </c>
      <c r="E361" s="71"/>
      <c r="F361" s="977"/>
      <c r="G361" s="977"/>
      <c r="H361" s="978"/>
      <c r="I361" s="978"/>
      <c r="J361" s="979"/>
    </row>
    <row r="362" spans="2:10" ht="34.5" customHeight="1" outlineLevel="1">
      <c r="B362" s="995"/>
      <c r="C362" s="71"/>
      <c r="D362" s="88" t="s">
        <v>311</v>
      </c>
      <c r="E362" s="71"/>
      <c r="F362" s="968"/>
      <c r="G362" s="968"/>
      <c r="H362" s="969"/>
      <c r="I362" s="969"/>
      <c r="J362" s="970"/>
    </row>
    <row r="363" spans="2:10" ht="34.5" customHeight="1" outlineLevel="1">
      <c r="B363" s="995"/>
      <c r="C363" s="71"/>
      <c r="D363" s="88" t="s">
        <v>311</v>
      </c>
      <c r="E363" s="71"/>
      <c r="F363" s="968"/>
      <c r="G363" s="968"/>
      <c r="H363" s="969"/>
      <c r="I363" s="969"/>
      <c r="J363" s="970"/>
    </row>
    <row r="364" spans="2:10" ht="34.5" customHeight="1" outlineLevel="1">
      <c r="B364" s="995"/>
      <c r="C364" s="71"/>
      <c r="D364" s="88" t="s">
        <v>311</v>
      </c>
      <c r="E364" s="71"/>
      <c r="F364" s="968"/>
      <c r="G364" s="968"/>
      <c r="H364" s="969"/>
      <c r="I364" s="969"/>
      <c r="J364" s="970"/>
    </row>
    <row r="365" spans="2:10" ht="34.5" customHeight="1" outlineLevel="1">
      <c r="B365" s="995"/>
      <c r="C365" s="71"/>
      <c r="D365" s="241" t="s">
        <v>311</v>
      </c>
      <c r="E365" s="71"/>
      <c r="F365" s="980"/>
      <c r="G365" s="981"/>
      <c r="H365" s="982"/>
      <c r="I365" s="982"/>
      <c r="J365" s="983"/>
    </row>
    <row r="366" spans="2:10" ht="15" customHeight="1" outlineLevel="1">
      <c r="B366" s="936" t="s">
        <v>538</v>
      </c>
      <c r="C366" s="974" t="s">
        <v>536</v>
      </c>
      <c r="D366" s="974"/>
      <c r="E366" s="974"/>
      <c r="F366" s="974" t="s">
        <v>539</v>
      </c>
      <c r="G366" s="974"/>
      <c r="H366" s="975"/>
      <c r="I366" s="975"/>
      <c r="J366" s="976"/>
    </row>
    <row r="367" spans="2:10" ht="31.5" customHeight="1" outlineLevel="1">
      <c r="B367" s="937"/>
      <c r="C367" s="72"/>
      <c r="D367" s="90" t="s">
        <v>540</v>
      </c>
      <c r="E367" s="73"/>
      <c r="F367" s="977"/>
      <c r="G367" s="977"/>
      <c r="H367" s="978"/>
      <c r="I367" s="978"/>
      <c r="J367" s="979"/>
    </row>
    <row r="368" spans="2:10" ht="31.5" customHeight="1" outlineLevel="1">
      <c r="B368" s="937"/>
      <c r="C368" s="74"/>
      <c r="D368" s="91" t="s">
        <v>540</v>
      </c>
      <c r="E368" s="75"/>
      <c r="F368" s="968"/>
      <c r="G368" s="968"/>
      <c r="H368" s="969"/>
      <c r="I368" s="969"/>
      <c r="J368" s="970"/>
    </row>
    <row r="369" spans="1:26" ht="31.5" customHeight="1" outlineLevel="1">
      <c r="B369" s="937"/>
      <c r="C369" s="74"/>
      <c r="D369" s="91" t="s">
        <v>540</v>
      </c>
      <c r="E369" s="75"/>
      <c r="F369" s="968"/>
      <c r="G369" s="968"/>
      <c r="H369" s="969"/>
      <c r="I369" s="969"/>
      <c r="J369" s="970"/>
    </row>
    <row r="370" spans="1:26" ht="31.5" customHeight="1" outlineLevel="1">
      <c r="B370" s="937"/>
      <c r="C370" s="74"/>
      <c r="D370" s="91" t="s">
        <v>540</v>
      </c>
      <c r="E370" s="75"/>
      <c r="F370" s="968"/>
      <c r="G370" s="968"/>
      <c r="H370" s="969"/>
      <c r="I370" s="969"/>
      <c r="J370" s="970"/>
    </row>
    <row r="371" spans="1:26" ht="31.5" customHeight="1" outlineLevel="1">
      <c r="B371" s="938"/>
      <c r="C371" s="76"/>
      <c r="D371" s="92" t="s">
        <v>540</v>
      </c>
      <c r="E371" s="77"/>
      <c r="F371" s="939"/>
      <c r="G371" s="939"/>
      <c r="H371" s="940"/>
      <c r="I371" s="940"/>
      <c r="J371" s="941"/>
    </row>
    <row r="372" spans="1:26" ht="15" customHeight="1" outlineLevel="1">
      <c r="B372" s="954" t="s">
        <v>541</v>
      </c>
      <c r="C372" s="956" t="s">
        <v>542</v>
      </c>
      <c r="D372" s="957"/>
      <c r="E372" s="958"/>
      <c r="F372" s="959" t="s">
        <v>543</v>
      </c>
      <c r="G372" s="960"/>
      <c r="H372" s="960"/>
      <c r="I372" s="960"/>
      <c r="J372" s="961"/>
    </row>
    <row r="373" spans="1:26" ht="30" customHeight="1" outlineLevel="1">
      <c r="B373" s="937"/>
      <c r="C373" s="74"/>
      <c r="D373" s="91" t="s">
        <v>540</v>
      </c>
      <c r="E373" s="71"/>
      <c r="F373" s="965"/>
      <c r="G373" s="965"/>
      <c r="H373" s="966"/>
      <c r="I373" s="966"/>
      <c r="J373" s="967"/>
    </row>
    <row r="374" spans="1:26" ht="30" customHeight="1" outlineLevel="1">
      <c r="B374" s="937"/>
      <c r="C374" s="74"/>
      <c r="D374" s="91" t="s">
        <v>540</v>
      </c>
      <c r="E374" s="71"/>
      <c r="F374" s="968"/>
      <c r="G374" s="968"/>
      <c r="H374" s="969"/>
      <c r="I374" s="969"/>
      <c r="J374" s="970"/>
    </row>
    <row r="375" spans="1:26" ht="30" customHeight="1" outlineLevel="1">
      <c r="B375" s="937"/>
      <c r="C375" s="74"/>
      <c r="D375" s="91" t="s">
        <v>540</v>
      </c>
      <c r="E375" s="71"/>
      <c r="F375" s="968"/>
      <c r="G375" s="968"/>
      <c r="H375" s="969"/>
      <c r="I375" s="969"/>
      <c r="J375" s="970"/>
    </row>
    <row r="376" spans="1:26" ht="30" customHeight="1" outlineLevel="1" thickBot="1">
      <c r="B376" s="955"/>
      <c r="C376" s="78"/>
      <c r="D376" s="93" t="s">
        <v>540</v>
      </c>
      <c r="E376" s="79"/>
      <c r="F376" s="971"/>
      <c r="G376" s="971"/>
      <c r="H376" s="972"/>
      <c r="I376" s="972"/>
      <c r="J376" s="973"/>
    </row>
    <row r="377" spans="1:26" s="85" customFormat="1" ht="18.75" customHeight="1" outlineLevel="1" thickBot="1">
      <c r="A377" s="81"/>
      <c r="B377" s="94"/>
      <c r="C377" s="81"/>
      <c r="D377" s="81"/>
      <c r="E377" s="81"/>
      <c r="F377" s="81"/>
      <c r="G377" s="82"/>
      <c r="H377" s="82"/>
      <c r="I377" s="82"/>
      <c r="J377" s="82"/>
      <c r="K377" s="82"/>
      <c r="L377" s="82"/>
      <c r="M377" s="83"/>
      <c r="N377" s="1021"/>
      <c r="O377" s="1021"/>
      <c r="P377" s="1021"/>
      <c r="Q377" s="1021"/>
      <c r="R377" s="84"/>
      <c r="V377" s="83"/>
      <c r="W377" s="83"/>
      <c r="X377" s="83"/>
      <c r="Y377" s="83"/>
      <c r="Z377" s="84"/>
    </row>
    <row r="378" spans="1:26" ht="18.75" customHeight="1" outlineLevel="1">
      <c r="B378" s="1018" t="s">
        <v>544</v>
      </c>
      <c r="C378" s="1025"/>
      <c r="D378" s="1026"/>
      <c r="E378" s="1026"/>
      <c r="F378" s="1026"/>
      <c r="G378" s="1026"/>
      <c r="H378" s="1026"/>
      <c r="I378" s="1026"/>
      <c r="J378" s="1027"/>
    </row>
    <row r="379" spans="1:26" ht="18.75" customHeight="1" outlineLevel="1">
      <c r="B379" s="1019"/>
      <c r="C379" s="921"/>
      <c r="D379" s="922"/>
      <c r="E379" s="922"/>
      <c r="F379" s="922"/>
      <c r="G379" s="922"/>
      <c r="H379" s="922"/>
      <c r="I379" s="922"/>
      <c r="J379" s="923"/>
    </row>
    <row r="380" spans="1:26" ht="18.75" customHeight="1" outlineLevel="1">
      <c r="B380" s="1020"/>
      <c r="C380" s="1028"/>
      <c r="D380" s="1029"/>
      <c r="E380" s="1029"/>
      <c r="F380" s="1029"/>
      <c r="G380" s="1029"/>
      <c r="H380" s="1029"/>
      <c r="I380" s="1029"/>
      <c r="J380" s="1030"/>
    </row>
    <row r="381" spans="1:26" ht="18.75" customHeight="1" outlineLevel="1">
      <c r="B381" s="1031" t="s">
        <v>545</v>
      </c>
      <c r="C381" s="918"/>
      <c r="D381" s="919"/>
      <c r="E381" s="919"/>
      <c r="F381" s="919"/>
      <c r="G381" s="919"/>
      <c r="H381" s="919"/>
      <c r="I381" s="919"/>
      <c r="J381" s="920"/>
    </row>
    <row r="382" spans="1:26" ht="18.75" customHeight="1" outlineLevel="1">
      <c r="B382" s="1019"/>
      <c r="C382" s="921"/>
      <c r="D382" s="922"/>
      <c r="E382" s="922"/>
      <c r="F382" s="922"/>
      <c r="G382" s="922"/>
      <c r="H382" s="922"/>
      <c r="I382" s="922"/>
      <c r="J382" s="923"/>
    </row>
    <row r="383" spans="1:26" ht="18.75" customHeight="1" outlineLevel="1" thickBot="1">
      <c r="B383" s="1032"/>
      <c r="C383" s="924"/>
      <c r="D383" s="925"/>
      <c r="E383" s="925"/>
      <c r="F383" s="925"/>
      <c r="G383" s="925"/>
      <c r="H383" s="925"/>
      <c r="I383" s="925"/>
      <c r="J383" s="926"/>
    </row>
    <row r="384" spans="1:26" ht="18.75" customHeight="1" outlineLevel="1" thickBot="1">
      <c r="B384" s="95"/>
      <c r="C384" s="96"/>
      <c r="D384" s="96"/>
      <c r="E384" s="96"/>
      <c r="F384" s="96"/>
      <c r="G384" s="96"/>
      <c r="H384" s="96"/>
      <c r="I384" s="96"/>
      <c r="J384" s="96"/>
    </row>
    <row r="385" spans="2:10" ht="18.75" customHeight="1" outlineLevel="1">
      <c r="B385" s="97" t="s">
        <v>546</v>
      </c>
      <c r="C385" s="98"/>
      <c r="D385" s="98"/>
      <c r="E385" s="98"/>
      <c r="F385" s="99"/>
      <c r="G385" s="99"/>
      <c r="H385" s="99"/>
      <c r="I385" s="99"/>
      <c r="J385" s="100"/>
    </row>
    <row r="386" spans="2:10" ht="18.75" customHeight="1" outlineLevel="1">
      <c r="B386" s="942"/>
      <c r="C386" s="943"/>
      <c r="D386" s="943"/>
      <c r="E386" s="943"/>
      <c r="F386" s="943"/>
      <c r="G386" s="943"/>
      <c r="H386" s="943"/>
      <c r="I386" s="943"/>
      <c r="J386" s="944"/>
    </row>
    <row r="387" spans="2:10" ht="12" customHeight="1" outlineLevel="1" thickBot="1">
      <c r="B387" s="234"/>
      <c r="C387" s="101"/>
      <c r="D387" s="101"/>
      <c r="E387" s="101"/>
      <c r="F387" s="101"/>
      <c r="G387" s="101"/>
      <c r="H387" s="101"/>
      <c r="I387" s="101"/>
      <c r="J387" s="102"/>
    </row>
    <row r="390" spans="2:10" ht="33" customHeight="1">
      <c r="B390" s="103" t="s">
        <v>529</v>
      </c>
      <c r="C390" s="948">
        <f>個票ｰ1007!B164</f>
        <v>0</v>
      </c>
      <c r="D390" s="949"/>
      <c r="E390" s="949"/>
      <c r="F390" s="950"/>
      <c r="G390" s="104" t="s">
        <v>530</v>
      </c>
      <c r="H390" s="945">
        <v>20</v>
      </c>
      <c r="I390" s="946"/>
      <c r="J390" s="947"/>
    </row>
    <row r="391" spans="2:10" ht="30" customHeight="1" outlineLevel="1">
      <c r="B391" s="237" t="s">
        <v>531</v>
      </c>
      <c r="C391" s="951">
        <f>個票ｰ1007!U164</f>
        <v>0</v>
      </c>
      <c r="D391" s="952"/>
      <c r="E391" s="952"/>
      <c r="F391" s="952"/>
      <c r="G391" s="952"/>
      <c r="H391" s="952"/>
      <c r="I391" s="952"/>
      <c r="J391" s="953"/>
    </row>
    <row r="392" spans="2:10" ht="30" customHeight="1" outlineLevel="1">
      <c r="B392" s="235" t="s">
        <v>533</v>
      </c>
      <c r="C392" s="992">
        <f>個票ｰ1007!S164</f>
        <v>0</v>
      </c>
      <c r="D392" s="993"/>
      <c r="E392" s="993"/>
      <c r="F392" s="993"/>
      <c r="G392" s="993"/>
      <c r="H392" s="993"/>
      <c r="I392" s="993"/>
      <c r="J392" s="994"/>
    </row>
    <row r="393" spans="2:10" ht="30" customHeight="1" outlineLevel="1">
      <c r="B393" s="236" t="s">
        <v>534</v>
      </c>
      <c r="C393" s="927"/>
      <c r="D393" s="927"/>
      <c r="E393" s="927"/>
      <c r="F393" s="927"/>
      <c r="G393" s="927"/>
      <c r="H393" s="928"/>
      <c r="I393" s="928"/>
      <c r="J393" s="929"/>
    </row>
    <row r="394" spans="2:10" ht="14.25" customHeight="1" outlineLevel="1">
      <c r="B394" s="995" t="s">
        <v>547</v>
      </c>
      <c r="C394" s="974" t="s">
        <v>536</v>
      </c>
      <c r="D394" s="974"/>
      <c r="E394" s="974"/>
      <c r="F394" s="974" t="s">
        <v>537</v>
      </c>
      <c r="G394" s="974"/>
      <c r="H394" s="975"/>
      <c r="I394" s="975"/>
      <c r="J394" s="976"/>
    </row>
    <row r="395" spans="2:10" ht="34.5" customHeight="1" outlineLevel="1">
      <c r="B395" s="995"/>
      <c r="C395" s="71"/>
      <c r="D395" s="197" t="s">
        <v>311</v>
      </c>
      <c r="E395" s="71"/>
      <c r="F395" s="977"/>
      <c r="G395" s="977"/>
      <c r="H395" s="978"/>
      <c r="I395" s="978"/>
      <c r="J395" s="979"/>
    </row>
    <row r="396" spans="2:10" ht="34.5" customHeight="1" outlineLevel="1">
      <c r="B396" s="995"/>
      <c r="C396" s="71"/>
      <c r="D396" s="88" t="s">
        <v>311</v>
      </c>
      <c r="E396" s="71"/>
      <c r="F396" s="968"/>
      <c r="G396" s="968"/>
      <c r="H396" s="969"/>
      <c r="I396" s="969"/>
      <c r="J396" s="970"/>
    </row>
    <row r="397" spans="2:10" ht="34.5" customHeight="1" outlineLevel="1">
      <c r="B397" s="995"/>
      <c r="C397" s="71"/>
      <c r="D397" s="88" t="s">
        <v>311</v>
      </c>
      <c r="E397" s="71"/>
      <c r="F397" s="968"/>
      <c r="G397" s="968"/>
      <c r="H397" s="969"/>
      <c r="I397" s="969"/>
      <c r="J397" s="970"/>
    </row>
    <row r="398" spans="2:10" ht="34.5" customHeight="1" outlineLevel="1">
      <c r="B398" s="995"/>
      <c r="C398" s="71"/>
      <c r="D398" s="88" t="s">
        <v>311</v>
      </c>
      <c r="E398" s="71"/>
      <c r="F398" s="968"/>
      <c r="G398" s="968"/>
      <c r="H398" s="969"/>
      <c r="I398" s="969"/>
      <c r="J398" s="970"/>
    </row>
    <row r="399" spans="2:10" ht="34.5" customHeight="1" outlineLevel="1">
      <c r="B399" s="995"/>
      <c r="C399" s="71"/>
      <c r="D399" s="241" t="s">
        <v>311</v>
      </c>
      <c r="E399" s="71"/>
      <c r="F399" s="980"/>
      <c r="G399" s="981"/>
      <c r="H399" s="982"/>
      <c r="I399" s="982"/>
      <c r="J399" s="983"/>
    </row>
    <row r="400" spans="2:10" ht="15" customHeight="1" outlineLevel="1">
      <c r="B400" s="936" t="s">
        <v>538</v>
      </c>
      <c r="C400" s="974" t="s">
        <v>536</v>
      </c>
      <c r="D400" s="974"/>
      <c r="E400" s="974"/>
      <c r="F400" s="974" t="s">
        <v>539</v>
      </c>
      <c r="G400" s="974"/>
      <c r="H400" s="975"/>
      <c r="I400" s="975"/>
      <c r="J400" s="976"/>
    </row>
    <row r="401" spans="1:26" ht="31.5" customHeight="1" outlineLevel="1">
      <c r="B401" s="937"/>
      <c r="C401" s="72"/>
      <c r="D401" s="90" t="s">
        <v>540</v>
      </c>
      <c r="E401" s="73"/>
      <c r="F401" s="977"/>
      <c r="G401" s="977"/>
      <c r="H401" s="978"/>
      <c r="I401" s="978"/>
      <c r="J401" s="979"/>
    </row>
    <row r="402" spans="1:26" ht="31.5" customHeight="1" outlineLevel="1">
      <c r="B402" s="937"/>
      <c r="C402" s="74"/>
      <c r="D402" s="91" t="s">
        <v>540</v>
      </c>
      <c r="E402" s="75"/>
      <c r="F402" s="968"/>
      <c r="G402" s="968"/>
      <c r="H402" s="969"/>
      <c r="I402" s="969"/>
      <c r="J402" s="970"/>
    </row>
    <row r="403" spans="1:26" ht="31.5" customHeight="1" outlineLevel="1">
      <c r="B403" s="937"/>
      <c r="C403" s="74"/>
      <c r="D403" s="91" t="s">
        <v>540</v>
      </c>
      <c r="E403" s="75"/>
      <c r="F403" s="968"/>
      <c r="G403" s="968"/>
      <c r="H403" s="969"/>
      <c r="I403" s="969"/>
      <c r="J403" s="970"/>
    </row>
    <row r="404" spans="1:26" ht="31.5" customHeight="1" outlineLevel="1">
      <c r="B404" s="937"/>
      <c r="C404" s="74"/>
      <c r="D404" s="91" t="s">
        <v>540</v>
      </c>
      <c r="E404" s="75"/>
      <c r="F404" s="968"/>
      <c r="G404" s="968"/>
      <c r="H404" s="969"/>
      <c r="I404" s="969"/>
      <c r="J404" s="970"/>
    </row>
    <row r="405" spans="1:26" ht="31.5" customHeight="1" outlineLevel="1">
      <c r="B405" s="938"/>
      <c r="C405" s="76"/>
      <c r="D405" s="92" t="s">
        <v>540</v>
      </c>
      <c r="E405" s="77"/>
      <c r="F405" s="939"/>
      <c r="G405" s="939"/>
      <c r="H405" s="940"/>
      <c r="I405" s="940"/>
      <c r="J405" s="941"/>
    </row>
    <row r="406" spans="1:26" ht="15" customHeight="1" outlineLevel="1">
      <c r="B406" s="954" t="s">
        <v>541</v>
      </c>
      <c r="C406" s="956" t="s">
        <v>542</v>
      </c>
      <c r="D406" s="957"/>
      <c r="E406" s="958"/>
      <c r="F406" s="959" t="s">
        <v>543</v>
      </c>
      <c r="G406" s="960"/>
      <c r="H406" s="960"/>
      <c r="I406" s="960"/>
      <c r="J406" s="961"/>
    </row>
    <row r="407" spans="1:26" ht="30" customHeight="1" outlineLevel="1">
      <c r="B407" s="937"/>
      <c r="C407" s="74"/>
      <c r="D407" s="91" t="s">
        <v>540</v>
      </c>
      <c r="E407" s="71"/>
      <c r="F407" s="965"/>
      <c r="G407" s="965"/>
      <c r="H407" s="966"/>
      <c r="I407" s="966"/>
      <c r="J407" s="967"/>
    </row>
    <row r="408" spans="1:26" ht="30" customHeight="1" outlineLevel="1">
      <c r="B408" s="937"/>
      <c r="C408" s="74"/>
      <c r="D408" s="91" t="s">
        <v>540</v>
      </c>
      <c r="E408" s="71"/>
      <c r="F408" s="968"/>
      <c r="G408" s="968"/>
      <c r="H408" s="969"/>
      <c r="I408" s="969"/>
      <c r="J408" s="970"/>
    </row>
    <row r="409" spans="1:26" ht="30" customHeight="1" outlineLevel="1">
      <c r="B409" s="937"/>
      <c r="C409" s="74"/>
      <c r="D409" s="91" t="s">
        <v>540</v>
      </c>
      <c r="E409" s="71"/>
      <c r="F409" s="968"/>
      <c r="G409" s="968"/>
      <c r="H409" s="969"/>
      <c r="I409" s="969"/>
      <c r="J409" s="970"/>
    </row>
    <row r="410" spans="1:26" ht="30" customHeight="1" outlineLevel="1" thickBot="1">
      <c r="B410" s="955"/>
      <c r="C410" s="78"/>
      <c r="D410" s="93" t="s">
        <v>540</v>
      </c>
      <c r="E410" s="79"/>
      <c r="F410" s="971"/>
      <c r="G410" s="971"/>
      <c r="H410" s="972"/>
      <c r="I410" s="972"/>
      <c r="J410" s="973"/>
    </row>
    <row r="411" spans="1:26" s="85" customFormat="1" ht="18.75" customHeight="1" outlineLevel="1" thickBot="1">
      <c r="A411" s="81"/>
      <c r="B411" s="94"/>
      <c r="C411" s="81"/>
      <c r="D411" s="81"/>
      <c r="E411" s="81"/>
      <c r="F411" s="81"/>
      <c r="G411" s="82"/>
      <c r="H411" s="82"/>
      <c r="I411" s="82"/>
      <c r="J411" s="82"/>
      <c r="K411" s="82"/>
      <c r="L411" s="82"/>
      <c r="M411" s="83"/>
      <c r="N411" s="1021"/>
      <c r="O411" s="1021"/>
      <c r="P411" s="1021"/>
      <c r="Q411" s="1021"/>
      <c r="R411" s="84"/>
      <c r="V411" s="83"/>
      <c r="W411" s="83"/>
      <c r="X411" s="83"/>
      <c r="Y411" s="83"/>
      <c r="Z411" s="84"/>
    </row>
    <row r="412" spans="1:26" ht="18.75" customHeight="1" outlineLevel="1">
      <c r="B412" s="1018" t="s">
        <v>544</v>
      </c>
      <c r="C412" s="1025"/>
      <c r="D412" s="1026"/>
      <c r="E412" s="1026"/>
      <c r="F412" s="1026"/>
      <c r="G412" s="1026"/>
      <c r="H412" s="1026"/>
      <c r="I412" s="1026"/>
      <c r="J412" s="1027"/>
    </row>
    <row r="413" spans="1:26" ht="18.75" customHeight="1" outlineLevel="1">
      <c r="B413" s="1019"/>
      <c r="C413" s="921"/>
      <c r="D413" s="922"/>
      <c r="E413" s="922"/>
      <c r="F413" s="922"/>
      <c r="G413" s="922"/>
      <c r="H413" s="922"/>
      <c r="I413" s="922"/>
      <c r="J413" s="923"/>
    </row>
    <row r="414" spans="1:26" ht="18.75" customHeight="1" outlineLevel="1">
      <c r="B414" s="1020"/>
      <c r="C414" s="1028"/>
      <c r="D414" s="1029"/>
      <c r="E414" s="1029"/>
      <c r="F414" s="1029"/>
      <c r="G414" s="1029"/>
      <c r="H414" s="1029"/>
      <c r="I414" s="1029"/>
      <c r="J414" s="1030"/>
    </row>
    <row r="415" spans="1:26" ht="18.75" customHeight="1" outlineLevel="1">
      <c r="B415" s="1031" t="s">
        <v>545</v>
      </c>
      <c r="C415" s="918"/>
      <c r="D415" s="919"/>
      <c r="E415" s="919"/>
      <c r="F415" s="919"/>
      <c r="G415" s="919"/>
      <c r="H415" s="919"/>
      <c r="I415" s="919"/>
      <c r="J415" s="920"/>
    </row>
    <row r="416" spans="1:26" ht="18.75" customHeight="1" outlineLevel="1">
      <c r="B416" s="1019"/>
      <c r="C416" s="921"/>
      <c r="D416" s="922"/>
      <c r="E416" s="922"/>
      <c r="F416" s="922"/>
      <c r="G416" s="922"/>
      <c r="H416" s="922"/>
      <c r="I416" s="922"/>
      <c r="J416" s="923"/>
    </row>
    <row r="417" spans="2:10" ht="18.75" customHeight="1" outlineLevel="1" thickBot="1">
      <c r="B417" s="1032"/>
      <c r="C417" s="924"/>
      <c r="D417" s="925"/>
      <c r="E417" s="925"/>
      <c r="F417" s="925"/>
      <c r="G417" s="925"/>
      <c r="H417" s="925"/>
      <c r="I417" s="925"/>
      <c r="J417" s="926"/>
    </row>
    <row r="418" spans="2:10" ht="18.75" customHeight="1" outlineLevel="1" thickBot="1">
      <c r="B418" s="95"/>
      <c r="C418" s="96"/>
      <c r="D418" s="96"/>
      <c r="E418" s="96"/>
      <c r="F418" s="96"/>
      <c r="G418" s="96"/>
      <c r="H418" s="96"/>
      <c r="I418" s="96"/>
      <c r="J418" s="96"/>
    </row>
    <row r="419" spans="2:10" ht="18.75" customHeight="1" outlineLevel="1">
      <c r="B419" s="97" t="s">
        <v>546</v>
      </c>
      <c r="C419" s="98"/>
      <c r="D419" s="98"/>
      <c r="E419" s="98"/>
      <c r="F419" s="99"/>
      <c r="G419" s="99"/>
      <c r="H419" s="99"/>
      <c r="I419" s="99"/>
      <c r="J419" s="100"/>
    </row>
    <row r="420" spans="2:10" ht="18.75" customHeight="1" outlineLevel="1">
      <c r="B420" s="942"/>
      <c r="C420" s="943"/>
      <c r="D420" s="943"/>
      <c r="E420" s="943"/>
      <c r="F420" s="943"/>
      <c r="G420" s="943"/>
      <c r="H420" s="943"/>
      <c r="I420" s="943"/>
      <c r="J420" s="944"/>
    </row>
    <row r="421" spans="2:10" ht="12" customHeight="1" outlineLevel="1" thickBot="1">
      <c r="B421" s="234"/>
      <c r="C421" s="101"/>
      <c r="D421" s="101"/>
      <c r="E421" s="101"/>
      <c r="F421" s="101"/>
      <c r="G421" s="101"/>
      <c r="H421" s="101"/>
      <c r="I421" s="101"/>
      <c r="J421" s="102"/>
    </row>
  </sheetData>
  <sheetProtection formatRows="0" selectLockedCells="1"/>
  <mergeCells count="415">
    <mergeCell ref="J2:L2"/>
    <mergeCell ref="N2:Q2"/>
    <mergeCell ref="B3:B4"/>
    <mergeCell ref="C3:F4"/>
    <mergeCell ref="G3:G4"/>
    <mergeCell ref="H3:J4"/>
    <mergeCell ref="C9:F9"/>
    <mergeCell ref="H9:J9"/>
    <mergeCell ref="C10:J10"/>
    <mergeCell ref="N30:Q30"/>
    <mergeCell ref="B31:B33"/>
    <mergeCell ref="C31:J33"/>
    <mergeCell ref="C11:J11"/>
    <mergeCell ref="C12:J12"/>
    <mergeCell ref="B13:B18"/>
    <mergeCell ref="C13:E13"/>
    <mergeCell ref="F13:J13"/>
    <mergeCell ref="F14:J14"/>
    <mergeCell ref="F15:J15"/>
    <mergeCell ref="F16:J16"/>
    <mergeCell ref="F17:J17"/>
    <mergeCell ref="F18:J18"/>
    <mergeCell ref="B34:B36"/>
    <mergeCell ref="C34:J36"/>
    <mergeCell ref="B39:J39"/>
    <mergeCell ref="F24:J24"/>
    <mergeCell ref="B25:B29"/>
    <mergeCell ref="C25:E25"/>
    <mergeCell ref="F25:J25"/>
    <mergeCell ref="F26:J26"/>
    <mergeCell ref="F27:J27"/>
    <mergeCell ref="F28:J28"/>
    <mergeCell ref="F29:J29"/>
    <mergeCell ref="B19:B24"/>
    <mergeCell ref="C19:E19"/>
    <mergeCell ref="F19:J19"/>
    <mergeCell ref="F20:J20"/>
    <mergeCell ref="F21:J21"/>
    <mergeCell ref="F22:J22"/>
    <mergeCell ref="F23:J23"/>
    <mergeCell ref="C43:F43"/>
    <mergeCell ref="H43:J43"/>
    <mergeCell ref="C44:J44"/>
    <mergeCell ref="C45:J45"/>
    <mergeCell ref="C46:J46"/>
    <mergeCell ref="B47:B52"/>
    <mergeCell ref="C47:E47"/>
    <mergeCell ref="F47:J47"/>
    <mergeCell ref="F48:J48"/>
    <mergeCell ref="F49:J49"/>
    <mergeCell ref="F58:J58"/>
    <mergeCell ref="B59:B63"/>
    <mergeCell ref="C59:E59"/>
    <mergeCell ref="F59:J59"/>
    <mergeCell ref="F60:J60"/>
    <mergeCell ref="F61:J61"/>
    <mergeCell ref="F62:J62"/>
    <mergeCell ref="F63:J63"/>
    <mergeCell ref="F50:J50"/>
    <mergeCell ref="F51:J51"/>
    <mergeCell ref="F52:J52"/>
    <mergeCell ref="B53:B58"/>
    <mergeCell ref="C53:E53"/>
    <mergeCell ref="F53:J53"/>
    <mergeCell ref="F54:J54"/>
    <mergeCell ref="F55:J55"/>
    <mergeCell ref="F56:J56"/>
    <mergeCell ref="F57:J57"/>
    <mergeCell ref="B80:R80"/>
    <mergeCell ref="C81:F81"/>
    <mergeCell ref="H81:J81"/>
    <mergeCell ref="C82:J82"/>
    <mergeCell ref="C83:J83"/>
    <mergeCell ref="C84:J84"/>
    <mergeCell ref="N64:Q64"/>
    <mergeCell ref="B65:B67"/>
    <mergeCell ref="C65:J67"/>
    <mergeCell ref="B68:B70"/>
    <mergeCell ref="C68:J70"/>
    <mergeCell ref="B73:J73"/>
    <mergeCell ref="B91:B96"/>
    <mergeCell ref="C91:E91"/>
    <mergeCell ref="F91:J91"/>
    <mergeCell ref="F92:J92"/>
    <mergeCell ref="F93:J93"/>
    <mergeCell ref="F94:J94"/>
    <mergeCell ref="F95:J95"/>
    <mergeCell ref="F96:J96"/>
    <mergeCell ref="B85:B90"/>
    <mergeCell ref="C85:E85"/>
    <mergeCell ref="F85:J85"/>
    <mergeCell ref="F86:J86"/>
    <mergeCell ref="F87:J87"/>
    <mergeCell ref="F88:J88"/>
    <mergeCell ref="F89:J89"/>
    <mergeCell ref="F90:J90"/>
    <mergeCell ref="N102:Q102"/>
    <mergeCell ref="B103:B105"/>
    <mergeCell ref="C103:J105"/>
    <mergeCell ref="B106:B108"/>
    <mergeCell ref="C106:J108"/>
    <mergeCell ref="B111:J111"/>
    <mergeCell ref="B97:B101"/>
    <mergeCell ref="C97:E97"/>
    <mergeCell ref="F97:J97"/>
    <mergeCell ref="F98:J98"/>
    <mergeCell ref="F99:J99"/>
    <mergeCell ref="F100:J100"/>
    <mergeCell ref="F101:J101"/>
    <mergeCell ref="N137:Q137"/>
    <mergeCell ref="B138:B140"/>
    <mergeCell ref="C138:J140"/>
    <mergeCell ref="C116:F116"/>
    <mergeCell ref="H116:J116"/>
    <mergeCell ref="C117:J117"/>
    <mergeCell ref="C118:J118"/>
    <mergeCell ref="C119:J119"/>
    <mergeCell ref="B120:B125"/>
    <mergeCell ref="C120:E120"/>
    <mergeCell ref="F120:J120"/>
    <mergeCell ref="F121:J121"/>
    <mergeCell ref="F122:J122"/>
    <mergeCell ref="F123:J123"/>
    <mergeCell ref="F124:J124"/>
    <mergeCell ref="F125:J125"/>
    <mergeCell ref="B141:B143"/>
    <mergeCell ref="C141:J143"/>
    <mergeCell ref="B146:J146"/>
    <mergeCell ref="F131:J131"/>
    <mergeCell ref="B132:B136"/>
    <mergeCell ref="C132:E132"/>
    <mergeCell ref="F132:J132"/>
    <mergeCell ref="F133:J133"/>
    <mergeCell ref="F134:J134"/>
    <mergeCell ref="F135:J135"/>
    <mergeCell ref="F136:J136"/>
    <mergeCell ref="B126:B131"/>
    <mergeCell ref="C126:E126"/>
    <mergeCell ref="F126:J126"/>
    <mergeCell ref="F127:J127"/>
    <mergeCell ref="F128:J128"/>
    <mergeCell ref="F129:J129"/>
    <mergeCell ref="F130:J130"/>
    <mergeCell ref="N171:Q171"/>
    <mergeCell ref="B172:B174"/>
    <mergeCell ref="C172:J174"/>
    <mergeCell ref="C150:F150"/>
    <mergeCell ref="H150:J150"/>
    <mergeCell ref="C151:J151"/>
    <mergeCell ref="C152:J152"/>
    <mergeCell ref="C153:J153"/>
    <mergeCell ref="B154:B159"/>
    <mergeCell ref="C154:E154"/>
    <mergeCell ref="F154:J154"/>
    <mergeCell ref="F155:J155"/>
    <mergeCell ref="F156:J156"/>
    <mergeCell ref="F157:J157"/>
    <mergeCell ref="F158:J158"/>
    <mergeCell ref="F159:J159"/>
    <mergeCell ref="B175:B177"/>
    <mergeCell ref="C175:J177"/>
    <mergeCell ref="B180:J180"/>
    <mergeCell ref="F165:J165"/>
    <mergeCell ref="B166:B170"/>
    <mergeCell ref="C166:E166"/>
    <mergeCell ref="F166:J166"/>
    <mergeCell ref="F167:J167"/>
    <mergeCell ref="F168:J168"/>
    <mergeCell ref="F169:J169"/>
    <mergeCell ref="F170:J170"/>
    <mergeCell ref="B160:B165"/>
    <mergeCell ref="C160:E160"/>
    <mergeCell ref="F160:J160"/>
    <mergeCell ref="F161:J161"/>
    <mergeCell ref="F162:J162"/>
    <mergeCell ref="F163:J163"/>
    <mergeCell ref="F164:J164"/>
    <mergeCell ref="N205:Q205"/>
    <mergeCell ref="B206:B208"/>
    <mergeCell ref="C206:J208"/>
    <mergeCell ref="C184:F184"/>
    <mergeCell ref="H184:J184"/>
    <mergeCell ref="C185:J185"/>
    <mergeCell ref="C186:J186"/>
    <mergeCell ref="C187:J187"/>
    <mergeCell ref="B188:B193"/>
    <mergeCell ref="C188:E188"/>
    <mergeCell ref="F188:J188"/>
    <mergeCell ref="F189:J189"/>
    <mergeCell ref="F190:J190"/>
    <mergeCell ref="F191:J191"/>
    <mergeCell ref="F192:J192"/>
    <mergeCell ref="F193:J193"/>
    <mergeCell ref="B209:B211"/>
    <mergeCell ref="C209:J211"/>
    <mergeCell ref="B214:J214"/>
    <mergeCell ref="F199:J199"/>
    <mergeCell ref="B200:B204"/>
    <mergeCell ref="C200:E200"/>
    <mergeCell ref="F200:J200"/>
    <mergeCell ref="F201:J201"/>
    <mergeCell ref="F202:J202"/>
    <mergeCell ref="F203:J203"/>
    <mergeCell ref="F204:J204"/>
    <mergeCell ref="B194:B199"/>
    <mergeCell ref="C194:E194"/>
    <mergeCell ref="F194:J194"/>
    <mergeCell ref="F195:J195"/>
    <mergeCell ref="F196:J196"/>
    <mergeCell ref="F197:J197"/>
    <mergeCell ref="F198:J198"/>
    <mergeCell ref="N240:Q240"/>
    <mergeCell ref="B241:B243"/>
    <mergeCell ref="C241:J243"/>
    <mergeCell ref="C219:F219"/>
    <mergeCell ref="H219:J219"/>
    <mergeCell ref="C220:J220"/>
    <mergeCell ref="C221:J221"/>
    <mergeCell ref="C222:J222"/>
    <mergeCell ref="B223:B228"/>
    <mergeCell ref="C223:E223"/>
    <mergeCell ref="F223:J223"/>
    <mergeCell ref="F224:J224"/>
    <mergeCell ref="F225:J225"/>
    <mergeCell ref="F226:J226"/>
    <mergeCell ref="F227:J227"/>
    <mergeCell ref="F228:J228"/>
    <mergeCell ref="B244:B246"/>
    <mergeCell ref="C244:J246"/>
    <mergeCell ref="B249:J249"/>
    <mergeCell ref="F234:J234"/>
    <mergeCell ref="B235:B239"/>
    <mergeCell ref="C235:E235"/>
    <mergeCell ref="F235:J235"/>
    <mergeCell ref="F236:J236"/>
    <mergeCell ref="F237:J237"/>
    <mergeCell ref="F238:J238"/>
    <mergeCell ref="F239:J239"/>
    <mergeCell ref="B229:B234"/>
    <mergeCell ref="C229:E229"/>
    <mergeCell ref="F229:J229"/>
    <mergeCell ref="F230:J230"/>
    <mergeCell ref="F231:J231"/>
    <mergeCell ref="F232:J232"/>
    <mergeCell ref="F233:J233"/>
    <mergeCell ref="N274:Q274"/>
    <mergeCell ref="B275:B277"/>
    <mergeCell ref="C275:J277"/>
    <mergeCell ref="C253:F253"/>
    <mergeCell ref="H253:J253"/>
    <mergeCell ref="C254:J254"/>
    <mergeCell ref="C255:J255"/>
    <mergeCell ref="C256:J256"/>
    <mergeCell ref="B257:B262"/>
    <mergeCell ref="C257:E257"/>
    <mergeCell ref="F257:J257"/>
    <mergeCell ref="F258:J258"/>
    <mergeCell ref="F259:J259"/>
    <mergeCell ref="F260:J260"/>
    <mergeCell ref="F261:J261"/>
    <mergeCell ref="F262:J262"/>
    <mergeCell ref="B278:B280"/>
    <mergeCell ref="C278:J280"/>
    <mergeCell ref="B283:J283"/>
    <mergeCell ref="F268:J268"/>
    <mergeCell ref="B269:B273"/>
    <mergeCell ref="C269:E269"/>
    <mergeCell ref="F269:J269"/>
    <mergeCell ref="F270:J270"/>
    <mergeCell ref="F271:J271"/>
    <mergeCell ref="F272:J272"/>
    <mergeCell ref="F273:J273"/>
    <mergeCell ref="B263:B268"/>
    <mergeCell ref="C263:E263"/>
    <mergeCell ref="F263:J263"/>
    <mergeCell ref="F264:J264"/>
    <mergeCell ref="F265:J265"/>
    <mergeCell ref="F266:J266"/>
    <mergeCell ref="F267:J267"/>
    <mergeCell ref="N308:Q308"/>
    <mergeCell ref="B309:B311"/>
    <mergeCell ref="C309:J311"/>
    <mergeCell ref="C287:F287"/>
    <mergeCell ref="H287:J287"/>
    <mergeCell ref="C288:J288"/>
    <mergeCell ref="C289:J289"/>
    <mergeCell ref="C290:J290"/>
    <mergeCell ref="B291:B296"/>
    <mergeCell ref="C291:E291"/>
    <mergeCell ref="F291:J291"/>
    <mergeCell ref="F292:J292"/>
    <mergeCell ref="F293:J293"/>
    <mergeCell ref="F294:J294"/>
    <mergeCell ref="F295:J295"/>
    <mergeCell ref="F296:J296"/>
    <mergeCell ref="B312:B314"/>
    <mergeCell ref="C312:J314"/>
    <mergeCell ref="B317:J317"/>
    <mergeCell ref="F302:J302"/>
    <mergeCell ref="B303:B307"/>
    <mergeCell ref="C303:E303"/>
    <mergeCell ref="F303:J303"/>
    <mergeCell ref="F304:J304"/>
    <mergeCell ref="F305:J305"/>
    <mergeCell ref="F306:J306"/>
    <mergeCell ref="F307:J307"/>
    <mergeCell ref="B297:B302"/>
    <mergeCell ref="C297:E297"/>
    <mergeCell ref="F297:J297"/>
    <mergeCell ref="F298:J298"/>
    <mergeCell ref="F299:J299"/>
    <mergeCell ref="F300:J300"/>
    <mergeCell ref="F301:J301"/>
    <mergeCell ref="N343:Q343"/>
    <mergeCell ref="B344:B346"/>
    <mergeCell ref="C344:J346"/>
    <mergeCell ref="C322:F322"/>
    <mergeCell ref="H322:J322"/>
    <mergeCell ref="C323:J323"/>
    <mergeCell ref="C324:J324"/>
    <mergeCell ref="C325:J325"/>
    <mergeCell ref="B326:B331"/>
    <mergeCell ref="C326:E326"/>
    <mergeCell ref="F326:J326"/>
    <mergeCell ref="F327:J327"/>
    <mergeCell ref="F328:J328"/>
    <mergeCell ref="F329:J329"/>
    <mergeCell ref="F330:J330"/>
    <mergeCell ref="F331:J331"/>
    <mergeCell ref="B347:B349"/>
    <mergeCell ref="C347:J349"/>
    <mergeCell ref="B352:J352"/>
    <mergeCell ref="F337:J337"/>
    <mergeCell ref="B338:B342"/>
    <mergeCell ref="C338:E338"/>
    <mergeCell ref="F338:J338"/>
    <mergeCell ref="F339:J339"/>
    <mergeCell ref="F340:J340"/>
    <mergeCell ref="F341:J341"/>
    <mergeCell ref="F342:J342"/>
    <mergeCell ref="B332:B337"/>
    <mergeCell ref="C332:E332"/>
    <mergeCell ref="F332:J332"/>
    <mergeCell ref="F333:J333"/>
    <mergeCell ref="F334:J334"/>
    <mergeCell ref="F335:J335"/>
    <mergeCell ref="F336:J336"/>
    <mergeCell ref="N377:Q377"/>
    <mergeCell ref="B378:B380"/>
    <mergeCell ref="C378:J380"/>
    <mergeCell ref="C356:F356"/>
    <mergeCell ref="H356:J356"/>
    <mergeCell ref="C357:J357"/>
    <mergeCell ref="C358:J358"/>
    <mergeCell ref="C359:J359"/>
    <mergeCell ref="B360:B365"/>
    <mergeCell ref="C360:E360"/>
    <mergeCell ref="F360:J360"/>
    <mergeCell ref="F361:J361"/>
    <mergeCell ref="F362:J362"/>
    <mergeCell ref="F363:J363"/>
    <mergeCell ref="F364:J364"/>
    <mergeCell ref="F365:J365"/>
    <mergeCell ref="B381:B383"/>
    <mergeCell ref="C381:J383"/>
    <mergeCell ref="B386:J386"/>
    <mergeCell ref="F371:J371"/>
    <mergeCell ref="B372:B376"/>
    <mergeCell ref="C372:E372"/>
    <mergeCell ref="F372:J372"/>
    <mergeCell ref="F373:J373"/>
    <mergeCell ref="F374:J374"/>
    <mergeCell ref="F375:J375"/>
    <mergeCell ref="F376:J376"/>
    <mergeCell ref="B366:B371"/>
    <mergeCell ref="C366:E366"/>
    <mergeCell ref="F366:J366"/>
    <mergeCell ref="F367:J367"/>
    <mergeCell ref="F368:J368"/>
    <mergeCell ref="F369:J369"/>
    <mergeCell ref="F370:J370"/>
    <mergeCell ref="N411:Q411"/>
    <mergeCell ref="B412:B414"/>
    <mergeCell ref="C412:J414"/>
    <mergeCell ref="C390:F390"/>
    <mergeCell ref="H390:J390"/>
    <mergeCell ref="C391:J391"/>
    <mergeCell ref="C392:J392"/>
    <mergeCell ref="C393:J393"/>
    <mergeCell ref="B394:B399"/>
    <mergeCell ref="C394:E394"/>
    <mergeCell ref="F394:J394"/>
    <mergeCell ref="F395:J395"/>
    <mergeCell ref="F396:J396"/>
    <mergeCell ref="F397:J397"/>
    <mergeCell ref="F398:J398"/>
    <mergeCell ref="F399:J399"/>
    <mergeCell ref="B415:B417"/>
    <mergeCell ref="C415:J417"/>
    <mergeCell ref="B420:J420"/>
    <mergeCell ref="F405:J405"/>
    <mergeCell ref="B406:B410"/>
    <mergeCell ref="C406:E406"/>
    <mergeCell ref="F406:J406"/>
    <mergeCell ref="F407:J407"/>
    <mergeCell ref="F408:J408"/>
    <mergeCell ref="F409:J409"/>
    <mergeCell ref="F410:J410"/>
    <mergeCell ref="B400:B405"/>
    <mergeCell ref="C400:E400"/>
    <mergeCell ref="F400:J400"/>
    <mergeCell ref="F401:J401"/>
    <mergeCell ref="F402:J402"/>
    <mergeCell ref="F403:J403"/>
    <mergeCell ref="F404:J404"/>
  </mergeCells>
  <phoneticPr fontId="17"/>
  <conditionalFormatting sqref="C3:H3 C4:F4 C9:F9 C43:F43 C81:F81 C116:F116 C150:F150 C184:F184 C219:F219 C253:F253 C287:F287 C322:F322 C356:F356 C390:F390">
    <cfRule type="cellIs" dxfId="114" priority="13" operator="equal">
      <formula>0</formula>
    </cfRule>
  </conditionalFormatting>
  <conditionalFormatting sqref="C11:J11">
    <cfRule type="cellIs" dxfId="113" priority="12" operator="equal">
      <formula>0</formula>
    </cfRule>
  </conditionalFormatting>
  <conditionalFormatting sqref="C45:J45">
    <cfRule type="cellIs" dxfId="112" priority="11" operator="equal">
      <formula>0</formula>
    </cfRule>
  </conditionalFormatting>
  <conditionalFormatting sqref="C83:J83">
    <cfRule type="cellIs" dxfId="111" priority="10" operator="equal">
      <formula>0</formula>
    </cfRule>
  </conditionalFormatting>
  <conditionalFormatting sqref="C118:J118">
    <cfRule type="cellIs" dxfId="110" priority="9" operator="equal">
      <formula>0</formula>
    </cfRule>
  </conditionalFormatting>
  <conditionalFormatting sqref="C152:J152">
    <cfRule type="cellIs" dxfId="109" priority="8" operator="equal">
      <formula>0</formula>
    </cfRule>
  </conditionalFormatting>
  <conditionalFormatting sqref="C186:J186">
    <cfRule type="cellIs" dxfId="108" priority="7" operator="equal">
      <formula>0</formula>
    </cfRule>
  </conditionalFormatting>
  <conditionalFormatting sqref="C221:J221">
    <cfRule type="cellIs" dxfId="107" priority="6" operator="equal">
      <formula>0</formula>
    </cfRule>
  </conditionalFormatting>
  <conditionalFormatting sqref="C255:J255">
    <cfRule type="cellIs" dxfId="106" priority="5" operator="equal">
      <formula>0</formula>
    </cfRule>
  </conditionalFormatting>
  <conditionalFormatting sqref="C289:J289">
    <cfRule type="cellIs" dxfId="105" priority="4" operator="equal">
      <formula>0</formula>
    </cfRule>
  </conditionalFormatting>
  <conditionalFormatting sqref="C324:J324">
    <cfRule type="cellIs" dxfId="104" priority="3" operator="equal">
      <formula>0</formula>
    </cfRule>
  </conditionalFormatting>
  <conditionalFormatting sqref="C358:J358">
    <cfRule type="cellIs" dxfId="103" priority="2" operator="equal">
      <formula>0</formula>
    </cfRule>
  </conditionalFormatting>
  <conditionalFormatting sqref="C392:J392">
    <cfRule type="cellIs" dxfId="102" priority="1" operator="equal">
      <formula>0</formula>
    </cfRule>
  </conditionalFormatting>
  <dataValidations count="5">
    <dataValidation allowBlank="1" showInputMessage="1" showErrorMessage="1" prompt="これまでの講師歴について、所属だけでなく「担当分野」まで記載。" sqref="F54:J58 F92:J96 F127:J131" xr:uid="{0038828D-0C2D-41DE-B2B5-D444D086F5EC}"/>
    <dataValidation allowBlank="1" showInputMessage="1" showErrorMessage="1" prompt="直近の職歴について、所属だけではなく「担当分野」も記載。" sqref="F26:J29 F60:J63 F98:J101 F133:J136" xr:uid="{AFEFAB84-35CB-42C4-BA2D-E25115FF4D3D}"/>
    <dataValidation allowBlank="1" showInputMessage="1" showErrorMessage="1" prompt="当該教育訓練の内容に関係する実務経験を具体的に記載。" sqref="F14:J18 F20:J24 F48:J52 F86:J90 F121:J125" xr:uid="{FEFAD714-63CD-4D07-8494-4AF2061DAA80}"/>
    <dataValidation type="list" allowBlank="1" showInputMessage="1" showErrorMessage="1" sqref="C82:J82 C117:J117" xr:uid="{831DBF01-5E45-40B2-9430-CEEA6553AC7E}">
      <formula1>"主担当講師,担当講師"</formula1>
    </dataValidation>
    <dataValidation type="list" allowBlank="1" showInputMessage="1" showErrorMessage="1" sqref="B39:J39 B73:J73 B111:J111 B146:J146 B180:J180 B214:J214 B249:J249 B283:J283 B317:J317 B352:J352 B386:J386 B420:J420" xr:uid="{EF030FCA-0D1E-4E61-98F0-62CF3B2B6961}">
      <formula1>"はい（いずれにも該当しない）,いいえ（いずれかに該当する）"</formula1>
    </dataValidation>
  </dataValidations>
  <printOptions horizontalCentered="1"/>
  <pageMargins left="0.74803149606299213" right="0.74803149606299213" top="0.70866141732283472" bottom="0.59055118110236227" header="0.51181102362204722" footer="0.51181102362204722"/>
  <pageSetup paperSize="9" scale="74" orientation="portrait" r:id="rId1"/>
  <headerFooter alignWithMargins="0">
    <oddHeader>&amp;R（&amp;P／&amp;N）</oddHeader>
  </headerFooter>
  <rowBreaks count="11" manualBreakCount="11">
    <brk id="41" min="1" max="10" man="1"/>
    <brk id="75" max="16383" man="1"/>
    <brk id="114" max="16383" man="1"/>
    <brk id="148" min="1" max="10" man="1"/>
    <brk id="182" min="1" max="10" man="1"/>
    <brk id="217" min="1" max="10" man="1"/>
    <brk id="251" min="1" max="10" man="1"/>
    <brk id="285" min="1" max="10" man="1"/>
    <brk id="320" min="1" max="10" man="1"/>
    <brk id="354" min="1" max="10" man="1"/>
    <brk id="388" min="1" max="10" man="1"/>
  </rowBreak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801589-A76F-4694-B47E-395ADA259A2E}">
  <sheetPr>
    <pageSetUpPr fitToPage="1"/>
  </sheetPr>
  <dimension ref="A1:DX272"/>
  <sheetViews>
    <sheetView showGridLines="0" view="pageBreakPreview" zoomScale="70" zoomScaleNormal="100" zoomScaleSheetLayoutView="70" workbookViewId="0">
      <selection activeCell="C4" sqref="C4:M4"/>
    </sheetView>
  </sheetViews>
  <sheetFormatPr defaultColWidth="9" defaultRowHeight="12" outlineLevelRow="1"/>
  <cols>
    <col min="1" max="3" width="6.625" style="36" customWidth="1"/>
    <col min="4" max="4" width="7.125" style="36" customWidth="1"/>
    <col min="5" max="11" width="6.625" style="36" customWidth="1"/>
    <col min="12" max="16" width="6.625" style="1" customWidth="1"/>
    <col min="17" max="17" width="7.375" style="1" customWidth="1"/>
    <col min="18" max="18" width="8" style="36" customWidth="1"/>
    <col min="19" max="20" width="9.125" style="36" customWidth="1"/>
    <col min="21" max="21" width="26.5" style="36" customWidth="1"/>
    <col min="22" max="23" width="3.125" style="36" customWidth="1"/>
    <col min="24" max="26" width="9" style="36"/>
    <col min="27" max="29" width="9.875" style="36" customWidth="1"/>
    <col min="30" max="48" width="9" style="36"/>
    <col min="49" max="49" width="9" style="36" customWidth="1"/>
    <col min="50" max="16384" width="9" style="36"/>
  </cols>
  <sheetData>
    <row r="1" spans="1:33" ht="6.75" customHeight="1">
      <c r="A1" s="113"/>
      <c r="B1" s="38"/>
      <c r="C1" s="39"/>
      <c r="D1" s="40"/>
      <c r="L1" s="42"/>
      <c r="M1" s="42"/>
      <c r="N1" s="42"/>
      <c r="O1" s="42"/>
      <c r="P1" s="42"/>
      <c r="Q1" s="42"/>
      <c r="R1" s="42"/>
      <c r="AE1" s="122" t="s">
        <v>314</v>
      </c>
      <c r="AF1" s="123" t="s">
        <v>315</v>
      </c>
      <c r="AG1" s="122"/>
    </row>
    <row r="2" spans="1:33" ht="24" customHeight="1">
      <c r="A2" s="533" t="s">
        <v>592</v>
      </c>
      <c r="B2" s="533"/>
      <c r="C2" s="533"/>
      <c r="D2" s="533"/>
      <c r="E2" s="533"/>
      <c r="F2" s="533"/>
      <c r="G2" s="533"/>
      <c r="H2" s="533"/>
      <c r="I2" s="533"/>
      <c r="J2" s="533"/>
      <c r="K2" s="533"/>
      <c r="L2" s="533"/>
      <c r="M2" s="533"/>
      <c r="N2" s="533"/>
      <c r="O2" s="533"/>
      <c r="P2" s="533"/>
      <c r="Q2" s="533"/>
      <c r="R2" s="533"/>
      <c r="AE2" s="122" t="s">
        <v>65</v>
      </c>
      <c r="AF2" s="123" t="s">
        <v>316</v>
      </c>
      <c r="AG2" s="122"/>
    </row>
    <row r="3" spans="1:33" ht="8.25" customHeight="1">
      <c r="A3" s="230"/>
      <c r="B3" s="230"/>
      <c r="C3" s="230"/>
      <c r="D3" s="230"/>
      <c r="E3" s="230"/>
      <c r="F3" s="230"/>
      <c r="G3" s="230"/>
      <c r="H3" s="230"/>
      <c r="I3" s="230"/>
      <c r="J3" s="230"/>
      <c r="K3" s="230"/>
      <c r="L3" s="230"/>
      <c r="M3" s="230"/>
      <c r="N3" s="230"/>
      <c r="O3" s="230"/>
      <c r="P3" s="230"/>
      <c r="Q3" s="230"/>
      <c r="R3" s="230"/>
      <c r="AE3" s="122" t="s">
        <v>317</v>
      </c>
      <c r="AF3" s="123"/>
      <c r="AG3" s="122"/>
    </row>
    <row r="4" spans="1:33" ht="44.25" customHeight="1">
      <c r="A4" s="534" t="s">
        <v>318</v>
      </c>
      <c r="B4" s="535"/>
      <c r="C4" s="536"/>
      <c r="D4" s="537"/>
      <c r="E4" s="537"/>
      <c r="F4" s="537"/>
      <c r="G4" s="537"/>
      <c r="H4" s="537"/>
      <c r="I4" s="537"/>
      <c r="J4" s="537"/>
      <c r="K4" s="537"/>
      <c r="L4" s="537"/>
      <c r="M4" s="538"/>
      <c r="N4" s="539" t="s">
        <v>319</v>
      </c>
      <c r="O4" s="540"/>
      <c r="P4" s="541">
        <v>1008</v>
      </c>
      <c r="Q4" s="542"/>
      <c r="R4" s="543"/>
    </row>
    <row r="5" spans="1:33" ht="37.5" customHeight="1">
      <c r="A5" s="43"/>
    </row>
    <row r="6" spans="1:33" s="2" customFormat="1">
      <c r="A6" s="560" t="s">
        <v>593</v>
      </c>
      <c r="B6" s="560"/>
      <c r="C6" s="560"/>
      <c r="D6" s="561"/>
      <c r="E6" s="562"/>
      <c r="F6" s="562"/>
      <c r="G6" s="562"/>
      <c r="H6" s="562"/>
      <c r="I6" s="562"/>
      <c r="J6" s="562"/>
      <c r="K6" s="562"/>
      <c r="L6" s="562"/>
      <c r="M6" s="562"/>
      <c r="N6" s="562"/>
      <c r="O6" s="562"/>
      <c r="P6" s="562"/>
      <c r="Q6" s="562"/>
      <c r="R6" s="562"/>
      <c r="S6" s="3"/>
      <c r="T6" s="28"/>
      <c r="U6" s="28"/>
      <c r="V6" s="28"/>
      <c r="W6" s="28"/>
      <c r="X6" s="28"/>
      <c r="Y6" s="28"/>
      <c r="Z6" s="28"/>
    </row>
    <row r="7" spans="1:33" s="2" customFormat="1">
      <c r="A7" s="560"/>
      <c r="B7" s="560"/>
      <c r="C7" s="560"/>
      <c r="D7" s="562"/>
      <c r="E7" s="562"/>
      <c r="F7" s="562"/>
      <c r="G7" s="562"/>
      <c r="H7" s="562"/>
      <c r="I7" s="562"/>
      <c r="J7" s="562"/>
      <c r="K7" s="562"/>
      <c r="L7" s="562"/>
      <c r="M7" s="562"/>
      <c r="N7" s="562"/>
      <c r="O7" s="562"/>
      <c r="P7" s="562"/>
      <c r="Q7" s="562"/>
      <c r="R7" s="562"/>
      <c r="S7" s="3"/>
      <c r="T7" s="28"/>
      <c r="U7" s="28"/>
      <c r="V7" s="28"/>
      <c r="W7" s="28"/>
      <c r="X7" s="28"/>
      <c r="Y7" s="28"/>
      <c r="Z7" s="28"/>
    </row>
    <row r="8" spans="1:33" s="128" customFormat="1" ht="31.5" customHeight="1">
      <c r="A8" s="569" t="s">
        <v>320</v>
      </c>
      <c r="B8" s="561"/>
      <c r="C8" s="561"/>
      <c r="D8" s="561"/>
      <c r="E8" s="561"/>
      <c r="F8" s="561"/>
      <c r="G8" s="561"/>
      <c r="H8" s="561"/>
      <c r="I8" s="561"/>
      <c r="J8" s="561"/>
      <c r="K8" s="561"/>
      <c r="L8" s="561"/>
      <c r="M8" s="561"/>
      <c r="N8" s="561"/>
      <c r="O8" s="561"/>
      <c r="P8" s="561"/>
      <c r="Q8" s="561"/>
      <c r="R8" s="561"/>
      <c r="S8" s="169"/>
      <c r="T8" s="169"/>
      <c r="U8" s="169"/>
      <c r="V8" s="169"/>
      <c r="W8" s="169"/>
      <c r="X8" s="169"/>
      <c r="Y8" s="169"/>
      <c r="Z8" s="169"/>
    </row>
    <row r="9" spans="1:33" s="2" customFormat="1" ht="12" customHeight="1">
      <c r="A9" s="563" t="s">
        <v>601</v>
      </c>
      <c r="B9" s="564"/>
      <c r="C9" s="564"/>
      <c r="D9" s="565"/>
      <c r="E9" s="474" t="s">
        <v>321</v>
      </c>
      <c r="F9" s="474"/>
      <c r="G9" s="474"/>
      <c r="H9" s="474"/>
      <c r="I9" s="474"/>
      <c r="J9" s="474"/>
      <c r="K9" s="474"/>
      <c r="L9" s="474"/>
      <c r="M9" s="474"/>
      <c r="N9" s="474"/>
      <c r="O9" s="474"/>
      <c r="P9" s="474"/>
      <c r="Q9" s="474"/>
      <c r="R9" s="474"/>
      <c r="S9" s="3"/>
      <c r="T9" s="28"/>
      <c r="U9" s="28"/>
      <c r="V9" s="28"/>
      <c r="W9" s="28"/>
      <c r="X9" s="28"/>
      <c r="Y9" s="28"/>
      <c r="Z9" s="28"/>
    </row>
    <row r="10" spans="1:33" s="2" customFormat="1" ht="30" customHeight="1">
      <c r="A10" s="546"/>
      <c r="B10" s="547"/>
      <c r="C10" s="547"/>
      <c r="D10" s="548"/>
      <c r="E10" s="475"/>
      <c r="F10" s="474"/>
      <c r="G10" s="474"/>
      <c r="H10" s="474"/>
      <c r="I10" s="474"/>
      <c r="J10" s="474"/>
      <c r="K10" s="474"/>
      <c r="L10" s="474"/>
      <c r="M10" s="474"/>
      <c r="N10" s="474"/>
      <c r="O10" s="474"/>
      <c r="P10" s="474"/>
      <c r="Q10" s="474"/>
      <c r="R10" s="474"/>
      <c r="S10" s="3"/>
      <c r="T10" s="28"/>
      <c r="U10" s="28"/>
      <c r="V10" s="28"/>
      <c r="W10" s="28"/>
      <c r="X10" s="28"/>
      <c r="Y10" s="28"/>
      <c r="Z10" s="28"/>
    </row>
    <row r="11" spans="1:33" s="2" customFormat="1" ht="22.5" customHeight="1">
      <c r="A11" s="546"/>
      <c r="B11" s="547"/>
      <c r="C11" s="547"/>
      <c r="D11" s="548"/>
      <c r="E11" s="170"/>
      <c r="F11" s="471" t="s">
        <v>322</v>
      </c>
      <c r="G11" s="472"/>
      <c r="H11" s="472"/>
      <c r="I11" s="472"/>
      <c r="J11" s="472"/>
      <c r="K11" s="472"/>
      <c r="L11" s="472"/>
      <c r="M11" s="472"/>
      <c r="N11" s="472"/>
      <c r="O11" s="472"/>
      <c r="P11" s="472"/>
      <c r="Q11" s="472"/>
      <c r="R11" s="473"/>
      <c r="S11" s="41" t="str">
        <f>IF(COUNTIF(ロール対応表ｰ1008!$D$58:$S$58,F11)=0,"【ERROR正しいロールを選択してください】","")</f>
        <v/>
      </c>
      <c r="T11" s="28"/>
      <c r="U11" s="28"/>
      <c r="V11" s="28"/>
      <c r="W11" s="28"/>
      <c r="X11" s="28"/>
      <c r="Y11" s="28"/>
      <c r="Z11" s="28"/>
    </row>
    <row r="12" spans="1:33" s="2" customFormat="1" ht="12" customHeight="1">
      <c r="A12" s="546"/>
      <c r="B12" s="547"/>
      <c r="C12" s="547"/>
      <c r="D12" s="548"/>
      <c r="E12" s="475" t="s">
        <v>323</v>
      </c>
      <c r="F12" s="474"/>
      <c r="G12" s="474"/>
      <c r="H12" s="474"/>
      <c r="I12" s="474"/>
      <c r="J12" s="474"/>
      <c r="K12" s="474"/>
      <c r="L12" s="474"/>
      <c r="M12" s="474"/>
      <c r="N12" s="474"/>
      <c r="O12" s="474"/>
      <c r="P12" s="474"/>
      <c r="Q12" s="474"/>
      <c r="R12" s="474"/>
      <c r="S12" s="3"/>
      <c r="T12" s="28"/>
      <c r="U12" s="28"/>
      <c r="V12" s="28"/>
      <c r="W12" s="28"/>
      <c r="X12" s="28"/>
      <c r="Y12" s="28"/>
      <c r="Z12" s="28"/>
    </row>
    <row r="13" spans="1:33" s="2" customFormat="1" ht="22.5" customHeight="1">
      <c r="A13" s="566"/>
      <c r="B13" s="567"/>
      <c r="C13" s="567"/>
      <c r="D13" s="568"/>
      <c r="E13" s="171"/>
      <c r="F13" s="471" t="s">
        <v>324</v>
      </c>
      <c r="G13" s="472"/>
      <c r="H13" s="472"/>
      <c r="I13" s="472"/>
      <c r="J13" s="472"/>
      <c r="K13" s="472"/>
      <c r="L13" s="472"/>
      <c r="M13" s="472"/>
      <c r="N13" s="472"/>
      <c r="O13" s="472"/>
      <c r="P13" s="472"/>
      <c r="Q13" s="472"/>
      <c r="R13" s="473"/>
      <c r="S13" s="41" t="str">
        <f>IF(COUNTIF(ロール対応表ｰ1008!$D$59:$S$59,F13)=0,"【ERROR正しいロールを選択してください】","")</f>
        <v/>
      </c>
      <c r="T13" s="28"/>
      <c r="U13" s="28"/>
      <c r="V13" s="28"/>
      <c r="W13" s="28"/>
      <c r="X13" s="28"/>
      <c r="Y13" s="28"/>
      <c r="Z13" s="28"/>
    </row>
    <row r="14" spans="1:33" s="2" customFormat="1" ht="13.5">
      <c r="A14" s="172"/>
      <c r="B14" s="172"/>
      <c r="C14" s="172"/>
      <c r="D14" s="172"/>
      <c r="E14" s="172"/>
      <c r="F14" s="172"/>
      <c r="G14" s="172"/>
      <c r="H14" s="172"/>
      <c r="I14" s="172"/>
      <c r="J14" s="172"/>
      <c r="K14" s="172"/>
      <c r="L14" s="172"/>
      <c r="M14" s="172"/>
      <c r="N14" s="172"/>
      <c r="O14" s="172"/>
      <c r="P14" s="172"/>
      <c r="Q14" s="172"/>
      <c r="R14" s="172"/>
      <c r="S14" s="28"/>
      <c r="T14" s="28"/>
      <c r="U14" s="28"/>
      <c r="V14" s="28"/>
      <c r="W14" s="28"/>
      <c r="X14" s="28"/>
      <c r="Y14" s="28"/>
      <c r="Z14" s="28"/>
    </row>
    <row r="15" spans="1:33" s="2" customFormat="1" ht="13.5">
      <c r="A15" s="30" t="s">
        <v>597</v>
      </c>
      <c r="B15" s="224"/>
      <c r="C15" s="224"/>
      <c r="D15" s="224"/>
      <c r="E15" s="224"/>
      <c r="F15" s="224"/>
      <c r="G15" s="224"/>
      <c r="H15" s="224"/>
      <c r="I15" s="224"/>
      <c r="J15" s="224"/>
      <c r="K15" s="224"/>
      <c r="L15" s="224"/>
      <c r="M15" s="224"/>
      <c r="N15" s="224"/>
      <c r="O15" s="224"/>
      <c r="P15" s="224"/>
      <c r="Q15" s="224"/>
      <c r="R15" s="224"/>
      <c r="S15" s="3"/>
      <c r="T15" s="28"/>
      <c r="U15" s="28"/>
      <c r="V15" s="28"/>
      <c r="W15" s="28"/>
      <c r="X15" s="28"/>
      <c r="Y15" s="28"/>
      <c r="Z15" s="28"/>
    </row>
    <row r="16" spans="1:33" s="2" customFormat="1">
      <c r="A16" s="501" t="s">
        <v>325</v>
      </c>
      <c r="B16" s="544"/>
      <c r="C16" s="544"/>
      <c r="D16" s="545"/>
      <c r="E16" s="507" t="s">
        <v>326</v>
      </c>
      <c r="F16" s="508"/>
      <c r="G16" s="508"/>
      <c r="H16" s="508"/>
      <c r="I16" s="508"/>
      <c r="J16" s="508"/>
      <c r="K16" s="508"/>
      <c r="L16" s="508"/>
      <c r="M16" s="508"/>
      <c r="N16" s="508"/>
      <c r="O16" s="508"/>
      <c r="P16" s="508"/>
      <c r="Q16" s="508"/>
      <c r="R16" s="509"/>
      <c r="S16" s="3"/>
      <c r="T16" s="28"/>
      <c r="U16" s="28"/>
      <c r="V16" s="28"/>
      <c r="W16" s="28"/>
      <c r="X16" s="28"/>
      <c r="Y16" s="28"/>
      <c r="Z16" s="28"/>
    </row>
    <row r="17" spans="1:29" s="2" customFormat="1" ht="30" customHeight="1">
      <c r="A17" s="546"/>
      <c r="B17" s="547"/>
      <c r="C17" s="547"/>
      <c r="D17" s="548"/>
      <c r="E17" s="174"/>
      <c r="F17" s="549" t="s">
        <v>327</v>
      </c>
      <c r="G17" s="550"/>
      <c r="H17" s="550"/>
      <c r="I17" s="550"/>
      <c r="J17" s="550"/>
      <c r="K17" s="550"/>
      <c r="L17" s="550"/>
      <c r="M17" s="550"/>
      <c r="N17" s="550"/>
      <c r="O17" s="550"/>
      <c r="P17" s="550"/>
      <c r="Q17" s="550"/>
      <c r="R17" s="551"/>
      <c r="S17" s="3"/>
      <c r="T17" s="28"/>
      <c r="U17" s="28"/>
      <c r="V17" s="28"/>
      <c r="W17" s="28"/>
      <c r="X17" s="28"/>
      <c r="Y17" s="28"/>
      <c r="Z17" s="28"/>
    </row>
    <row r="18" spans="1:29" s="2" customFormat="1">
      <c r="A18" s="552" t="s">
        <v>328</v>
      </c>
      <c r="B18" s="544"/>
      <c r="C18" s="544"/>
      <c r="D18" s="545"/>
      <c r="E18" s="556" t="s">
        <v>329</v>
      </c>
      <c r="F18" s="508"/>
      <c r="G18" s="508"/>
      <c r="H18" s="508"/>
      <c r="I18" s="508"/>
      <c r="J18" s="508"/>
      <c r="K18" s="508"/>
      <c r="L18" s="508"/>
      <c r="M18" s="508"/>
      <c r="N18" s="508"/>
      <c r="O18" s="508"/>
      <c r="P18" s="508"/>
      <c r="Q18" s="508"/>
      <c r="R18" s="509"/>
      <c r="S18" s="3"/>
      <c r="T18" s="28"/>
      <c r="U18" s="28"/>
      <c r="V18" s="28"/>
      <c r="W18" s="28"/>
      <c r="X18" s="28"/>
      <c r="Y18" s="28"/>
      <c r="Z18" s="28"/>
    </row>
    <row r="19" spans="1:29" s="2" customFormat="1" ht="105.75" customHeight="1">
      <c r="A19" s="553"/>
      <c r="B19" s="554"/>
      <c r="C19" s="554"/>
      <c r="D19" s="555"/>
      <c r="E19" s="557"/>
      <c r="F19" s="558"/>
      <c r="G19" s="558"/>
      <c r="H19" s="558"/>
      <c r="I19" s="558"/>
      <c r="J19" s="558"/>
      <c r="K19" s="558"/>
      <c r="L19" s="558"/>
      <c r="M19" s="558"/>
      <c r="N19" s="558"/>
      <c r="O19" s="558"/>
      <c r="P19" s="558"/>
      <c r="Q19" s="558"/>
      <c r="R19" s="559"/>
      <c r="S19" s="3"/>
      <c r="T19" s="28"/>
      <c r="U19" s="28"/>
      <c r="V19" s="28"/>
      <c r="W19" s="28"/>
      <c r="X19" s="28"/>
      <c r="Y19" s="28"/>
      <c r="Z19" s="28"/>
    </row>
    <row r="20" spans="1:29" s="2" customFormat="1" ht="83.25" customHeight="1">
      <c r="A20" s="501" t="s">
        <v>330</v>
      </c>
      <c r="B20" s="502"/>
      <c r="C20" s="502"/>
      <c r="D20" s="503"/>
      <c r="E20" s="507" t="s">
        <v>331</v>
      </c>
      <c r="F20" s="508"/>
      <c r="G20" s="508"/>
      <c r="H20" s="508"/>
      <c r="I20" s="508"/>
      <c r="J20" s="508"/>
      <c r="K20" s="508"/>
      <c r="L20" s="508"/>
      <c r="M20" s="508"/>
      <c r="N20" s="508"/>
      <c r="O20" s="508"/>
      <c r="P20" s="508"/>
      <c r="Q20" s="508"/>
      <c r="R20" s="509"/>
      <c r="S20" s="175"/>
      <c r="T20" s="28"/>
      <c r="U20" s="28"/>
      <c r="V20" s="28"/>
      <c r="W20" s="28"/>
      <c r="X20" s="28"/>
      <c r="Y20" s="28"/>
      <c r="Z20" s="28"/>
    </row>
    <row r="21" spans="1:29" s="2" customFormat="1" ht="22.5" customHeight="1">
      <c r="A21" s="504"/>
      <c r="B21" s="505"/>
      <c r="C21" s="505"/>
      <c r="D21" s="506"/>
      <c r="E21" s="412" t="s">
        <v>332</v>
      </c>
      <c r="F21" s="413"/>
      <c r="G21" s="414"/>
      <c r="H21" s="415" t="str">
        <f>IF(F11=0,"自動で入力されます",F11)</f>
        <v>プルダウンメニューよりロールを選択してください</v>
      </c>
      <c r="I21" s="413"/>
      <c r="J21" s="413"/>
      <c r="K21" s="413"/>
      <c r="L21" s="413"/>
      <c r="M21" s="413"/>
      <c r="N21" s="413"/>
      <c r="O21" s="413"/>
      <c r="P21" s="413"/>
      <c r="Q21" s="413"/>
      <c r="R21" s="416"/>
      <c r="S21" s="3"/>
      <c r="T21" s="28"/>
      <c r="U21" s="28"/>
      <c r="V21" s="28"/>
      <c r="W21" s="28"/>
      <c r="X21" s="28"/>
      <c r="Y21" s="28"/>
      <c r="Z21" s="28"/>
    </row>
    <row r="22" spans="1:29" s="2" customFormat="1" ht="105" customHeight="1">
      <c r="A22" s="504"/>
      <c r="B22" s="505"/>
      <c r="C22" s="505"/>
      <c r="D22" s="506"/>
      <c r="E22" s="417"/>
      <c r="F22" s="418"/>
      <c r="G22" s="418"/>
      <c r="H22" s="418"/>
      <c r="I22" s="418"/>
      <c r="J22" s="418"/>
      <c r="K22" s="418"/>
      <c r="L22" s="418"/>
      <c r="M22" s="418"/>
      <c r="N22" s="418"/>
      <c r="O22" s="418"/>
      <c r="P22" s="418"/>
      <c r="Q22" s="418"/>
      <c r="R22" s="419"/>
      <c r="S22" s="3"/>
      <c r="T22" s="28"/>
      <c r="U22" s="28"/>
      <c r="V22" s="28"/>
      <c r="W22" s="28"/>
      <c r="X22" s="28"/>
      <c r="Y22" s="28"/>
      <c r="Z22" s="28"/>
    </row>
    <row r="23" spans="1:29" s="2" customFormat="1" ht="22.5" customHeight="1">
      <c r="A23" s="504"/>
      <c r="B23" s="505"/>
      <c r="C23" s="505"/>
      <c r="D23" s="506"/>
      <c r="E23" s="420" t="s">
        <v>333</v>
      </c>
      <c r="F23" s="421"/>
      <c r="G23" s="421"/>
      <c r="H23" s="415" t="str">
        <f>IF(F13=0,"自動で入力されます",F13)</f>
        <v>プルダウンメニューよりロールを選択してください（任意）</v>
      </c>
      <c r="I23" s="413"/>
      <c r="J23" s="413"/>
      <c r="K23" s="413"/>
      <c r="L23" s="413"/>
      <c r="M23" s="413"/>
      <c r="N23" s="413"/>
      <c r="O23" s="413"/>
      <c r="P23" s="413"/>
      <c r="Q23" s="413"/>
      <c r="R23" s="416"/>
      <c r="S23" s="3"/>
      <c r="T23" s="28"/>
      <c r="U23" s="28"/>
      <c r="V23" s="28"/>
      <c r="W23" s="28"/>
      <c r="X23" s="28"/>
      <c r="Y23" s="28"/>
      <c r="Z23" s="28"/>
    </row>
    <row r="24" spans="1:29" s="2" customFormat="1" ht="105" customHeight="1">
      <c r="A24" s="504"/>
      <c r="B24" s="505"/>
      <c r="C24" s="505"/>
      <c r="D24" s="506"/>
      <c r="E24" s="417"/>
      <c r="F24" s="418"/>
      <c r="G24" s="418"/>
      <c r="H24" s="418"/>
      <c r="I24" s="418"/>
      <c r="J24" s="418"/>
      <c r="K24" s="418"/>
      <c r="L24" s="418"/>
      <c r="M24" s="418"/>
      <c r="N24" s="418"/>
      <c r="O24" s="418"/>
      <c r="P24" s="418"/>
      <c r="Q24" s="418"/>
      <c r="R24" s="419"/>
      <c r="S24" s="3"/>
      <c r="T24" s="28"/>
      <c r="U24" s="28"/>
      <c r="V24" s="28"/>
      <c r="W24" s="28"/>
      <c r="X24" s="28"/>
      <c r="Y24" s="28"/>
      <c r="Z24" s="28"/>
    </row>
    <row r="25" spans="1:29" s="2" customFormat="1" ht="11.25">
      <c r="A25" s="176"/>
      <c r="B25" s="220"/>
      <c r="C25" s="220"/>
      <c r="D25" s="220"/>
      <c r="E25" s="220"/>
      <c r="F25" s="220"/>
      <c r="G25" s="176"/>
      <c r="H25" s="220"/>
      <c r="I25" s="220"/>
      <c r="J25" s="220"/>
      <c r="K25" s="220"/>
      <c r="L25" s="220"/>
      <c r="M25" s="220"/>
      <c r="N25" s="220"/>
      <c r="O25" s="220"/>
      <c r="P25" s="220"/>
      <c r="Q25" s="220"/>
      <c r="R25" s="220"/>
      <c r="S25" s="28"/>
      <c r="T25" s="28"/>
      <c r="U25" s="28"/>
      <c r="V25" s="28"/>
      <c r="W25" s="28"/>
      <c r="X25" s="28"/>
      <c r="Y25" s="28"/>
      <c r="Z25" s="28"/>
    </row>
    <row r="26" spans="1:29" ht="21" customHeight="1">
      <c r="A26" s="229" t="s">
        <v>598</v>
      </c>
      <c r="B26" s="223"/>
      <c r="C26" s="223"/>
      <c r="D26" s="223"/>
      <c r="E26" s="3"/>
      <c r="F26" s="224"/>
      <c r="G26" s="222"/>
      <c r="H26" s="222"/>
      <c r="I26" s="222"/>
      <c r="J26" s="222"/>
      <c r="K26" s="222"/>
      <c r="L26" s="222"/>
      <c r="M26" s="222"/>
      <c r="N26" s="222"/>
      <c r="O26" s="222"/>
      <c r="P26" s="222"/>
      <c r="Q26" s="222"/>
      <c r="R26" s="222"/>
      <c r="S26" s="3"/>
      <c r="T26" s="240"/>
      <c r="U26" s="240"/>
      <c r="V26" s="240"/>
      <c r="W26" s="178"/>
      <c r="X26" s="240"/>
      <c r="Y26" s="3"/>
      <c r="Z26" s="3"/>
    </row>
    <row r="27" spans="1:29" ht="44.25" customHeight="1">
      <c r="A27" s="448" t="s">
        <v>334</v>
      </c>
      <c r="B27" s="448"/>
      <c r="C27" s="448"/>
      <c r="D27" s="448"/>
      <c r="E27" s="448"/>
      <c r="F27" s="448"/>
      <c r="G27" s="448"/>
      <c r="H27" s="448"/>
      <c r="I27" s="448"/>
      <c r="J27" s="448"/>
      <c r="K27" s="448"/>
      <c r="L27" s="448"/>
      <c r="M27" s="448"/>
      <c r="N27" s="448"/>
      <c r="O27" s="448"/>
      <c r="P27" s="448"/>
      <c r="Q27" s="448"/>
      <c r="R27" s="448"/>
      <c r="S27" s="448"/>
      <c r="T27" s="448"/>
      <c r="U27" s="448"/>
      <c r="V27" s="448"/>
      <c r="W27" s="448"/>
      <c r="X27" s="448"/>
      <c r="Y27" s="448"/>
      <c r="Z27" s="448"/>
    </row>
    <row r="28" spans="1:29" ht="60" customHeight="1">
      <c r="A28" s="510" t="s">
        <v>335</v>
      </c>
      <c r="B28" s="512" t="s">
        <v>594</v>
      </c>
      <c r="C28" s="513"/>
      <c r="D28" s="513"/>
      <c r="E28" s="513"/>
      <c r="F28" s="514"/>
      <c r="G28" s="518" t="s">
        <v>336</v>
      </c>
      <c r="H28" s="519"/>
      <c r="I28" s="519"/>
      <c r="J28" s="519"/>
      <c r="K28" s="520"/>
      <c r="L28" s="512" t="s">
        <v>337</v>
      </c>
      <c r="M28" s="514"/>
      <c r="N28" s="524" t="s">
        <v>595</v>
      </c>
      <c r="O28" s="526" t="s">
        <v>338</v>
      </c>
      <c r="P28" s="526" t="s">
        <v>339</v>
      </c>
      <c r="Q28" s="528" t="s">
        <v>340</v>
      </c>
      <c r="R28" s="529"/>
      <c r="S28" s="529"/>
      <c r="T28" s="529"/>
      <c r="U28" s="530"/>
      <c r="V28" s="300" t="s">
        <v>341</v>
      </c>
      <c r="W28" s="494"/>
      <c r="X28" s="494"/>
      <c r="Y28" s="494"/>
      <c r="Z28" s="495"/>
      <c r="AA28" s="300" t="s">
        <v>342</v>
      </c>
      <c r="AB28" s="301"/>
      <c r="AC28" s="302"/>
    </row>
    <row r="29" spans="1:29" ht="21.75" customHeight="1">
      <c r="A29" s="511"/>
      <c r="B29" s="515"/>
      <c r="C29" s="516"/>
      <c r="D29" s="516"/>
      <c r="E29" s="516"/>
      <c r="F29" s="517"/>
      <c r="G29" s="521"/>
      <c r="H29" s="522"/>
      <c r="I29" s="522"/>
      <c r="J29" s="522"/>
      <c r="K29" s="523"/>
      <c r="L29" s="515"/>
      <c r="M29" s="517"/>
      <c r="N29" s="525"/>
      <c r="O29" s="527"/>
      <c r="P29" s="527"/>
      <c r="Q29" s="531" t="s">
        <v>343</v>
      </c>
      <c r="R29" s="532"/>
      <c r="S29" s="531" t="s">
        <v>344</v>
      </c>
      <c r="T29" s="532"/>
      <c r="U29" s="238" t="s">
        <v>28</v>
      </c>
      <c r="V29" s="496"/>
      <c r="W29" s="497"/>
      <c r="X29" s="497"/>
      <c r="Y29" s="497"/>
      <c r="Z29" s="498"/>
      <c r="AA29" s="303"/>
      <c r="AB29" s="304"/>
      <c r="AC29" s="305"/>
    </row>
    <row r="30" spans="1:29" s="127" customFormat="1" ht="15" customHeight="1">
      <c r="A30" s="449">
        <v>1</v>
      </c>
      <c r="B30" s="452"/>
      <c r="C30" s="430"/>
      <c r="D30" s="430"/>
      <c r="E30" s="430"/>
      <c r="F30" s="431"/>
      <c r="G30" s="429"/>
      <c r="H30" s="430"/>
      <c r="I30" s="430"/>
      <c r="J30" s="430"/>
      <c r="K30" s="431"/>
      <c r="L30" s="438"/>
      <c r="M30" s="439"/>
      <c r="N30" s="442"/>
      <c r="O30" s="442"/>
      <c r="P30" s="442"/>
      <c r="Q30" s="499" t="str">
        <f>IFERROR(VLOOKUP(U30,リスト!$AW$1:$AY$44,2,0),"")</f>
        <v/>
      </c>
      <c r="R30" s="500"/>
      <c r="S30" s="492" t="str">
        <f>IFERROR(VLOOKUP(U30,リスト!$AW$1:$AY$44,3,0),"")</f>
        <v/>
      </c>
      <c r="T30" s="493"/>
      <c r="U30" s="193"/>
      <c r="V30" s="458"/>
      <c r="W30" s="459"/>
      <c r="X30" s="459"/>
      <c r="Y30" s="459"/>
      <c r="Z30" s="460"/>
      <c r="AA30" s="276"/>
      <c r="AB30" s="277"/>
      <c r="AC30" s="277"/>
    </row>
    <row r="31" spans="1:29" s="127" customFormat="1" ht="15" customHeight="1">
      <c r="A31" s="450"/>
      <c r="B31" s="453"/>
      <c r="C31" s="433"/>
      <c r="D31" s="433"/>
      <c r="E31" s="433"/>
      <c r="F31" s="434"/>
      <c r="G31" s="432"/>
      <c r="H31" s="433"/>
      <c r="I31" s="433"/>
      <c r="J31" s="433"/>
      <c r="K31" s="434"/>
      <c r="L31" s="440"/>
      <c r="M31" s="441"/>
      <c r="N31" s="443"/>
      <c r="O31" s="443"/>
      <c r="P31" s="443"/>
      <c r="Q31" s="292" t="str">
        <f>IFERROR(VLOOKUP(U31,リスト!$AW$1:$AY$44,2,0),"")</f>
        <v/>
      </c>
      <c r="R31" s="293"/>
      <c r="S31" s="286" t="str">
        <f>IFERROR(VLOOKUP(U31,リスト!$AW$1:$AY$44,3,0),"")</f>
        <v/>
      </c>
      <c r="T31" s="287"/>
      <c r="U31" s="34"/>
      <c r="V31" s="461"/>
      <c r="W31" s="462"/>
      <c r="X31" s="462"/>
      <c r="Y31" s="462"/>
      <c r="Z31" s="463"/>
      <c r="AA31" s="278"/>
      <c r="AB31" s="279"/>
      <c r="AC31" s="279"/>
    </row>
    <row r="32" spans="1:29" s="127" customFormat="1" ht="15" customHeight="1">
      <c r="A32" s="450"/>
      <c r="B32" s="453"/>
      <c r="C32" s="433"/>
      <c r="D32" s="433"/>
      <c r="E32" s="433"/>
      <c r="F32" s="434"/>
      <c r="G32" s="432"/>
      <c r="H32" s="433"/>
      <c r="I32" s="433"/>
      <c r="J32" s="433"/>
      <c r="K32" s="434"/>
      <c r="L32" s="440"/>
      <c r="M32" s="441"/>
      <c r="N32" s="443"/>
      <c r="O32" s="443"/>
      <c r="P32" s="443"/>
      <c r="Q32" s="292" t="str">
        <f>IFERROR(VLOOKUP(U32,リスト!$AW$1:$AY$44,2,0),"")</f>
        <v/>
      </c>
      <c r="R32" s="293"/>
      <c r="S32" s="286" t="str">
        <f>IFERROR(VLOOKUP(U32,リスト!$AW$1:$AY$44,3,0),"")</f>
        <v/>
      </c>
      <c r="T32" s="287"/>
      <c r="U32" s="34"/>
      <c r="V32" s="461"/>
      <c r="W32" s="462"/>
      <c r="X32" s="462"/>
      <c r="Y32" s="462"/>
      <c r="Z32" s="463"/>
      <c r="AA32" s="278"/>
      <c r="AB32" s="279"/>
      <c r="AC32" s="279"/>
    </row>
    <row r="33" spans="1:29" s="127" customFormat="1" ht="15" customHeight="1">
      <c r="A33" s="450"/>
      <c r="B33" s="453"/>
      <c r="C33" s="433"/>
      <c r="D33" s="433"/>
      <c r="E33" s="433"/>
      <c r="F33" s="434"/>
      <c r="G33" s="432"/>
      <c r="H33" s="433"/>
      <c r="I33" s="433"/>
      <c r="J33" s="433"/>
      <c r="K33" s="434"/>
      <c r="L33" s="440"/>
      <c r="M33" s="441"/>
      <c r="N33" s="443"/>
      <c r="O33" s="443"/>
      <c r="P33" s="443"/>
      <c r="Q33" s="292" t="str">
        <f>IFERROR(VLOOKUP(U33,リスト!$AW$1:$AY$44,2,0),"")</f>
        <v/>
      </c>
      <c r="R33" s="293"/>
      <c r="S33" s="286" t="str">
        <f>IFERROR(VLOOKUP(U33,リスト!$AW$1:$AY$44,3,0),"")</f>
        <v/>
      </c>
      <c r="T33" s="287"/>
      <c r="U33" s="34"/>
      <c r="V33" s="461"/>
      <c r="W33" s="462"/>
      <c r="X33" s="462"/>
      <c r="Y33" s="462"/>
      <c r="Z33" s="463"/>
      <c r="AA33" s="278"/>
      <c r="AB33" s="279"/>
      <c r="AC33" s="279"/>
    </row>
    <row r="34" spans="1:29" s="127" customFormat="1" ht="15" customHeight="1">
      <c r="A34" s="450"/>
      <c r="B34" s="453"/>
      <c r="C34" s="433"/>
      <c r="D34" s="433"/>
      <c r="E34" s="433"/>
      <c r="F34" s="434"/>
      <c r="G34" s="432"/>
      <c r="H34" s="433"/>
      <c r="I34" s="433"/>
      <c r="J34" s="433"/>
      <c r="K34" s="434"/>
      <c r="L34" s="440"/>
      <c r="M34" s="441"/>
      <c r="N34" s="443"/>
      <c r="O34" s="443"/>
      <c r="P34" s="443"/>
      <c r="Q34" s="292" t="str">
        <f>IFERROR(VLOOKUP(U34,リスト!$AW$1:$AY$44,2,0),"")</f>
        <v/>
      </c>
      <c r="R34" s="293"/>
      <c r="S34" s="286" t="str">
        <f>IFERROR(VLOOKUP(U34,リスト!$AW$1:$AY$44,3,0),"")</f>
        <v/>
      </c>
      <c r="T34" s="287"/>
      <c r="U34" s="34"/>
      <c r="V34" s="461"/>
      <c r="W34" s="462"/>
      <c r="X34" s="462"/>
      <c r="Y34" s="462"/>
      <c r="Z34" s="463"/>
      <c r="AA34" s="278"/>
      <c r="AB34" s="279"/>
      <c r="AC34" s="279"/>
    </row>
    <row r="35" spans="1:29" s="127" customFormat="1" ht="15" customHeight="1">
      <c r="A35" s="451"/>
      <c r="B35" s="487"/>
      <c r="C35" s="488"/>
      <c r="D35" s="488"/>
      <c r="E35" s="488"/>
      <c r="F35" s="489"/>
      <c r="G35" s="490"/>
      <c r="H35" s="488"/>
      <c r="I35" s="488"/>
      <c r="J35" s="488"/>
      <c r="K35" s="489"/>
      <c r="L35" s="182"/>
      <c r="M35" s="183" t="s">
        <v>313</v>
      </c>
      <c r="N35" s="491"/>
      <c r="O35" s="491"/>
      <c r="P35" s="491"/>
      <c r="Q35" s="294" t="str">
        <f>IFERROR(VLOOKUP(U35,リスト!$AW$1:$AY$44,2,0),"")</f>
        <v/>
      </c>
      <c r="R35" s="486"/>
      <c r="S35" s="445" t="str">
        <f>IFERROR(VLOOKUP(U35,リスト!$AW$1:$AY$44,3,0),"")</f>
        <v/>
      </c>
      <c r="T35" s="446"/>
      <c r="U35" s="35"/>
      <c r="V35" s="570"/>
      <c r="W35" s="571"/>
      <c r="X35" s="571"/>
      <c r="Y35" s="571"/>
      <c r="Z35" s="572"/>
      <c r="AA35" s="278"/>
      <c r="AB35" s="279"/>
      <c r="AC35" s="279"/>
    </row>
    <row r="36" spans="1:29" s="127" customFormat="1" ht="15" customHeight="1">
      <c r="A36" s="449">
        <v>2</v>
      </c>
      <c r="B36" s="452"/>
      <c r="C36" s="430"/>
      <c r="D36" s="430"/>
      <c r="E36" s="430"/>
      <c r="F36" s="431"/>
      <c r="G36" s="429"/>
      <c r="H36" s="430"/>
      <c r="I36" s="430"/>
      <c r="J36" s="430"/>
      <c r="K36" s="431"/>
      <c r="L36" s="438"/>
      <c r="M36" s="439"/>
      <c r="N36" s="442"/>
      <c r="O36" s="442"/>
      <c r="P36" s="442"/>
      <c r="Q36" s="484" t="str">
        <f>IFERROR(VLOOKUP(U36,リスト!$AW$1:$AY$44,2,0),"")</f>
        <v/>
      </c>
      <c r="R36" s="485"/>
      <c r="S36" s="492" t="str">
        <f>IFERROR(VLOOKUP(U36,リスト!$AW$1:$AY$44,3,0),"")</f>
        <v/>
      </c>
      <c r="T36" s="493"/>
      <c r="U36" s="33"/>
      <c r="V36" s="458"/>
      <c r="W36" s="459"/>
      <c r="X36" s="459"/>
      <c r="Y36" s="459"/>
      <c r="Z36" s="460"/>
      <c r="AA36" s="276"/>
      <c r="AB36" s="277"/>
      <c r="AC36" s="277"/>
    </row>
    <row r="37" spans="1:29" s="127" customFormat="1" ht="15" customHeight="1">
      <c r="A37" s="450"/>
      <c r="B37" s="453"/>
      <c r="C37" s="433"/>
      <c r="D37" s="433"/>
      <c r="E37" s="433"/>
      <c r="F37" s="434"/>
      <c r="G37" s="432"/>
      <c r="H37" s="433"/>
      <c r="I37" s="433"/>
      <c r="J37" s="433"/>
      <c r="K37" s="434"/>
      <c r="L37" s="440"/>
      <c r="M37" s="441"/>
      <c r="N37" s="443"/>
      <c r="O37" s="443"/>
      <c r="P37" s="443"/>
      <c r="Q37" s="292" t="str">
        <f>IFERROR(VLOOKUP(U37,リスト!$AW$1:$AY$44,2,0),"")</f>
        <v/>
      </c>
      <c r="R37" s="293"/>
      <c r="S37" s="286" t="str">
        <f>IFERROR(VLOOKUP(U37,リスト!$AW$1:$AY$44,3,0),"")</f>
        <v/>
      </c>
      <c r="T37" s="287"/>
      <c r="U37" s="34"/>
      <c r="V37" s="461"/>
      <c r="W37" s="462"/>
      <c r="X37" s="462"/>
      <c r="Y37" s="462"/>
      <c r="Z37" s="463"/>
      <c r="AA37" s="278"/>
      <c r="AB37" s="279"/>
      <c r="AC37" s="279"/>
    </row>
    <row r="38" spans="1:29" s="127" customFormat="1" ht="15" customHeight="1">
      <c r="A38" s="450"/>
      <c r="B38" s="453"/>
      <c r="C38" s="433"/>
      <c r="D38" s="433"/>
      <c r="E38" s="433"/>
      <c r="F38" s="434"/>
      <c r="G38" s="432"/>
      <c r="H38" s="433"/>
      <c r="I38" s="433"/>
      <c r="J38" s="433"/>
      <c r="K38" s="434"/>
      <c r="L38" s="440"/>
      <c r="M38" s="441"/>
      <c r="N38" s="443"/>
      <c r="O38" s="443"/>
      <c r="P38" s="443"/>
      <c r="Q38" s="292" t="str">
        <f>IFERROR(VLOOKUP(U38,リスト!$AW$1:$AY$44,2,0),"")</f>
        <v/>
      </c>
      <c r="R38" s="293"/>
      <c r="S38" s="286" t="str">
        <f>IFERROR(VLOOKUP(U38,リスト!$AW$1:$AY$44,3,0),"")</f>
        <v/>
      </c>
      <c r="T38" s="287"/>
      <c r="U38" s="34"/>
      <c r="V38" s="461"/>
      <c r="W38" s="462"/>
      <c r="X38" s="462"/>
      <c r="Y38" s="462"/>
      <c r="Z38" s="463"/>
      <c r="AA38" s="278"/>
      <c r="AB38" s="279"/>
      <c r="AC38" s="279"/>
    </row>
    <row r="39" spans="1:29" s="127" customFormat="1" ht="15" customHeight="1">
      <c r="A39" s="450"/>
      <c r="B39" s="453"/>
      <c r="C39" s="433"/>
      <c r="D39" s="433"/>
      <c r="E39" s="433"/>
      <c r="F39" s="434"/>
      <c r="G39" s="432"/>
      <c r="H39" s="433"/>
      <c r="I39" s="433"/>
      <c r="J39" s="433"/>
      <c r="K39" s="434"/>
      <c r="L39" s="440"/>
      <c r="M39" s="441"/>
      <c r="N39" s="443"/>
      <c r="O39" s="443"/>
      <c r="P39" s="443"/>
      <c r="Q39" s="292" t="str">
        <f>IFERROR(VLOOKUP(U39,リスト!$AW$1:$AY$44,2,0),"")</f>
        <v/>
      </c>
      <c r="R39" s="293"/>
      <c r="S39" s="286" t="str">
        <f>IFERROR(VLOOKUP(U39,リスト!$AW$1:$AY$44,3,0),"")</f>
        <v/>
      </c>
      <c r="T39" s="287"/>
      <c r="U39" s="34"/>
      <c r="V39" s="461"/>
      <c r="W39" s="462"/>
      <c r="X39" s="462"/>
      <c r="Y39" s="462"/>
      <c r="Z39" s="463"/>
      <c r="AA39" s="278"/>
      <c r="AB39" s="279"/>
      <c r="AC39" s="279"/>
    </row>
    <row r="40" spans="1:29" s="127" customFormat="1" ht="15" customHeight="1">
      <c r="A40" s="450"/>
      <c r="B40" s="453"/>
      <c r="C40" s="433"/>
      <c r="D40" s="433"/>
      <c r="E40" s="433"/>
      <c r="F40" s="434"/>
      <c r="G40" s="432"/>
      <c r="H40" s="433"/>
      <c r="I40" s="433"/>
      <c r="J40" s="433"/>
      <c r="K40" s="434"/>
      <c r="L40" s="440"/>
      <c r="M40" s="441"/>
      <c r="N40" s="443"/>
      <c r="O40" s="443"/>
      <c r="P40" s="443"/>
      <c r="Q40" s="292" t="str">
        <f>IFERROR(VLOOKUP(U40,リスト!$AW$1:$AY$44,2,0),"")</f>
        <v/>
      </c>
      <c r="R40" s="293"/>
      <c r="S40" s="286" t="str">
        <f>IFERROR(VLOOKUP(U40,リスト!$AW$1:$AY$44,3,0),"")</f>
        <v/>
      </c>
      <c r="T40" s="287"/>
      <c r="U40" s="34"/>
      <c r="V40" s="461"/>
      <c r="W40" s="462"/>
      <c r="X40" s="462"/>
      <c r="Y40" s="462"/>
      <c r="Z40" s="463"/>
      <c r="AA40" s="278"/>
      <c r="AB40" s="279"/>
      <c r="AC40" s="279"/>
    </row>
    <row r="41" spans="1:29" s="127" customFormat="1" ht="15" customHeight="1">
      <c r="A41" s="451"/>
      <c r="B41" s="487"/>
      <c r="C41" s="488"/>
      <c r="D41" s="488"/>
      <c r="E41" s="488"/>
      <c r="F41" s="489"/>
      <c r="G41" s="490"/>
      <c r="H41" s="488"/>
      <c r="I41" s="488"/>
      <c r="J41" s="488"/>
      <c r="K41" s="489"/>
      <c r="L41" s="182"/>
      <c r="M41" s="183" t="s">
        <v>313</v>
      </c>
      <c r="N41" s="491"/>
      <c r="O41" s="491"/>
      <c r="P41" s="491"/>
      <c r="Q41" s="294" t="str">
        <f>IFERROR(VLOOKUP(U41,リスト!$AW$1:$AY$44,2,0),"")</f>
        <v/>
      </c>
      <c r="R41" s="486"/>
      <c r="S41" s="445" t="str">
        <f>IFERROR(VLOOKUP(U41,リスト!$AW$1:$AY$44,3,0),"")</f>
        <v/>
      </c>
      <c r="T41" s="446"/>
      <c r="U41" s="35"/>
      <c r="V41" s="570"/>
      <c r="W41" s="571"/>
      <c r="X41" s="571"/>
      <c r="Y41" s="571"/>
      <c r="Z41" s="572"/>
      <c r="AA41" s="278"/>
      <c r="AB41" s="279"/>
      <c r="AC41" s="279"/>
    </row>
    <row r="42" spans="1:29" s="127" customFormat="1" ht="15" customHeight="1">
      <c r="A42" s="449">
        <v>3</v>
      </c>
      <c r="B42" s="452"/>
      <c r="C42" s="430"/>
      <c r="D42" s="430"/>
      <c r="E42" s="430"/>
      <c r="F42" s="431"/>
      <c r="G42" s="429"/>
      <c r="H42" s="430"/>
      <c r="I42" s="430"/>
      <c r="J42" s="430"/>
      <c r="K42" s="431"/>
      <c r="L42" s="438"/>
      <c r="M42" s="439"/>
      <c r="N42" s="442"/>
      <c r="O42" s="442"/>
      <c r="P42" s="442"/>
      <c r="Q42" s="484" t="str">
        <f>IFERROR(VLOOKUP(U42,リスト!$AW$1:$AY$44,2,0),"")</f>
        <v/>
      </c>
      <c r="R42" s="485"/>
      <c r="S42" s="492" t="str">
        <f>IFERROR(VLOOKUP(U42,リスト!$AW$1:$AY$44,3,0),"")</f>
        <v/>
      </c>
      <c r="T42" s="493"/>
      <c r="U42" s="33"/>
      <c r="V42" s="458"/>
      <c r="W42" s="459"/>
      <c r="X42" s="459"/>
      <c r="Y42" s="459"/>
      <c r="Z42" s="460"/>
      <c r="AA42" s="276"/>
      <c r="AB42" s="277"/>
      <c r="AC42" s="277"/>
    </row>
    <row r="43" spans="1:29" s="127" customFormat="1" ht="15" customHeight="1">
      <c r="A43" s="450"/>
      <c r="B43" s="453"/>
      <c r="C43" s="433"/>
      <c r="D43" s="433"/>
      <c r="E43" s="433"/>
      <c r="F43" s="434"/>
      <c r="G43" s="432"/>
      <c r="H43" s="433"/>
      <c r="I43" s="433"/>
      <c r="J43" s="433"/>
      <c r="K43" s="434"/>
      <c r="L43" s="440"/>
      <c r="M43" s="441"/>
      <c r="N43" s="443"/>
      <c r="O43" s="443"/>
      <c r="P43" s="443"/>
      <c r="Q43" s="292" t="str">
        <f>IFERROR(VLOOKUP(U43,リスト!$AW$1:$AY$44,2,0),"")</f>
        <v/>
      </c>
      <c r="R43" s="293"/>
      <c r="S43" s="286" t="str">
        <f>IFERROR(VLOOKUP(U43,リスト!$AW$1:$AY$44,3,0),"")</f>
        <v/>
      </c>
      <c r="T43" s="287"/>
      <c r="U43" s="34"/>
      <c r="V43" s="461"/>
      <c r="W43" s="462"/>
      <c r="X43" s="462"/>
      <c r="Y43" s="462"/>
      <c r="Z43" s="463"/>
      <c r="AA43" s="278"/>
      <c r="AB43" s="279"/>
      <c r="AC43" s="279"/>
    </row>
    <row r="44" spans="1:29" s="127" customFormat="1" ht="15" customHeight="1">
      <c r="A44" s="450"/>
      <c r="B44" s="453"/>
      <c r="C44" s="433"/>
      <c r="D44" s="433"/>
      <c r="E44" s="433"/>
      <c r="F44" s="434"/>
      <c r="G44" s="432"/>
      <c r="H44" s="433"/>
      <c r="I44" s="433"/>
      <c r="J44" s="433"/>
      <c r="K44" s="434"/>
      <c r="L44" s="440"/>
      <c r="M44" s="441"/>
      <c r="N44" s="443"/>
      <c r="O44" s="443"/>
      <c r="P44" s="443"/>
      <c r="Q44" s="292" t="str">
        <f>IFERROR(VLOOKUP(U44,リスト!$AW$1:$AY$44,2,0),"")</f>
        <v/>
      </c>
      <c r="R44" s="293"/>
      <c r="S44" s="286" t="str">
        <f>IFERROR(VLOOKUP(U44,リスト!$AW$1:$AY$44,3,0),"")</f>
        <v/>
      </c>
      <c r="T44" s="287"/>
      <c r="U44" s="34"/>
      <c r="V44" s="461"/>
      <c r="W44" s="462"/>
      <c r="X44" s="462"/>
      <c r="Y44" s="462"/>
      <c r="Z44" s="463"/>
      <c r="AA44" s="278"/>
      <c r="AB44" s="279"/>
      <c r="AC44" s="279"/>
    </row>
    <row r="45" spans="1:29" s="127" customFormat="1" ht="15" customHeight="1">
      <c r="A45" s="450"/>
      <c r="B45" s="453"/>
      <c r="C45" s="433"/>
      <c r="D45" s="433"/>
      <c r="E45" s="433"/>
      <c r="F45" s="434"/>
      <c r="G45" s="432"/>
      <c r="H45" s="433"/>
      <c r="I45" s="433"/>
      <c r="J45" s="433"/>
      <c r="K45" s="434"/>
      <c r="L45" s="440"/>
      <c r="M45" s="441"/>
      <c r="N45" s="443"/>
      <c r="O45" s="443"/>
      <c r="P45" s="443"/>
      <c r="Q45" s="292" t="str">
        <f>IFERROR(VLOOKUP(U45,リスト!$AW$1:$AY$44,2,0),"")</f>
        <v/>
      </c>
      <c r="R45" s="293"/>
      <c r="S45" s="286" t="str">
        <f>IFERROR(VLOOKUP(U45,リスト!$AW$1:$AY$44,3,0),"")</f>
        <v/>
      </c>
      <c r="T45" s="287"/>
      <c r="U45" s="34"/>
      <c r="V45" s="461"/>
      <c r="W45" s="462"/>
      <c r="X45" s="462"/>
      <c r="Y45" s="462"/>
      <c r="Z45" s="463"/>
      <c r="AA45" s="278"/>
      <c r="AB45" s="279"/>
      <c r="AC45" s="279"/>
    </row>
    <row r="46" spans="1:29" s="127" customFormat="1" ht="15" customHeight="1">
      <c r="A46" s="450"/>
      <c r="B46" s="453"/>
      <c r="C46" s="433"/>
      <c r="D46" s="433"/>
      <c r="E46" s="433"/>
      <c r="F46" s="434"/>
      <c r="G46" s="432"/>
      <c r="H46" s="433"/>
      <c r="I46" s="433"/>
      <c r="J46" s="433"/>
      <c r="K46" s="434"/>
      <c r="L46" s="440"/>
      <c r="M46" s="441"/>
      <c r="N46" s="443"/>
      <c r="O46" s="443"/>
      <c r="P46" s="443"/>
      <c r="Q46" s="292" t="str">
        <f>IFERROR(VLOOKUP(U46,リスト!$AW$1:$AY$44,2,0),"")</f>
        <v/>
      </c>
      <c r="R46" s="293"/>
      <c r="S46" s="286" t="str">
        <f>IFERROR(VLOOKUP(U46,リスト!$AW$1:$AY$44,3,0),"")</f>
        <v/>
      </c>
      <c r="T46" s="287"/>
      <c r="U46" s="34"/>
      <c r="V46" s="461"/>
      <c r="W46" s="462"/>
      <c r="X46" s="462"/>
      <c r="Y46" s="462"/>
      <c r="Z46" s="463"/>
      <c r="AA46" s="278"/>
      <c r="AB46" s="279"/>
      <c r="AC46" s="279"/>
    </row>
    <row r="47" spans="1:29" s="127" customFormat="1" ht="15" customHeight="1">
      <c r="A47" s="451"/>
      <c r="B47" s="487"/>
      <c r="C47" s="488"/>
      <c r="D47" s="488"/>
      <c r="E47" s="488"/>
      <c r="F47" s="489"/>
      <c r="G47" s="490"/>
      <c r="H47" s="488"/>
      <c r="I47" s="488"/>
      <c r="J47" s="488"/>
      <c r="K47" s="489"/>
      <c r="L47" s="182"/>
      <c r="M47" s="183" t="s">
        <v>313</v>
      </c>
      <c r="N47" s="491"/>
      <c r="O47" s="491"/>
      <c r="P47" s="491"/>
      <c r="Q47" s="294" t="str">
        <f>IFERROR(VLOOKUP(U47,リスト!$AW$1:$AY$44,2,0),"")</f>
        <v/>
      </c>
      <c r="R47" s="486"/>
      <c r="S47" s="445" t="str">
        <f>IFERROR(VLOOKUP(U47,リスト!$AW$1:$AY$44,3,0),"")</f>
        <v/>
      </c>
      <c r="T47" s="446"/>
      <c r="U47" s="35"/>
      <c r="V47" s="464"/>
      <c r="W47" s="465"/>
      <c r="X47" s="465"/>
      <c r="Y47" s="465"/>
      <c r="Z47" s="466"/>
      <c r="AA47" s="278"/>
      <c r="AB47" s="279"/>
      <c r="AC47" s="279"/>
    </row>
    <row r="48" spans="1:29" s="127" customFormat="1" ht="15" customHeight="1">
      <c r="A48" s="449">
        <v>4</v>
      </c>
      <c r="B48" s="452"/>
      <c r="C48" s="430"/>
      <c r="D48" s="430"/>
      <c r="E48" s="430"/>
      <c r="F48" s="431"/>
      <c r="G48" s="429"/>
      <c r="H48" s="430"/>
      <c r="I48" s="430"/>
      <c r="J48" s="430"/>
      <c r="K48" s="431"/>
      <c r="L48" s="438"/>
      <c r="M48" s="439"/>
      <c r="N48" s="442"/>
      <c r="O48" s="455"/>
      <c r="P48" s="455"/>
      <c r="Q48" s="292" t="str">
        <f>IFERROR(VLOOKUP(U48,リスト!$AW$1:$AY$44,2,0),"")</f>
        <v/>
      </c>
      <c r="R48" s="447"/>
      <c r="S48" s="286" t="str">
        <f>IFERROR(VLOOKUP(U48,リスト!$AW$1:$AY$44,3,0),"")</f>
        <v/>
      </c>
      <c r="T48" s="290"/>
      <c r="U48" s="33"/>
      <c r="V48" s="458"/>
      <c r="W48" s="459"/>
      <c r="X48" s="459"/>
      <c r="Y48" s="459"/>
      <c r="Z48" s="460"/>
      <c r="AA48" s="276"/>
      <c r="AB48" s="277"/>
      <c r="AC48" s="277"/>
    </row>
    <row r="49" spans="1:29" s="127" customFormat="1" ht="15" customHeight="1">
      <c r="A49" s="450"/>
      <c r="B49" s="453"/>
      <c r="C49" s="433"/>
      <c r="D49" s="433"/>
      <c r="E49" s="433"/>
      <c r="F49" s="434"/>
      <c r="G49" s="432"/>
      <c r="H49" s="433"/>
      <c r="I49" s="433"/>
      <c r="J49" s="433"/>
      <c r="K49" s="434"/>
      <c r="L49" s="440"/>
      <c r="M49" s="441"/>
      <c r="N49" s="443"/>
      <c r="O49" s="456"/>
      <c r="P49" s="456"/>
      <c r="Q49" s="292" t="str">
        <f>IFERROR(VLOOKUP(U49,リスト!$AW$1:$AY$44,2,0),"")</f>
        <v/>
      </c>
      <c r="R49" s="293"/>
      <c r="S49" s="286" t="str">
        <f>IFERROR(VLOOKUP(U49,リスト!$AW$1:$AY$44,3,0),"")</f>
        <v/>
      </c>
      <c r="T49" s="287"/>
      <c r="U49" s="34"/>
      <c r="V49" s="461"/>
      <c r="W49" s="462"/>
      <c r="X49" s="462"/>
      <c r="Y49" s="462"/>
      <c r="Z49" s="463"/>
      <c r="AA49" s="278"/>
      <c r="AB49" s="279"/>
      <c r="AC49" s="279"/>
    </row>
    <row r="50" spans="1:29" s="127" customFormat="1" ht="15" customHeight="1">
      <c r="A50" s="450"/>
      <c r="B50" s="453"/>
      <c r="C50" s="433"/>
      <c r="D50" s="433"/>
      <c r="E50" s="433"/>
      <c r="F50" s="434"/>
      <c r="G50" s="432"/>
      <c r="H50" s="433"/>
      <c r="I50" s="433"/>
      <c r="J50" s="433"/>
      <c r="K50" s="434"/>
      <c r="L50" s="440"/>
      <c r="M50" s="441"/>
      <c r="N50" s="443"/>
      <c r="O50" s="456"/>
      <c r="P50" s="456"/>
      <c r="Q50" s="292" t="str">
        <f>IFERROR(VLOOKUP(U50,リスト!$AW$1:$AY$44,2,0),"")</f>
        <v/>
      </c>
      <c r="R50" s="447"/>
      <c r="S50" s="286" t="str">
        <f>IFERROR(VLOOKUP(U50,リスト!$AW$1:$AY$44,3,0),"")</f>
        <v/>
      </c>
      <c r="T50" s="290"/>
      <c r="U50" s="34"/>
      <c r="V50" s="461"/>
      <c r="W50" s="462"/>
      <c r="X50" s="462"/>
      <c r="Y50" s="462"/>
      <c r="Z50" s="463"/>
      <c r="AA50" s="278"/>
      <c r="AB50" s="279"/>
      <c r="AC50" s="279"/>
    </row>
    <row r="51" spans="1:29" s="127" customFormat="1" ht="15" customHeight="1">
      <c r="A51" s="450"/>
      <c r="B51" s="453"/>
      <c r="C51" s="433"/>
      <c r="D51" s="433"/>
      <c r="E51" s="433"/>
      <c r="F51" s="434"/>
      <c r="G51" s="432"/>
      <c r="H51" s="433"/>
      <c r="I51" s="433"/>
      <c r="J51" s="433"/>
      <c r="K51" s="434"/>
      <c r="L51" s="440"/>
      <c r="M51" s="441"/>
      <c r="N51" s="443"/>
      <c r="O51" s="456"/>
      <c r="P51" s="456"/>
      <c r="Q51" s="292" t="str">
        <f>IFERROR(VLOOKUP(U51,リスト!$AW$1:$AY$44,2,0),"")</f>
        <v/>
      </c>
      <c r="R51" s="447"/>
      <c r="S51" s="286" t="str">
        <f>IFERROR(VLOOKUP(U51,リスト!$AW$1:$AY$44,3,0),"")</f>
        <v/>
      </c>
      <c r="T51" s="287"/>
      <c r="U51" s="34"/>
      <c r="V51" s="461"/>
      <c r="W51" s="462"/>
      <c r="X51" s="462"/>
      <c r="Y51" s="462"/>
      <c r="Z51" s="463"/>
      <c r="AA51" s="278"/>
      <c r="AB51" s="279"/>
      <c r="AC51" s="279"/>
    </row>
    <row r="52" spans="1:29" s="127" customFormat="1" ht="15" customHeight="1">
      <c r="A52" s="450"/>
      <c r="B52" s="453"/>
      <c r="C52" s="433"/>
      <c r="D52" s="433"/>
      <c r="E52" s="433"/>
      <c r="F52" s="434"/>
      <c r="G52" s="432"/>
      <c r="H52" s="433"/>
      <c r="I52" s="433"/>
      <c r="J52" s="433"/>
      <c r="K52" s="434"/>
      <c r="L52" s="440"/>
      <c r="M52" s="441"/>
      <c r="N52" s="443"/>
      <c r="O52" s="456"/>
      <c r="P52" s="456"/>
      <c r="Q52" s="292" t="str">
        <f>IFERROR(VLOOKUP(U52,リスト!$AW$1:$AY$44,2,0),"")</f>
        <v/>
      </c>
      <c r="R52" s="293"/>
      <c r="S52" s="286" t="str">
        <f>IFERROR(VLOOKUP(U52,リスト!$AW$1:$AY$44,3,0),"")</f>
        <v/>
      </c>
      <c r="T52" s="290"/>
      <c r="U52" s="34"/>
      <c r="V52" s="461"/>
      <c r="W52" s="462"/>
      <c r="X52" s="462"/>
      <c r="Y52" s="462"/>
      <c r="Z52" s="463"/>
      <c r="AA52" s="278"/>
      <c r="AB52" s="279"/>
      <c r="AC52" s="279"/>
    </row>
    <row r="53" spans="1:29" s="127" customFormat="1" ht="15" customHeight="1">
      <c r="A53" s="451"/>
      <c r="B53" s="454"/>
      <c r="C53" s="436"/>
      <c r="D53" s="436"/>
      <c r="E53" s="436"/>
      <c r="F53" s="437"/>
      <c r="G53" s="435"/>
      <c r="H53" s="436"/>
      <c r="I53" s="436"/>
      <c r="J53" s="436"/>
      <c r="K53" s="437"/>
      <c r="L53" s="182"/>
      <c r="M53" s="183" t="s">
        <v>313</v>
      </c>
      <c r="N53" s="444"/>
      <c r="O53" s="457"/>
      <c r="P53" s="457"/>
      <c r="Q53" s="294" t="str">
        <f>IFERROR(VLOOKUP(U53,リスト!$AW$1:$AY$44,2,0),"")</f>
        <v/>
      </c>
      <c r="R53" s="295"/>
      <c r="S53" s="445" t="str">
        <f>IFERROR(VLOOKUP(U53,リスト!$AW$1:$AY$44,3,0),"")</f>
        <v/>
      </c>
      <c r="T53" s="446"/>
      <c r="U53" s="35"/>
      <c r="V53" s="464"/>
      <c r="W53" s="465"/>
      <c r="X53" s="465"/>
      <c r="Y53" s="465"/>
      <c r="Z53" s="466"/>
      <c r="AA53" s="278"/>
      <c r="AB53" s="279"/>
      <c r="AC53" s="279"/>
    </row>
    <row r="54" spans="1:29" s="127" customFormat="1" ht="15" customHeight="1">
      <c r="A54" s="449">
        <v>5</v>
      </c>
      <c r="B54" s="452"/>
      <c r="C54" s="430"/>
      <c r="D54" s="430"/>
      <c r="E54" s="430"/>
      <c r="F54" s="431"/>
      <c r="G54" s="429"/>
      <c r="H54" s="430"/>
      <c r="I54" s="430"/>
      <c r="J54" s="430"/>
      <c r="K54" s="431"/>
      <c r="L54" s="438"/>
      <c r="M54" s="439"/>
      <c r="N54" s="442"/>
      <c r="O54" s="455"/>
      <c r="P54" s="455"/>
      <c r="Q54" s="292" t="str">
        <f>IFERROR(VLOOKUP(U54,リスト!$AW$1:$AY$44,2,0),"")</f>
        <v/>
      </c>
      <c r="R54" s="447"/>
      <c r="S54" s="286" t="str">
        <f>IFERROR(VLOOKUP(U54,リスト!$AW$1:$AY$44,3,0),"")</f>
        <v/>
      </c>
      <c r="T54" s="290"/>
      <c r="U54" s="33"/>
      <c r="V54" s="458"/>
      <c r="W54" s="459"/>
      <c r="X54" s="459"/>
      <c r="Y54" s="459"/>
      <c r="Z54" s="460"/>
      <c r="AA54" s="276"/>
      <c r="AB54" s="277"/>
      <c r="AC54" s="277"/>
    </row>
    <row r="55" spans="1:29" s="127" customFormat="1" ht="15" customHeight="1">
      <c r="A55" s="450"/>
      <c r="B55" s="453"/>
      <c r="C55" s="433"/>
      <c r="D55" s="433"/>
      <c r="E55" s="433"/>
      <c r="F55" s="434"/>
      <c r="G55" s="432"/>
      <c r="H55" s="433"/>
      <c r="I55" s="433"/>
      <c r="J55" s="433"/>
      <c r="K55" s="434"/>
      <c r="L55" s="440"/>
      <c r="M55" s="441"/>
      <c r="N55" s="443"/>
      <c r="O55" s="456"/>
      <c r="P55" s="456"/>
      <c r="Q55" s="292" t="str">
        <f>IFERROR(VLOOKUP(U55,リスト!$AW$1:$AY$44,2,0),"")</f>
        <v/>
      </c>
      <c r="R55" s="293"/>
      <c r="S55" s="286" t="str">
        <f>IFERROR(VLOOKUP(U55,リスト!$AW$1:$AY$44,3,0),"")</f>
        <v/>
      </c>
      <c r="T55" s="287"/>
      <c r="U55" s="34"/>
      <c r="V55" s="461"/>
      <c r="W55" s="462"/>
      <c r="X55" s="462"/>
      <c r="Y55" s="462"/>
      <c r="Z55" s="463"/>
      <c r="AA55" s="278"/>
      <c r="AB55" s="279"/>
      <c r="AC55" s="279"/>
    </row>
    <row r="56" spans="1:29" s="127" customFormat="1" ht="15" customHeight="1">
      <c r="A56" s="450"/>
      <c r="B56" s="453"/>
      <c r="C56" s="433"/>
      <c r="D56" s="433"/>
      <c r="E56" s="433"/>
      <c r="F56" s="434"/>
      <c r="G56" s="432"/>
      <c r="H56" s="433"/>
      <c r="I56" s="433"/>
      <c r="J56" s="433"/>
      <c r="K56" s="434"/>
      <c r="L56" s="440"/>
      <c r="M56" s="441"/>
      <c r="N56" s="443"/>
      <c r="O56" s="456"/>
      <c r="P56" s="456"/>
      <c r="Q56" s="292" t="str">
        <f>IFERROR(VLOOKUP(U56,リスト!$AW$1:$AY$44,2,0),"")</f>
        <v/>
      </c>
      <c r="R56" s="447"/>
      <c r="S56" s="286" t="str">
        <f>IFERROR(VLOOKUP(U56,リスト!$AW$1:$AY$44,3,0),"")</f>
        <v/>
      </c>
      <c r="T56" s="290"/>
      <c r="U56" s="34"/>
      <c r="V56" s="461"/>
      <c r="W56" s="462"/>
      <c r="X56" s="462"/>
      <c r="Y56" s="462"/>
      <c r="Z56" s="463"/>
      <c r="AA56" s="278"/>
      <c r="AB56" s="279"/>
      <c r="AC56" s="279"/>
    </row>
    <row r="57" spans="1:29" s="127" customFormat="1" ht="15" customHeight="1">
      <c r="A57" s="450"/>
      <c r="B57" s="453"/>
      <c r="C57" s="433"/>
      <c r="D57" s="433"/>
      <c r="E57" s="433"/>
      <c r="F57" s="434"/>
      <c r="G57" s="432"/>
      <c r="H57" s="433"/>
      <c r="I57" s="433"/>
      <c r="J57" s="433"/>
      <c r="K57" s="434"/>
      <c r="L57" s="440"/>
      <c r="M57" s="441"/>
      <c r="N57" s="443"/>
      <c r="O57" s="456"/>
      <c r="P57" s="456"/>
      <c r="Q57" s="292" t="str">
        <f>IFERROR(VLOOKUP(U57,リスト!$AW$1:$AY$44,2,0),"")</f>
        <v/>
      </c>
      <c r="R57" s="447"/>
      <c r="S57" s="286" t="str">
        <f>IFERROR(VLOOKUP(U57,リスト!$AW$1:$AY$44,3,0),"")</f>
        <v/>
      </c>
      <c r="T57" s="287"/>
      <c r="U57" s="34"/>
      <c r="V57" s="461"/>
      <c r="W57" s="462"/>
      <c r="X57" s="462"/>
      <c r="Y57" s="462"/>
      <c r="Z57" s="463"/>
      <c r="AA57" s="278"/>
      <c r="AB57" s="279"/>
      <c r="AC57" s="279"/>
    </row>
    <row r="58" spans="1:29" s="127" customFormat="1" ht="15" customHeight="1">
      <c r="A58" s="450"/>
      <c r="B58" s="453"/>
      <c r="C58" s="433"/>
      <c r="D58" s="433"/>
      <c r="E58" s="433"/>
      <c r="F58" s="434"/>
      <c r="G58" s="432"/>
      <c r="H58" s="433"/>
      <c r="I58" s="433"/>
      <c r="J58" s="433"/>
      <c r="K58" s="434"/>
      <c r="L58" s="440"/>
      <c r="M58" s="441"/>
      <c r="N58" s="443"/>
      <c r="O58" s="456"/>
      <c r="P58" s="456"/>
      <c r="Q58" s="292" t="str">
        <f>IFERROR(VLOOKUP(U58,リスト!$AW$1:$AY$44,2,0),"")</f>
        <v/>
      </c>
      <c r="R58" s="293"/>
      <c r="S58" s="286" t="str">
        <f>IFERROR(VLOOKUP(U58,リスト!$AW$1:$AY$44,3,0),"")</f>
        <v/>
      </c>
      <c r="T58" s="290"/>
      <c r="U58" s="34"/>
      <c r="V58" s="461"/>
      <c r="W58" s="462"/>
      <c r="X58" s="462"/>
      <c r="Y58" s="462"/>
      <c r="Z58" s="463"/>
      <c r="AA58" s="278"/>
      <c r="AB58" s="279"/>
      <c r="AC58" s="279"/>
    </row>
    <row r="59" spans="1:29" s="127" customFormat="1" ht="15" customHeight="1">
      <c r="A59" s="451"/>
      <c r="B59" s="454"/>
      <c r="C59" s="436"/>
      <c r="D59" s="436"/>
      <c r="E59" s="436"/>
      <c r="F59" s="437"/>
      <c r="G59" s="435"/>
      <c r="H59" s="436"/>
      <c r="I59" s="436"/>
      <c r="J59" s="436"/>
      <c r="K59" s="437"/>
      <c r="L59" s="182"/>
      <c r="M59" s="183" t="s">
        <v>313</v>
      </c>
      <c r="N59" s="444"/>
      <c r="O59" s="457"/>
      <c r="P59" s="457"/>
      <c r="Q59" s="294" t="str">
        <f>IFERROR(VLOOKUP(U59,リスト!$AW$1:$AY$44,2,0),"")</f>
        <v/>
      </c>
      <c r="R59" s="295"/>
      <c r="S59" s="445" t="str">
        <f>IFERROR(VLOOKUP(U59,リスト!$AW$1:$AY$44,3,0),"")</f>
        <v/>
      </c>
      <c r="T59" s="446"/>
      <c r="U59" s="35"/>
      <c r="V59" s="464"/>
      <c r="W59" s="465"/>
      <c r="X59" s="465"/>
      <c r="Y59" s="465"/>
      <c r="Z59" s="466"/>
      <c r="AA59" s="278"/>
      <c r="AB59" s="279"/>
      <c r="AC59" s="279"/>
    </row>
    <row r="60" spans="1:29" s="127" customFormat="1" ht="15" customHeight="1">
      <c r="A60" s="449">
        <v>6</v>
      </c>
      <c r="B60" s="452"/>
      <c r="C60" s="430"/>
      <c r="D60" s="430"/>
      <c r="E60" s="430"/>
      <c r="F60" s="431"/>
      <c r="G60" s="429"/>
      <c r="H60" s="430"/>
      <c r="I60" s="430"/>
      <c r="J60" s="430"/>
      <c r="K60" s="431"/>
      <c r="L60" s="438"/>
      <c r="M60" s="439"/>
      <c r="N60" s="442"/>
      <c r="O60" s="455"/>
      <c r="P60" s="455"/>
      <c r="Q60" s="292" t="str">
        <f>IFERROR(VLOOKUP(U60,リスト!$AW$1:$AY$44,2,0),"")</f>
        <v/>
      </c>
      <c r="R60" s="447"/>
      <c r="S60" s="286" t="str">
        <f>IFERROR(VLOOKUP(U60,リスト!$AW$1:$AY$44,3,0),"")</f>
        <v/>
      </c>
      <c r="T60" s="290"/>
      <c r="U60" s="33"/>
      <c r="V60" s="458"/>
      <c r="W60" s="459"/>
      <c r="X60" s="459"/>
      <c r="Y60" s="459"/>
      <c r="Z60" s="460"/>
      <c r="AA60" s="276"/>
      <c r="AB60" s="277"/>
      <c r="AC60" s="277"/>
    </row>
    <row r="61" spans="1:29" s="127" customFormat="1" ht="15" customHeight="1">
      <c r="A61" s="450"/>
      <c r="B61" s="453"/>
      <c r="C61" s="433"/>
      <c r="D61" s="433"/>
      <c r="E61" s="433"/>
      <c r="F61" s="434"/>
      <c r="G61" s="432"/>
      <c r="H61" s="433"/>
      <c r="I61" s="433"/>
      <c r="J61" s="433"/>
      <c r="K61" s="434"/>
      <c r="L61" s="440"/>
      <c r="M61" s="441"/>
      <c r="N61" s="443"/>
      <c r="O61" s="456"/>
      <c r="P61" s="456"/>
      <c r="Q61" s="292" t="str">
        <f>IFERROR(VLOOKUP(U61,リスト!$AW$1:$AY$44,2,0),"")</f>
        <v/>
      </c>
      <c r="R61" s="293"/>
      <c r="S61" s="286" t="str">
        <f>IFERROR(VLOOKUP(U61,リスト!$AW$1:$AY$44,3,0),"")</f>
        <v/>
      </c>
      <c r="T61" s="287"/>
      <c r="U61" s="34"/>
      <c r="V61" s="461"/>
      <c r="W61" s="462"/>
      <c r="X61" s="462"/>
      <c r="Y61" s="462"/>
      <c r="Z61" s="463"/>
      <c r="AA61" s="278"/>
      <c r="AB61" s="279"/>
      <c r="AC61" s="279"/>
    </row>
    <row r="62" spans="1:29" s="127" customFormat="1" ht="15" customHeight="1">
      <c r="A62" s="450"/>
      <c r="B62" s="453"/>
      <c r="C62" s="433"/>
      <c r="D62" s="433"/>
      <c r="E62" s="433"/>
      <c r="F62" s="434"/>
      <c r="G62" s="432"/>
      <c r="H62" s="433"/>
      <c r="I62" s="433"/>
      <c r="J62" s="433"/>
      <c r="K62" s="434"/>
      <c r="L62" s="440"/>
      <c r="M62" s="441"/>
      <c r="N62" s="443"/>
      <c r="O62" s="456"/>
      <c r="P62" s="456"/>
      <c r="Q62" s="292" t="str">
        <f>IFERROR(VLOOKUP(U62,リスト!$AW$1:$AY$44,2,0),"")</f>
        <v/>
      </c>
      <c r="R62" s="447"/>
      <c r="S62" s="286" t="str">
        <f>IFERROR(VLOOKUP(U62,リスト!$AW$1:$AY$44,3,0),"")</f>
        <v/>
      </c>
      <c r="T62" s="290"/>
      <c r="U62" s="34"/>
      <c r="V62" s="461"/>
      <c r="W62" s="462"/>
      <c r="X62" s="462"/>
      <c r="Y62" s="462"/>
      <c r="Z62" s="463"/>
      <c r="AA62" s="278"/>
      <c r="AB62" s="279"/>
      <c r="AC62" s="279"/>
    </row>
    <row r="63" spans="1:29" s="127" customFormat="1" ht="15" customHeight="1">
      <c r="A63" s="450"/>
      <c r="B63" s="453"/>
      <c r="C63" s="433"/>
      <c r="D63" s="433"/>
      <c r="E63" s="433"/>
      <c r="F63" s="434"/>
      <c r="G63" s="432"/>
      <c r="H63" s="433"/>
      <c r="I63" s="433"/>
      <c r="J63" s="433"/>
      <c r="K63" s="434"/>
      <c r="L63" s="440"/>
      <c r="M63" s="441"/>
      <c r="N63" s="443"/>
      <c r="O63" s="456"/>
      <c r="P63" s="456"/>
      <c r="Q63" s="292" t="str">
        <f>IFERROR(VLOOKUP(U63,リスト!$AW$1:$AY$44,2,0),"")</f>
        <v/>
      </c>
      <c r="R63" s="447"/>
      <c r="S63" s="286" t="str">
        <f>IFERROR(VLOOKUP(U63,リスト!$AW$1:$AY$44,3,0),"")</f>
        <v/>
      </c>
      <c r="T63" s="287"/>
      <c r="U63" s="34"/>
      <c r="V63" s="461"/>
      <c r="W63" s="462"/>
      <c r="X63" s="462"/>
      <c r="Y63" s="462"/>
      <c r="Z63" s="463"/>
      <c r="AA63" s="278"/>
      <c r="AB63" s="279"/>
      <c r="AC63" s="279"/>
    </row>
    <row r="64" spans="1:29" s="127" customFormat="1" ht="15" customHeight="1">
      <c r="A64" s="450"/>
      <c r="B64" s="453"/>
      <c r="C64" s="433"/>
      <c r="D64" s="433"/>
      <c r="E64" s="433"/>
      <c r="F64" s="434"/>
      <c r="G64" s="432"/>
      <c r="H64" s="433"/>
      <c r="I64" s="433"/>
      <c r="J64" s="433"/>
      <c r="K64" s="434"/>
      <c r="L64" s="440"/>
      <c r="M64" s="441"/>
      <c r="N64" s="443"/>
      <c r="O64" s="456"/>
      <c r="P64" s="456"/>
      <c r="Q64" s="292" t="str">
        <f>IFERROR(VLOOKUP(U64,リスト!$AW$1:$AY$44,2,0),"")</f>
        <v/>
      </c>
      <c r="R64" s="293"/>
      <c r="S64" s="286" t="str">
        <f>IFERROR(VLOOKUP(U64,リスト!$AW$1:$AY$44,3,0),"")</f>
        <v/>
      </c>
      <c r="T64" s="290"/>
      <c r="U64" s="34"/>
      <c r="V64" s="461"/>
      <c r="W64" s="462"/>
      <c r="X64" s="462"/>
      <c r="Y64" s="462"/>
      <c r="Z64" s="463"/>
      <c r="AA64" s="278"/>
      <c r="AB64" s="279"/>
      <c r="AC64" s="279"/>
    </row>
    <row r="65" spans="1:29" s="127" customFormat="1" ht="15" customHeight="1">
      <c r="A65" s="451"/>
      <c r="B65" s="454"/>
      <c r="C65" s="436"/>
      <c r="D65" s="436"/>
      <c r="E65" s="436"/>
      <c r="F65" s="437"/>
      <c r="G65" s="435"/>
      <c r="H65" s="436"/>
      <c r="I65" s="436"/>
      <c r="J65" s="436"/>
      <c r="K65" s="437"/>
      <c r="L65" s="182"/>
      <c r="M65" s="183" t="s">
        <v>313</v>
      </c>
      <c r="N65" s="444"/>
      <c r="O65" s="457"/>
      <c r="P65" s="457"/>
      <c r="Q65" s="294" t="str">
        <f>IFERROR(VLOOKUP(U65,リスト!$AW$1:$AY$44,2,0),"")</f>
        <v/>
      </c>
      <c r="R65" s="295"/>
      <c r="S65" s="445" t="str">
        <f>IFERROR(VLOOKUP(U65,リスト!$AW$1:$AY$44,3,0),"")</f>
        <v/>
      </c>
      <c r="T65" s="446"/>
      <c r="U65" s="35"/>
      <c r="V65" s="464"/>
      <c r="W65" s="465"/>
      <c r="X65" s="465"/>
      <c r="Y65" s="465"/>
      <c r="Z65" s="466"/>
      <c r="AA65" s="278"/>
      <c r="AB65" s="279"/>
      <c r="AC65" s="279"/>
    </row>
    <row r="66" spans="1:29" s="127" customFormat="1" ht="15" customHeight="1">
      <c r="A66" s="449">
        <v>7</v>
      </c>
      <c r="B66" s="452"/>
      <c r="C66" s="430"/>
      <c r="D66" s="430"/>
      <c r="E66" s="430"/>
      <c r="F66" s="431"/>
      <c r="G66" s="429"/>
      <c r="H66" s="430"/>
      <c r="I66" s="430"/>
      <c r="J66" s="430"/>
      <c r="K66" s="431"/>
      <c r="L66" s="438"/>
      <c r="M66" s="439"/>
      <c r="N66" s="442"/>
      <c r="O66" s="455"/>
      <c r="P66" s="455"/>
      <c r="Q66" s="292" t="str">
        <f>IFERROR(VLOOKUP(U66,リスト!$AW$1:$AY$44,2,0),"")</f>
        <v/>
      </c>
      <c r="R66" s="447"/>
      <c r="S66" s="286" t="str">
        <f>IFERROR(VLOOKUP(U66,リスト!$AW$1:$AY$44,3,0),"")</f>
        <v/>
      </c>
      <c r="T66" s="290"/>
      <c r="U66" s="33"/>
      <c r="V66" s="458"/>
      <c r="W66" s="459"/>
      <c r="X66" s="459"/>
      <c r="Y66" s="459"/>
      <c r="Z66" s="460"/>
      <c r="AA66" s="276"/>
      <c r="AB66" s="277"/>
      <c r="AC66" s="277"/>
    </row>
    <row r="67" spans="1:29" s="127" customFormat="1" ht="15" customHeight="1">
      <c r="A67" s="450"/>
      <c r="B67" s="453"/>
      <c r="C67" s="433"/>
      <c r="D67" s="433"/>
      <c r="E67" s="433"/>
      <c r="F67" s="434"/>
      <c r="G67" s="432"/>
      <c r="H67" s="433"/>
      <c r="I67" s="433"/>
      <c r="J67" s="433"/>
      <c r="K67" s="434"/>
      <c r="L67" s="440"/>
      <c r="M67" s="441"/>
      <c r="N67" s="443"/>
      <c r="O67" s="456"/>
      <c r="P67" s="456"/>
      <c r="Q67" s="292" t="str">
        <f>IFERROR(VLOOKUP(U67,リスト!$AW$1:$AY$44,2,0),"")</f>
        <v/>
      </c>
      <c r="R67" s="293"/>
      <c r="S67" s="286" t="str">
        <f>IFERROR(VLOOKUP(U67,リスト!$AW$1:$AY$44,3,0),"")</f>
        <v/>
      </c>
      <c r="T67" s="287"/>
      <c r="U67" s="34"/>
      <c r="V67" s="461"/>
      <c r="W67" s="462"/>
      <c r="X67" s="462"/>
      <c r="Y67" s="462"/>
      <c r="Z67" s="463"/>
      <c r="AA67" s="278"/>
      <c r="AB67" s="279"/>
      <c r="AC67" s="279"/>
    </row>
    <row r="68" spans="1:29" s="127" customFormat="1" ht="15" customHeight="1">
      <c r="A68" s="450"/>
      <c r="B68" s="453"/>
      <c r="C68" s="433"/>
      <c r="D68" s="433"/>
      <c r="E68" s="433"/>
      <c r="F68" s="434"/>
      <c r="G68" s="432"/>
      <c r="H68" s="433"/>
      <c r="I68" s="433"/>
      <c r="J68" s="433"/>
      <c r="K68" s="434"/>
      <c r="L68" s="440"/>
      <c r="M68" s="441"/>
      <c r="N68" s="443"/>
      <c r="O68" s="456"/>
      <c r="P68" s="456"/>
      <c r="Q68" s="292" t="str">
        <f>IFERROR(VLOOKUP(U68,リスト!$AW$1:$AY$44,2,0),"")</f>
        <v/>
      </c>
      <c r="R68" s="447"/>
      <c r="S68" s="286" t="str">
        <f>IFERROR(VLOOKUP(U68,リスト!$AW$1:$AY$44,3,0),"")</f>
        <v/>
      </c>
      <c r="T68" s="290"/>
      <c r="U68" s="34"/>
      <c r="V68" s="461"/>
      <c r="W68" s="462"/>
      <c r="X68" s="462"/>
      <c r="Y68" s="462"/>
      <c r="Z68" s="463"/>
      <c r="AA68" s="278"/>
      <c r="AB68" s="279"/>
      <c r="AC68" s="279"/>
    </row>
    <row r="69" spans="1:29" s="127" customFormat="1" ht="15" customHeight="1">
      <c r="A69" s="450"/>
      <c r="B69" s="453"/>
      <c r="C69" s="433"/>
      <c r="D69" s="433"/>
      <c r="E69" s="433"/>
      <c r="F69" s="434"/>
      <c r="G69" s="432"/>
      <c r="H69" s="433"/>
      <c r="I69" s="433"/>
      <c r="J69" s="433"/>
      <c r="K69" s="434"/>
      <c r="L69" s="440"/>
      <c r="M69" s="441"/>
      <c r="N69" s="443"/>
      <c r="O69" s="456"/>
      <c r="P69" s="456"/>
      <c r="Q69" s="292" t="str">
        <f>IFERROR(VLOOKUP(U69,リスト!$AW$1:$AY$44,2,0),"")</f>
        <v/>
      </c>
      <c r="R69" s="447"/>
      <c r="S69" s="286" t="str">
        <f>IFERROR(VLOOKUP(U69,リスト!$AW$1:$AY$44,3,0),"")</f>
        <v/>
      </c>
      <c r="T69" s="287"/>
      <c r="U69" s="34"/>
      <c r="V69" s="461"/>
      <c r="W69" s="462"/>
      <c r="X69" s="462"/>
      <c r="Y69" s="462"/>
      <c r="Z69" s="463"/>
      <c r="AA69" s="278"/>
      <c r="AB69" s="279"/>
      <c r="AC69" s="279"/>
    </row>
    <row r="70" spans="1:29" s="127" customFormat="1" ht="15" customHeight="1">
      <c r="A70" s="450"/>
      <c r="B70" s="453"/>
      <c r="C70" s="433"/>
      <c r="D70" s="433"/>
      <c r="E70" s="433"/>
      <c r="F70" s="434"/>
      <c r="G70" s="432"/>
      <c r="H70" s="433"/>
      <c r="I70" s="433"/>
      <c r="J70" s="433"/>
      <c r="K70" s="434"/>
      <c r="L70" s="440"/>
      <c r="M70" s="441"/>
      <c r="N70" s="443"/>
      <c r="O70" s="456"/>
      <c r="P70" s="456"/>
      <c r="Q70" s="292" t="str">
        <f>IFERROR(VLOOKUP(U70,リスト!$AW$1:$AY$44,2,0),"")</f>
        <v/>
      </c>
      <c r="R70" s="293"/>
      <c r="S70" s="286" t="str">
        <f>IFERROR(VLOOKUP(U70,リスト!$AW$1:$AY$44,3,0),"")</f>
        <v/>
      </c>
      <c r="T70" s="290"/>
      <c r="U70" s="34"/>
      <c r="V70" s="461"/>
      <c r="W70" s="462"/>
      <c r="X70" s="462"/>
      <c r="Y70" s="462"/>
      <c r="Z70" s="463"/>
      <c r="AA70" s="278"/>
      <c r="AB70" s="279"/>
      <c r="AC70" s="279"/>
    </row>
    <row r="71" spans="1:29" s="127" customFormat="1" ht="15" customHeight="1">
      <c r="A71" s="451"/>
      <c r="B71" s="454"/>
      <c r="C71" s="436"/>
      <c r="D71" s="436"/>
      <c r="E71" s="436"/>
      <c r="F71" s="437"/>
      <c r="G71" s="435"/>
      <c r="H71" s="436"/>
      <c r="I71" s="436"/>
      <c r="J71" s="436"/>
      <c r="K71" s="437"/>
      <c r="L71" s="182"/>
      <c r="M71" s="183" t="s">
        <v>313</v>
      </c>
      <c r="N71" s="444"/>
      <c r="O71" s="457"/>
      <c r="P71" s="457"/>
      <c r="Q71" s="294" t="str">
        <f>IFERROR(VLOOKUP(U71,リスト!$AW$1:$AY$44,2,0),"")</f>
        <v/>
      </c>
      <c r="R71" s="295"/>
      <c r="S71" s="445" t="str">
        <f>IFERROR(VLOOKUP(U71,リスト!$AW$1:$AY$44,3,0),"")</f>
        <v/>
      </c>
      <c r="T71" s="446"/>
      <c r="U71" s="35"/>
      <c r="V71" s="464"/>
      <c r="W71" s="465"/>
      <c r="X71" s="465"/>
      <c r="Y71" s="465"/>
      <c r="Z71" s="466"/>
      <c r="AA71" s="278"/>
      <c r="AB71" s="279"/>
      <c r="AC71" s="279"/>
    </row>
    <row r="72" spans="1:29" s="127" customFormat="1" ht="15" customHeight="1">
      <c r="A72" s="449">
        <v>8</v>
      </c>
      <c r="B72" s="452"/>
      <c r="C72" s="430"/>
      <c r="D72" s="430"/>
      <c r="E72" s="430"/>
      <c r="F72" s="431"/>
      <c r="G72" s="429"/>
      <c r="H72" s="430"/>
      <c r="I72" s="430"/>
      <c r="J72" s="430"/>
      <c r="K72" s="431"/>
      <c r="L72" s="438"/>
      <c r="M72" s="439"/>
      <c r="N72" s="442"/>
      <c r="O72" s="455"/>
      <c r="P72" s="455"/>
      <c r="Q72" s="292" t="str">
        <f>IFERROR(VLOOKUP(U72,リスト!$AW$1:$AY$44,2,0),"")</f>
        <v/>
      </c>
      <c r="R72" s="447"/>
      <c r="S72" s="286" t="str">
        <f>IFERROR(VLOOKUP(U72,リスト!$AW$1:$AY$44,3,0),"")</f>
        <v/>
      </c>
      <c r="T72" s="290"/>
      <c r="U72" s="33"/>
      <c r="V72" s="458"/>
      <c r="W72" s="459"/>
      <c r="X72" s="459"/>
      <c r="Y72" s="459"/>
      <c r="Z72" s="460"/>
      <c r="AA72" s="276"/>
      <c r="AB72" s="277"/>
      <c r="AC72" s="277"/>
    </row>
    <row r="73" spans="1:29" s="127" customFormat="1" ht="15" customHeight="1">
      <c r="A73" s="450"/>
      <c r="B73" s="453"/>
      <c r="C73" s="433"/>
      <c r="D73" s="433"/>
      <c r="E73" s="433"/>
      <c r="F73" s="434"/>
      <c r="G73" s="432"/>
      <c r="H73" s="433"/>
      <c r="I73" s="433"/>
      <c r="J73" s="433"/>
      <c r="K73" s="434"/>
      <c r="L73" s="440"/>
      <c r="M73" s="441"/>
      <c r="N73" s="443"/>
      <c r="O73" s="456"/>
      <c r="P73" s="456"/>
      <c r="Q73" s="292" t="str">
        <f>IFERROR(VLOOKUP(U73,リスト!$AW$1:$AY$44,2,0),"")</f>
        <v/>
      </c>
      <c r="R73" s="293"/>
      <c r="S73" s="286" t="str">
        <f>IFERROR(VLOOKUP(U73,リスト!$AW$1:$AY$44,3,0),"")</f>
        <v/>
      </c>
      <c r="T73" s="287"/>
      <c r="U73" s="34"/>
      <c r="V73" s="461"/>
      <c r="W73" s="462"/>
      <c r="X73" s="462"/>
      <c r="Y73" s="462"/>
      <c r="Z73" s="463"/>
      <c r="AA73" s="278"/>
      <c r="AB73" s="279"/>
      <c r="AC73" s="279"/>
    </row>
    <row r="74" spans="1:29" s="127" customFormat="1" ht="15" customHeight="1">
      <c r="A74" s="450"/>
      <c r="B74" s="453"/>
      <c r="C74" s="433"/>
      <c r="D74" s="433"/>
      <c r="E74" s="433"/>
      <c r="F74" s="434"/>
      <c r="G74" s="432"/>
      <c r="H74" s="433"/>
      <c r="I74" s="433"/>
      <c r="J74" s="433"/>
      <c r="K74" s="434"/>
      <c r="L74" s="440"/>
      <c r="M74" s="441"/>
      <c r="N74" s="443"/>
      <c r="O74" s="456"/>
      <c r="P74" s="456"/>
      <c r="Q74" s="292" t="str">
        <f>IFERROR(VLOOKUP(U74,リスト!$AW$1:$AY$44,2,0),"")</f>
        <v/>
      </c>
      <c r="R74" s="447"/>
      <c r="S74" s="286" t="str">
        <f>IFERROR(VLOOKUP(U74,リスト!$AW$1:$AY$44,3,0),"")</f>
        <v/>
      </c>
      <c r="T74" s="290"/>
      <c r="U74" s="34"/>
      <c r="V74" s="461"/>
      <c r="W74" s="462"/>
      <c r="X74" s="462"/>
      <c r="Y74" s="462"/>
      <c r="Z74" s="463"/>
      <c r="AA74" s="278"/>
      <c r="AB74" s="279"/>
      <c r="AC74" s="279"/>
    </row>
    <row r="75" spans="1:29" s="127" customFormat="1" ht="15" customHeight="1">
      <c r="A75" s="450"/>
      <c r="B75" s="453"/>
      <c r="C75" s="433"/>
      <c r="D75" s="433"/>
      <c r="E75" s="433"/>
      <c r="F75" s="434"/>
      <c r="G75" s="432"/>
      <c r="H75" s="433"/>
      <c r="I75" s="433"/>
      <c r="J75" s="433"/>
      <c r="K75" s="434"/>
      <c r="L75" s="440"/>
      <c r="M75" s="441"/>
      <c r="N75" s="443"/>
      <c r="O75" s="456"/>
      <c r="P75" s="456"/>
      <c r="Q75" s="292" t="str">
        <f>IFERROR(VLOOKUP(U75,リスト!$AW$1:$AY$44,2,0),"")</f>
        <v/>
      </c>
      <c r="R75" s="447"/>
      <c r="S75" s="286" t="str">
        <f>IFERROR(VLOOKUP(U75,リスト!$AW$1:$AY$44,3,0),"")</f>
        <v/>
      </c>
      <c r="T75" s="287"/>
      <c r="U75" s="34"/>
      <c r="V75" s="461"/>
      <c r="W75" s="462"/>
      <c r="X75" s="462"/>
      <c r="Y75" s="462"/>
      <c r="Z75" s="463"/>
      <c r="AA75" s="278"/>
      <c r="AB75" s="279"/>
      <c r="AC75" s="279"/>
    </row>
    <row r="76" spans="1:29" s="127" customFormat="1" ht="15" customHeight="1">
      <c r="A76" s="450"/>
      <c r="B76" s="453"/>
      <c r="C76" s="433"/>
      <c r="D76" s="433"/>
      <c r="E76" s="433"/>
      <c r="F76" s="434"/>
      <c r="G76" s="432"/>
      <c r="H76" s="433"/>
      <c r="I76" s="433"/>
      <c r="J76" s="433"/>
      <c r="K76" s="434"/>
      <c r="L76" s="440"/>
      <c r="M76" s="441"/>
      <c r="N76" s="443"/>
      <c r="O76" s="456"/>
      <c r="P76" s="456"/>
      <c r="Q76" s="292" t="str">
        <f>IFERROR(VLOOKUP(U76,リスト!$AW$1:$AY$44,2,0),"")</f>
        <v/>
      </c>
      <c r="R76" s="293"/>
      <c r="S76" s="286" t="str">
        <f>IFERROR(VLOOKUP(U76,リスト!$AW$1:$AY$44,3,0),"")</f>
        <v/>
      </c>
      <c r="T76" s="290"/>
      <c r="U76" s="34"/>
      <c r="V76" s="461"/>
      <c r="W76" s="462"/>
      <c r="X76" s="462"/>
      <c r="Y76" s="462"/>
      <c r="Z76" s="463"/>
      <c r="AA76" s="278"/>
      <c r="AB76" s="279"/>
      <c r="AC76" s="279"/>
    </row>
    <row r="77" spans="1:29" s="127" customFormat="1" ht="15" customHeight="1">
      <c r="A77" s="451"/>
      <c r="B77" s="454"/>
      <c r="C77" s="436"/>
      <c r="D77" s="436"/>
      <c r="E77" s="436"/>
      <c r="F77" s="437"/>
      <c r="G77" s="435"/>
      <c r="H77" s="436"/>
      <c r="I77" s="436"/>
      <c r="J77" s="436"/>
      <c r="K77" s="437"/>
      <c r="L77" s="182"/>
      <c r="M77" s="183" t="s">
        <v>313</v>
      </c>
      <c r="N77" s="444"/>
      <c r="O77" s="457"/>
      <c r="P77" s="457"/>
      <c r="Q77" s="294" t="str">
        <f>IFERROR(VLOOKUP(U77,リスト!$AW$1:$AY$44,2,0),"")</f>
        <v/>
      </c>
      <c r="R77" s="295"/>
      <c r="S77" s="445" t="str">
        <f>IFERROR(VLOOKUP(U77,リスト!$AW$1:$AY$44,3,0),"")</f>
        <v/>
      </c>
      <c r="T77" s="446"/>
      <c r="U77" s="35"/>
      <c r="V77" s="464"/>
      <c r="W77" s="465"/>
      <c r="X77" s="465"/>
      <c r="Y77" s="465"/>
      <c r="Z77" s="466"/>
      <c r="AA77" s="278"/>
      <c r="AB77" s="279"/>
      <c r="AC77" s="279"/>
    </row>
    <row r="78" spans="1:29" s="127" customFormat="1" ht="15" customHeight="1">
      <c r="A78" s="449">
        <v>9</v>
      </c>
      <c r="B78" s="452"/>
      <c r="C78" s="430"/>
      <c r="D78" s="430"/>
      <c r="E78" s="430"/>
      <c r="F78" s="431"/>
      <c r="G78" s="429"/>
      <c r="H78" s="430"/>
      <c r="I78" s="430"/>
      <c r="J78" s="430"/>
      <c r="K78" s="431"/>
      <c r="L78" s="438"/>
      <c r="M78" s="439"/>
      <c r="N78" s="442"/>
      <c r="O78" s="455"/>
      <c r="P78" s="455"/>
      <c r="Q78" s="292" t="str">
        <f>IFERROR(VLOOKUP(U78,リスト!$AW$1:$AY$44,2,0),"")</f>
        <v/>
      </c>
      <c r="R78" s="447"/>
      <c r="S78" s="286" t="str">
        <f>IFERROR(VLOOKUP(U78,リスト!$AW$1:$AY$44,3,0),"")</f>
        <v/>
      </c>
      <c r="T78" s="290"/>
      <c r="U78" s="33"/>
      <c r="V78" s="458"/>
      <c r="W78" s="459"/>
      <c r="X78" s="459"/>
      <c r="Y78" s="459"/>
      <c r="Z78" s="460"/>
      <c r="AA78" s="276"/>
      <c r="AB78" s="277"/>
      <c r="AC78" s="277"/>
    </row>
    <row r="79" spans="1:29" s="127" customFormat="1" ht="15" customHeight="1">
      <c r="A79" s="450"/>
      <c r="B79" s="453"/>
      <c r="C79" s="433"/>
      <c r="D79" s="433"/>
      <c r="E79" s="433"/>
      <c r="F79" s="434"/>
      <c r="G79" s="432"/>
      <c r="H79" s="433"/>
      <c r="I79" s="433"/>
      <c r="J79" s="433"/>
      <c r="K79" s="434"/>
      <c r="L79" s="440"/>
      <c r="M79" s="441"/>
      <c r="N79" s="443"/>
      <c r="O79" s="456"/>
      <c r="P79" s="456"/>
      <c r="Q79" s="292" t="str">
        <f>IFERROR(VLOOKUP(U79,リスト!$AW$1:$AY$44,2,0),"")</f>
        <v/>
      </c>
      <c r="R79" s="293"/>
      <c r="S79" s="286" t="str">
        <f>IFERROR(VLOOKUP(U79,リスト!$AW$1:$AY$44,3,0),"")</f>
        <v/>
      </c>
      <c r="T79" s="287"/>
      <c r="U79" s="34"/>
      <c r="V79" s="461"/>
      <c r="W79" s="462"/>
      <c r="X79" s="462"/>
      <c r="Y79" s="462"/>
      <c r="Z79" s="463"/>
      <c r="AA79" s="278"/>
      <c r="AB79" s="279"/>
      <c r="AC79" s="279"/>
    </row>
    <row r="80" spans="1:29" s="127" customFormat="1" ht="15" customHeight="1">
      <c r="A80" s="450"/>
      <c r="B80" s="453"/>
      <c r="C80" s="433"/>
      <c r="D80" s="433"/>
      <c r="E80" s="433"/>
      <c r="F80" s="434"/>
      <c r="G80" s="432"/>
      <c r="H80" s="433"/>
      <c r="I80" s="433"/>
      <c r="J80" s="433"/>
      <c r="K80" s="434"/>
      <c r="L80" s="440"/>
      <c r="M80" s="441"/>
      <c r="N80" s="443"/>
      <c r="O80" s="456"/>
      <c r="P80" s="456"/>
      <c r="Q80" s="292" t="str">
        <f>IFERROR(VLOOKUP(U80,リスト!$AW$1:$AY$44,2,0),"")</f>
        <v/>
      </c>
      <c r="R80" s="447"/>
      <c r="S80" s="286" t="str">
        <f>IFERROR(VLOOKUP(U80,リスト!$AW$1:$AY$44,3,0),"")</f>
        <v/>
      </c>
      <c r="T80" s="290"/>
      <c r="U80" s="34"/>
      <c r="V80" s="461"/>
      <c r="W80" s="462"/>
      <c r="X80" s="462"/>
      <c r="Y80" s="462"/>
      <c r="Z80" s="463"/>
      <c r="AA80" s="278"/>
      <c r="AB80" s="279"/>
      <c r="AC80" s="279"/>
    </row>
    <row r="81" spans="1:29" s="127" customFormat="1" ht="15" customHeight="1">
      <c r="A81" s="450"/>
      <c r="B81" s="453"/>
      <c r="C81" s="433"/>
      <c r="D81" s="433"/>
      <c r="E81" s="433"/>
      <c r="F81" s="434"/>
      <c r="G81" s="432"/>
      <c r="H81" s="433"/>
      <c r="I81" s="433"/>
      <c r="J81" s="433"/>
      <c r="K81" s="434"/>
      <c r="L81" s="440"/>
      <c r="M81" s="441"/>
      <c r="N81" s="443"/>
      <c r="O81" s="456"/>
      <c r="P81" s="456"/>
      <c r="Q81" s="292" t="str">
        <f>IFERROR(VLOOKUP(U81,リスト!$AW$1:$AY$44,2,0),"")</f>
        <v/>
      </c>
      <c r="R81" s="447"/>
      <c r="S81" s="286" t="str">
        <f>IFERROR(VLOOKUP(U81,リスト!$AW$1:$AY$44,3,0),"")</f>
        <v/>
      </c>
      <c r="T81" s="287"/>
      <c r="U81" s="34"/>
      <c r="V81" s="461"/>
      <c r="W81" s="462"/>
      <c r="X81" s="462"/>
      <c r="Y81" s="462"/>
      <c r="Z81" s="463"/>
      <c r="AA81" s="278"/>
      <c r="AB81" s="279"/>
      <c r="AC81" s="279"/>
    </row>
    <row r="82" spans="1:29" s="127" customFormat="1" ht="15" customHeight="1">
      <c r="A82" s="450"/>
      <c r="B82" s="453"/>
      <c r="C82" s="433"/>
      <c r="D82" s="433"/>
      <c r="E82" s="433"/>
      <c r="F82" s="434"/>
      <c r="G82" s="432"/>
      <c r="H82" s="433"/>
      <c r="I82" s="433"/>
      <c r="J82" s="433"/>
      <c r="K82" s="434"/>
      <c r="L82" s="440"/>
      <c r="M82" s="441"/>
      <c r="N82" s="443"/>
      <c r="O82" s="456"/>
      <c r="P82" s="456"/>
      <c r="Q82" s="292" t="str">
        <f>IFERROR(VLOOKUP(U82,リスト!$AW$1:$AY$44,2,0),"")</f>
        <v/>
      </c>
      <c r="R82" s="293"/>
      <c r="S82" s="286" t="str">
        <f>IFERROR(VLOOKUP(U82,リスト!$AW$1:$AY$44,3,0),"")</f>
        <v/>
      </c>
      <c r="T82" s="290"/>
      <c r="U82" s="34"/>
      <c r="V82" s="461"/>
      <c r="W82" s="462"/>
      <c r="X82" s="462"/>
      <c r="Y82" s="462"/>
      <c r="Z82" s="463"/>
      <c r="AA82" s="278"/>
      <c r="AB82" s="279"/>
      <c r="AC82" s="279"/>
    </row>
    <row r="83" spans="1:29" s="127" customFormat="1" ht="15" customHeight="1">
      <c r="A83" s="451"/>
      <c r="B83" s="454"/>
      <c r="C83" s="436"/>
      <c r="D83" s="436"/>
      <c r="E83" s="436"/>
      <c r="F83" s="437"/>
      <c r="G83" s="435"/>
      <c r="H83" s="436"/>
      <c r="I83" s="436"/>
      <c r="J83" s="436"/>
      <c r="K83" s="437"/>
      <c r="L83" s="182"/>
      <c r="M83" s="183" t="s">
        <v>313</v>
      </c>
      <c r="N83" s="444"/>
      <c r="O83" s="457"/>
      <c r="P83" s="457"/>
      <c r="Q83" s="294" t="str">
        <f>IFERROR(VLOOKUP(U83,リスト!$AW$1:$AY$44,2,0),"")</f>
        <v/>
      </c>
      <c r="R83" s="295"/>
      <c r="S83" s="445" t="str">
        <f>IFERROR(VLOOKUP(U83,リスト!$AW$1:$AY$44,3,0),"")</f>
        <v/>
      </c>
      <c r="T83" s="446"/>
      <c r="U83" s="35"/>
      <c r="V83" s="464"/>
      <c r="W83" s="465"/>
      <c r="X83" s="465"/>
      <c r="Y83" s="465"/>
      <c r="Z83" s="466"/>
      <c r="AA83" s="278"/>
      <c r="AB83" s="279"/>
      <c r="AC83" s="279"/>
    </row>
    <row r="84" spans="1:29" s="127" customFormat="1" ht="15" customHeight="1">
      <c r="A84" s="449">
        <v>10</v>
      </c>
      <c r="B84" s="452"/>
      <c r="C84" s="430"/>
      <c r="D84" s="430"/>
      <c r="E84" s="430"/>
      <c r="F84" s="431"/>
      <c r="G84" s="429"/>
      <c r="H84" s="430"/>
      <c r="I84" s="430"/>
      <c r="J84" s="430"/>
      <c r="K84" s="431"/>
      <c r="L84" s="438"/>
      <c r="M84" s="439"/>
      <c r="N84" s="442"/>
      <c r="O84" s="455"/>
      <c r="P84" s="455"/>
      <c r="Q84" s="292" t="str">
        <f>IFERROR(VLOOKUP(U84,リスト!$AW$1:$AY$44,2,0),"")</f>
        <v/>
      </c>
      <c r="R84" s="447"/>
      <c r="S84" s="286" t="str">
        <f>IFERROR(VLOOKUP(U84,リスト!$AW$1:$AY$44,3,0),"")</f>
        <v/>
      </c>
      <c r="T84" s="290"/>
      <c r="U84" s="33"/>
      <c r="V84" s="458"/>
      <c r="W84" s="459"/>
      <c r="X84" s="459"/>
      <c r="Y84" s="459"/>
      <c r="Z84" s="460"/>
      <c r="AA84" s="276"/>
      <c r="AB84" s="277"/>
      <c r="AC84" s="277"/>
    </row>
    <row r="85" spans="1:29" s="127" customFormat="1" ht="15" customHeight="1">
      <c r="A85" s="450"/>
      <c r="B85" s="453"/>
      <c r="C85" s="433"/>
      <c r="D85" s="433"/>
      <c r="E85" s="433"/>
      <c r="F85" s="434"/>
      <c r="G85" s="432"/>
      <c r="H85" s="433"/>
      <c r="I85" s="433"/>
      <c r="J85" s="433"/>
      <c r="K85" s="434"/>
      <c r="L85" s="440"/>
      <c r="M85" s="441"/>
      <c r="N85" s="443"/>
      <c r="O85" s="456"/>
      <c r="P85" s="456"/>
      <c r="Q85" s="292" t="str">
        <f>IFERROR(VLOOKUP(U85,リスト!$AW$1:$AY$44,2,0),"")</f>
        <v/>
      </c>
      <c r="R85" s="293"/>
      <c r="S85" s="286" t="str">
        <f>IFERROR(VLOOKUP(U85,リスト!$AW$1:$AY$44,3,0),"")</f>
        <v/>
      </c>
      <c r="T85" s="287"/>
      <c r="U85" s="34"/>
      <c r="V85" s="461"/>
      <c r="W85" s="462"/>
      <c r="X85" s="462"/>
      <c r="Y85" s="462"/>
      <c r="Z85" s="463"/>
      <c r="AA85" s="278"/>
      <c r="AB85" s="279"/>
      <c r="AC85" s="279"/>
    </row>
    <row r="86" spans="1:29" s="127" customFormat="1" ht="15" customHeight="1">
      <c r="A86" s="450"/>
      <c r="B86" s="453"/>
      <c r="C86" s="433"/>
      <c r="D86" s="433"/>
      <c r="E86" s="433"/>
      <c r="F86" s="434"/>
      <c r="G86" s="432"/>
      <c r="H86" s="433"/>
      <c r="I86" s="433"/>
      <c r="J86" s="433"/>
      <c r="K86" s="434"/>
      <c r="L86" s="440"/>
      <c r="M86" s="441"/>
      <c r="N86" s="443"/>
      <c r="O86" s="456"/>
      <c r="P86" s="456"/>
      <c r="Q86" s="292" t="str">
        <f>IFERROR(VLOOKUP(U86,リスト!$AW$1:$AY$44,2,0),"")</f>
        <v/>
      </c>
      <c r="R86" s="447"/>
      <c r="S86" s="286" t="str">
        <f>IFERROR(VLOOKUP(U86,リスト!$AW$1:$AY$44,3,0),"")</f>
        <v/>
      </c>
      <c r="T86" s="290"/>
      <c r="U86" s="34"/>
      <c r="V86" s="461"/>
      <c r="W86" s="462"/>
      <c r="X86" s="462"/>
      <c r="Y86" s="462"/>
      <c r="Z86" s="463"/>
      <c r="AA86" s="278"/>
      <c r="AB86" s="279"/>
      <c r="AC86" s="279"/>
    </row>
    <row r="87" spans="1:29" s="127" customFormat="1" ht="15" customHeight="1">
      <c r="A87" s="450"/>
      <c r="B87" s="453"/>
      <c r="C87" s="433"/>
      <c r="D87" s="433"/>
      <c r="E87" s="433"/>
      <c r="F87" s="434"/>
      <c r="G87" s="432"/>
      <c r="H87" s="433"/>
      <c r="I87" s="433"/>
      <c r="J87" s="433"/>
      <c r="K87" s="434"/>
      <c r="L87" s="440"/>
      <c r="M87" s="441"/>
      <c r="N87" s="443"/>
      <c r="O87" s="456"/>
      <c r="P87" s="456"/>
      <c r="Q87" s="292" t="str">
        <f>IFERROR(VLOOKUP(U87,リスト!$AW$1:$AY$44,2,0),"")</f>
        <v/>
      </c>
      <c r="R87" s="447"/>
      <c r="S87" s="286" t="str">
        <f>IFERROR(VLOOKUP(U87,リスト!$AW$1:$AY$44,3,0),"")</f>
        <v/>
      </c>
      <c r="T87" s="287"/>
      <c r="U87" s="34"/>
      <c r="V87" s="461"/>
      <c r="W87" s="462"/>
      <c r="X87" s="462"/>
      <c r="Y87" s="462"/>
      <c r="Z87" s="463"/>
      <c r="AA87" s="278"/>
      <c r="AB87" s="279"/>
      <c r="AC87" s="279"/>
    </row>
    <row r="88" spans="1:29" s="127" customFormat="1" ht="15" customHeight="1">
      <c r="A88" s="450"/>
      <c r="B88" s="453"/>
      <c r="C88" s="433"/>
      <c r="D88" s="433"/>
      <c r="E88" s="433"/>
      <c r="F88" s="434"/>
      <c r="G88" s="432"/>
      <c r="H88" s="433"/>
      <c r="I88" s="433"/>
      <c r="J88" s="433"/>
      <c r="K88" s="434"/>
      <c r="L88" s="440"/>
      <c r="M88" s="441"/>
      <c r="N88" s="443"/>
      <c r="O88" s="456"/>
      <c r="P88" s="456"/>
      <c r="Q88" s="292" t="str">
        <f>IFERROR(VLOOKUP(U88,リスト!$AW$1:$AY$44,2,0),"")</f>
        <v/>
      </c>
      <c r="R88" s="293"/>
      <c r="S88" s="286" t="str">
        <f>IFERROR(VLOOKUP(U88,リスト!$AW$1:$AY$44,3,0),"")</f>
        <v/>
      </c>
      <c r="T88" s="290"/>
      <c r="U88" s="34"/>
      <c r="V88" s="461"/>
      <c r="W88" s="462"/>
      <c r="X88" s="462"/>
      <c r="Y88" s="462"/>
      <c r="Z88" s="463"/>
      <c r="AA88" s="278"/>
      <c r="AB88" s="279"/>
      <c r="AC88" s="279"/>
    </row>
    <row r="89" spans="1:29" s="127" customFormat="1" ht="15" customHeight="1">
      <c r="A89" s="450"/>
      <c r="B89" s="453"/>
      <c r="C89" s="433"/>
      <c r="D89" s="433"/>
      <c r="E89" s="433"/>
      <c r="F89" s="434"/>
      <c r="G89" s="432"/>
      <c r="H89" s="433"/>
      <c r="I89" s="433"/>
      <c r="J89" s="433"/>
      <c r="K89" s="434"/>
      <c r="L89" s="182"/>
      <c r="M89" s="183" t="s">
        <v>313</v>
      </c>
      <c r="N89" s="444"/>
      <c r="O89" s="457"/>
      <c r="P89" s="457"/>
      <c r="Q89" s="294" t="str">
        <f>IFERROR(VLOOKUP(U89,リスト!$AW$1:$AY$44,2,0),"")</f>
        <v/>
      </c>
      <c r="R89" s="295"/>
      <c r="S89" s="286" t="str">
        <f>IFERROR(VLOOKUP(U89,リスト!$AW$1:$AY$44,3,0),"")</f>
        <v/>
      </c>
      <c r="T89" s="287"/>
      <c r="U89" s="35"/>
      <c r="V89" s="464"/>
      <c r="W89" s="465"/>
      <c r="X89" s="465"/>
      <c r="Y89" s="465"/>
      <c r="Z89" s="466"/>
      <c r="AA89" s="278"/>
      <c r="AB89" s="279"/>
      <c r="AC89" s="279"/>
    </row>
    <row r="90" spans="1:29" s="127" customFormat="1" ht="15" hidden="1" customHeight="1" outlineLevel="1">
      <c r="A90" s="449">
        <v>11</v>
      </c>
      <c r="B90" s="452"/>
      <c r="C90" s="430"/>
      <c r="D90" s="430"/>
      <c r="E90" s="430"/>
      <c r="F90" s="431"/>
      <c r="G90" s="429"/>
      <c r="H90" s="430"/>
      <c r="I90" s="430"/>
      <c r="J90" s="430"/>
      <c r="K90" s="431"/>
      <c r="L90" s="438"/>
      <c r="M90" s="439"/>
      <c r="N90" s="442"/>
      <c r="O90" s="455"/>
      <c r="P90" s="455"/>
      <c r="Q90" s="484" t="str">
        <f>IFERROR(VLOOKUP(U90,リスト!$AW$1:$AY$44,2,0),"")</f>
        <v/>
      </c>
      <c r="R90" s="485"/>
      <c r="S90" s="288" t="str">
        <f>IFERROR(VLOOKUP(U90,リスト!$AW$1:$AY$44,3,0),"")</f>
        <v/>
      </c>
      <c r="T90" s="289"/>
      <c r="U90" s="33"/>
      <c r="V90" s="458"/>
      <c r="W90" s="459"/>
      <c r="X90" s="459"/>
      <c r="Y90" s="459"/>
      <c r="Z90" s="460"/>
      <c r="AA90" s="276"/>
      <c r="AB90" s="277"/>
      <c r="AC90" s="277"/>
    </row>
    <row r="91" spans="1:29" s="127" customFormat="1" ht="15" hidden="1" customHeight="1" outlineLevel="1">
      <c r="A91" s="450"/>
      <c r="B91" s="453"/>
      <c r="C91" s="433"/>
      <c r="D91" s="433"/>
      <c r="E91" s="433"/>
      <c r="F91" s="434"/>
      <c r="G91" s="432"/>
      <c r="H91" s="433"/>
      <c r="I91" s="433"/>
      <c r="J91" s="433"/>
      <c r="K91" s="434"/>
      <c r="L91" s="440"/>
      <c r="M91" s="441"/>
      <c r="N91" s="443"/>
      <c r="O91" s="456"/>
      <c r="P91" s="456"/>
      <c r="Q91" s="292" t="str">
        <f>IFERROR(VLOOKUP(U91,リスト!$AW$1:$AY$44,2,0),"")</f>
        <v/>
      </c>
      <c r="R91" s="293"/>
      <c r="S91" s="467" t="str">
        <f>IFERROR(VLOOKUP(U91,リスト!$AW$1:$AY$44,3,0),"")</f>
        <v/>
      </c>
      <c r="T91" s="468"/>
      <c r="U91" s="34"/>
      <c r="V91" s="461"/>
      <c r="W91" s="462"/>
      <c r="X91" s="462"/>
      <c r="Y91" s="462"/>
      <c r="Z91" s="463"/>
      <c r="AA91" s="278"/>
      <c r="AB91" s="279"/>
      <c r="AC91" s="279"/>
    </row>
    <row r="92" spans="1:29" s="127" customFormat="1" ht="14.25" hidden="1" customHeight="1" outlineLevel="1">
      <c r="A92" s="450"/>
      <c r="B92" s="453"/>
      <c r="C92" s="433"/>
      <c r="D92" s="433"/>
      <c r="E92" s="433"/>
      <c r="F92" s="434"/>
      <c r="G92" s="432"/>
      <c r="H92" s="433"/>
      <c r="I92" s="433"/>
      <c r="J92" s="433"/>
      <c r="K92" s="434"/>
      <c r="L92" s="440"/>
      <c r="M92" s="441"/>
      <c r="N92" s="443"/>
      <c r="O92" s="456"/>
      <c r="P92" s="456"/>
      <c r="Q92" s="292" t="str">
        <f>IFERROR(VLOOKUP(U92,リスト!$AW$1:$AY$44,2,0),"")</f>
        <v/>
      </c>
      <c r="R92" s="293"/>
      <c r="S92" s="467" t="str">
        <f>IFERROR(VLOOKUP(U92,リスト!$AW$1:$AY$44,3,0),"")</f>
        <v/>
      </c>
      <c r="T92" s="468"/>
      <c r="U92" s="34"/>
      <c r="V92" s="461"/>
      <c r="W92" s="462"/>
      <c r="X92" s="462"/>
      <c r="Y92" s="462"/>
      <c r="Z92" s="463"/>
      <c r="AA92" s="278"/>
      <c r="AB92" s="279"/>
      <c r="AC92" s="279"/>
    </row>
    <row r="93" spans="1:29" s="127" customFormat="1" ht="15" hidden="1" customHeight="1" outlineLevel="1">
      <c r="A93" s="450"/>
      <c r="B93" s="453"/>
      <c r="C93" s="433"/>
      <c r="D93" s="433"/>
      <c r="E93" s="433"/>
      <c r="F93" s="434"/>
      <c r="G93" s="432"/>
      <c r="H93" s="433"/>
      <c r="I93" s="433"/>
      <c r="J93" s="433"/>
      <c r="K93" s="434"/>
      <c r="L93" s="440"/>
      <c r="M93" s="441"/>
      <c r="N93" s="443"/>
      <c r="O93" s="456"/>
      <c r="P93" s="456"/>
      <c r="Q93" s="292" t="str">
        <f>IFERROR(VLOOKUP(U93,リスト!$AW$1:$AY$44,2,0),"")</f>
        <v/>
      </c>
      <c r="R93" s="293"/>
      <c r="S93" s="467" t="str">
        <f>IFERROR(VLOOKUP(U93,リスト!$AW$1:$AY$44,3,0),"")</f>
        <v/>
      </c>
      <c r="T93" s="468"/>
      <c r="U93" s="34"/>
      <c r="V93" s="461"/>
      <c r="W93" s="462"/>
      <c r="X93" s="462"/>
      <c r="Y93" s="462"/>
      <c r="Z93" s="463"/>
      <c r="AA93" s="278"/>
      <c r="AB93" s="279"/>
      <c r="AC93" s="279"/>
    </row>
    <row r="94" spans="1:29" s="127" customFormat="1" ht="15" hidden="1" customHeight="1" outlineLevel="1">
      <c r="A94" s="450"/>
      <c r="B94" s="453"/>
      <c r="C94" s="433"/>
      <c r="D94" s="433"/>
      <c r="E94" s="433"/>
      <c r="F94" s="434"/>
      <c r="G94" s="432"/>
      <c r="H94" s="433"/>
      <c r="I94" s="433"/>
      <c r="J94" s="433"/>
      <c r="K94" s="434"/>
      <c r="L94" s="440"/>
      <c r="M94" s="441"/>
      <c r="N94" s="443"/>
      <c r="O94" s="456"/>
      <c r="P94" s="456"/>
      <c r="Q94" s="292" t="str">
        <f>IFERROR(VLOOKUP(U94,リスト!$AW$1:$AY$44,2,0),"")</f>
        <v/>
      </c>
      <c r="R94" s="293"/>
      <c r="S94" s="467" t="str">
        <f>IFERROR(VLOOKUP(U94,リスト!$AW$1:$AY$44,3,0),"")</f>
        <v/>
      </c>
      <c r="T94" s="468"/>
      <c r="U94" s="34"/>
      <c r="V94" s="461"/>
      <c r="W94" s="462"/>
      <c r="X94" s="462"/>
      <c r="Y94" s="462"/>
      <c r="Z94" s="463"/>
      <c r="AA94" s="278"/>
      <c r="AB94" s="279"/>
      <c r="AC94" s="279"/>
    </row>
    <row r="95" spans="1:29" s="127" customFormat="1" ht="15" hidden="1" customHeight="1" outlineLevel="1">
      <c r="A95" s="450"/>
      <c r="B95" s="453"/>
      <c r="C95" s="433"/>
      <c r="D95" s="433"/>
      <c r="E95" s="433"/>
      <c r="F95" s="434"/>
      <c r="G95" s="432"/>
      <c r="H95" s="433"/>
      <c r="I95" s="433"/>
      <c r="J95" s="433"/>
      <c r="K95" s="434"/>
      <c r="L95" s="182"/>
      <c r="M95" s="183" t="s">
        <v>313</v>
      </c>
      <c r="N95" s="443"/>
      <c r="O95" s="457"/>
      <c r="P95" s="457"/>
      <c r="Q95" s="292" t="str">
        <f>IFERROR(VLOOKUP(U95,リスト!$AW$1:$AY$44,2,0),"")</f>
        <v/>
      </c>
      <c r="R95" s="293"/>
      <c r="S95" s="469" t="str">
        <f>IFERROR(VLOOKUP(U95,リスト!$AW$1:$AY$44,3,0),"")</f>
        <v/>
      </c>
      <c r="T95" s="470"/>
      <c r="U95" s="35"/>
      <c r="V95" s="464"/>
      <c r="W95" s="465"/>
      <c r="X95" s="465"/>
      <c r="Y95" s="465"/>
      <c r="Z95" s="466"/>
      <c r="AA95" s="278"/>
      <c r="AB95" s="279"/>
      <c r="AC95" s="279"/>
    </row>
    <row r="96" spans="1:29" s="127" customFormat="1" ht="15" hidden="1" customHeight="1" outlineLevel="1">
      <c r="A96" s="449">
        <v>12</v>
      </c>
      <c r="B96" s="452"/>
      <c r="C96" s="430"/>
      <c r="D96" s="430"/>
      <c r="E96" s="430"/>
      <c r="F96" s="431"/>
      <c r="G96" s="429"/>
      <c r="H96" s="430"/>
      <c r="I96" s="430"/>
      <c r="J96" s="430"/>
      <c r="K96" s="431"/>
      <c r="L96" s="438"/>
      <c r="M96" s="439"/>
      <c r="N96" s="442"/>
      <c r="O96" s="455"/>
      <c r="P96" s="455"/>
      <c r="Q96" s="484" t="str">
        <f>IFERROR(VLOOKUP(U96,リスト!$AW$1:$AY$44,2,0),"")</f>
        <v/>
      </c>
      <c r="R96" s="485"/>
      <c r="S96" s="288" t="str">
        <f>IFERROR(VLOOKUP(U96,リスト!$AW$1:$AY$44,3,0),"")</f>
        <v/>
      </c>
      <c r="T96" s="289"/>
      <c r="U96" s="33"/>
      <c r="V96" s="458"/>
      <c r="W96" s="459"/>
      <c r="X96" s="459"/>
      <c r="Y96" s="459"/>
      <c r="Z96" s="460"/>
      <c r="AA96" s="276"/>
      <c r="AB96" s="277"/>
      <c r="AC96" s="277"/>
    </row>
    <row r="97" spans="1:29" s="127" customFormat="1" ht="15" hidden="1" customHeight="1" outlineLevel="1">
      <c r="A97" s="450"/>
      <c r="B97" s="453"/>
      <c r="C97" s="433"/>
      <c r="D97" s="433"/>
      <c r="E97" s="433"/>
      <c r="F97" s="434"/>
      <c r="G97" s="432"/>
      <c r="H97" s="433"/>
      <c r="I97" s="433"/>
      <c r="J97" s="433"/>
      <c r="K97" s="434"/>
      <c r="L97" s="440"/>
      <c r="M97" s="441"/>
      <c r="N97" s="443"/>
      <c r="O97" s="456"/>
      <c r="P97" s="456"/>
      <c r="Q97" s="292" t="str">
        <f>IFERROR(VLOOKUP(U97,リスト!$AW$1:$AY$44,2,0),"")</f>
        <v/>
      </c>
      <c r="R97" s="293"/>
      <c r="S97" s="467" t="str">
        <f>IFERROR(VLOOKUP(U97,リスト!$AW$1:$AY$44,3,0),"")</f>
        <v/>
      </c>
      <c r="T97" s="468"/>
      <c r="U97" s="34"/>
      <c r="V97" s="461"/>
      <c r="W97" s="462"/>
      <c r="X97" s="462"/>
      <c r="Y97" s="462"/>
      <c r="Z97" s="463"/>
      <c r="AA97" s="278"/>
      <c r="AB97" s="279"/>
      <c r="AC97" s="279"/>
    </row>
    <row r="98" spans="1:29" s="127" customFormat="1" ht="15" hidden="1" customHeight="1" outlineLevel="1">
      <c r="A98" s="450"/>
      <c r="B98" s="453"/>
      <c r="C98" s="433"/>
      <c r="D98" s="433"/>
      <c r="E98" s="433"/>
      <c r="F98" s="434"/>
      <c r="G98" s="432"/>
      <c r="H98" s="433"/>
      <c r="I98" s="433"/>
      <c r="J98" s="433"/>
      <c r="K98" s="434"/>
      <c r="L98" s="440"/>
      <c r="M98" s="441"/>
      <c r="N98" s="443"/>
      <c r="O98" s="456"/>
      <c r="P98" s="456"/>
      <c r="Q98" s="292" t="str">
        <f>IFERROR(VLOOKUP(U98,リスト!$AW$1:$AY$44,2,0),"")</f>
        <v/>
      </c>
      <c r="R98" s="293"/>
      <c r="S98" s="467" t="str">
        <f>IFERROR(VLOOKUP(U98,リスト!$AW$1:$AY$44,3,0),"")</f>
        <v/>
      </c>
      <c r="T98" s="468"/>
      <c r="U98" s="34"/>
      <c r="V98" s="461"/>
      <c r="W98" s="462"/>
      <c r="X98" s="462"/>
      <c r="Y98" s="462"/>
      <c r="Z98" s="463"/>
      <c r="AA98" s="278"/>
      <c r="AB98" s="279"/>
      <c r="AC98" s="279"/>
    </row>
    <row r="99" spans="1:29" s="127" customFormat="1" ht="15" hidden="1" customHeight="1" outlineLevel="1">
      <c r="A99" s="450"/>
      <c r="B99" s="453"/>
      <c r="C99" s="433"/>
      <c r="D99" s="433"/>
      <c r="E99" s="433"/>
      <c r="F99" s="434"/>
      <c r="G99" s="432"/>
      <c r="H99" s="433"/>
      <c r="I99" s="433"/>
      <c r="J99" s="433"/>
      <c r="K99" s="434"/>
      <c r="L99" s="440"/>
      <c r="M99" s="441"/>
      <c r="N99" s="443"/>
      <c r="O99" s="456"/>
      <c r="P99" s="456"/>
      <c r="Q99" s="292" t="str">
        <f>IFERROR(VLOOKUP(U99,リスト!$AW$1:$AY$44,2,0),"")</f>
        <v/>
      </c>
      <c r="R99" s="293"/>
      <c r="S99" s="467" t="str">
        <f>IFERROR(VLOOKUP(U99,リスト!$AW$1:$AY$44,3,0),"")</f>
        <v/>
      </c>
      <c r="T99" s="468"/>
      <c r="U99" s="34"/>
      <c r="V99" s="461"/>
      <c r="W99" s="462"/>
      <c r="X99" s="462"/>
      <c r="Y99" s="462"/>
      <c r="Z99" s="463"/>
      <c r="AA99" s="278"/>
      <c r="AB99" s="279"/>
      <c r="AC99" s="279"/>
    </row>
    <row r="100" spans="1:29" s="127" customFormat="1" ht="15" hidden="1" customHeight="1" outlineLevel="1">
      <c r="A100" s="450"/>
      <c r="B100" s="453"/>
      <c r="C100" s="433"/>
      <c r="D100" s="433"/>
      <c r="E100" s="433"/>
      <c r="F100" s="434"/>
      <c r="G100" s="432"/>
      <c r="H100" s="433"/>
      <c r="I100" s="433"/>
      <c r="J100" s="433"/>
      <c r="K100" s="434"/>
      <c r="L100" s="440"/>
      <c r="M100" s="441"/>
      <c r="N100" s="443"/>
      <c r="O100" s="456"/>
      <c r="P100" s="456"/>
      <c r="Q100" s="292" t="str">
        <f>IFERROR(VLOOKUP(U100,リスト!$AW$1:$AY$44,2,0),"")</f>
        <v/>
      </c>
      <c r="R100" s="293"/>
      <c r="S100" s="467" t="str">
        <f>IFERROR(VLOOKUP(U100,リスト!$AW$1:$AY$44,3,0),"")</f>
        <v/>
      </c>
      <c r="T100" s="468"/>
      <c r="U100" s="34"/>
      <c r="V100" s="461"/>
      <c r="W100" s="462"/>
      <c r="X100" s="462"/>
      <c r="Y100" s="462"/>
      <c r="Z100" s="463"/>
      <c r="AA100" s="278"/>
      <c r="AB100" s="279"/>
      <c r="AC100" s="279"/>
    </row>
    <row r="101" spans="1:29" s="127" customFormat="1" ht="15" hidden="1" customHeight="1" outlineLevel="1">
      <c r="A101" s="450"/>
      <c r="B101" s="453"/>
      <c r="C101" s="433"/>
      <c r="D101" s="433"/>
      <c r="E101" s="433"/>
      <c r="F101" s="434"/>
      <c r="G101" s="432"/>
      <c r="H101" s="433"/>
      <c r="I101" s="433"/>
      <c r="J101" s="433"/>
      <c r="K101" s="434"/>
      <c r="L101" s="182"/>
      <c r="M101" s="183" t="s">
        <v>313</v>
      </c>
      <c r="N101" s="443"/>
      <c r="O101" s="457"/>
      <c r="P101" s="457"/>
      <c r="Q101" s="292" t="str">
        <f>IFERROR(VLOOKUP(U101,リスト!$AW$1:$AY$44,2,0),"")</f>
        <v/>
      </c>
      <c r="R101" s="293"/>
      <c r="S101" s="469" t="str">
        <f>IFERROR(VLOOKUP(U101,リスト!$AW$1:$AY$44,3,0),"")</f>
        <v/>
      </c>
      <c r="T101" s="470"/>
      <c r="U101" s="35"/>
      <c r="V101" s="464"/>
      <c r="W101" s="465"/>
      <c r="X101" s="465"/>
      <c r="Y101" s="465"/>
      <c r="Z101" s="466"/>
      <c r="AA101" s="278"/>
      <c r="AB101" s="279"/>
      <c r="AC101" s="279"/>
    </row>
    <row r="102" spans="1:29" s="127" customFormat="1" ht="15" hidden="1" customHeight="1" outlineLevel="1">
      <c r="A102" s="449">
        <v>13</v>
      </c>
      <c r="B102" s="452"/>
      <c r="C102" s="430"/>
      <c r="D102" s="430"/>
      <c r="E102" s="430"/>
      <c r="F102" s="431"/>
      <c r="G102" s="429"/>
      <c r="H102" s="430"/>
      <c r="I102" s="430"/>
      <c r="J102" s="430"/>
      <c r="K102" s="431"/>
      <c r="L102" s="438"/>
      <c r="M102" s="439"/>
      <c r="N102" s="442"/>
      <c r="O102" s="455"/>
      <c r="P102" s="455"/>
      <c r="Q102" s="484" t="str">
        <f>IFERROR(VLOOKUP(U102,リスト!$AW$1:$AY$44,2,0),"")</f>
        <v/>
      </c>
      <c r="R102" s="485"/>
      <c r="S102" s="288" t="str">
        <f>IFERROR(VLOOKUP(U102,リスト!$AW$1:$AY$44,3,0),"")</f>
        <v/>
      </c>
      <c r="T102" s="289"/>
      <c r="U102" s="33"/>
      <c r="V102" s="458"/>
      <c r="W102" s="459"/>
      <c r="X102" s="459"/>
      <c r="Y102" s="459"/>
      <c r="Z102" s="460"/>
      <c r="AA102" s="276"/>
      <c r="AB102" s="277"/>
      <c r="AC102" s="277"/>
    </row>
    <row r="103" spans="1:29" s="127" customFormat="1" ht="15" hidden="1" customHeight="1" outlineLevel="1">
      <c r="A103" s="450"/>
      <c r="B103" s="453"/>
      <c r="C103" s="433"/>
      <c r="D103" s="433"/>
      <c r="E103" s="433"/>
      <c r="F103" s="434"/>
      <c r="G103" s="432"/>
      <c r="H103" s="433"/>
      <c r="I103" s="433"/>
      <c r="J103" s="433"/>
      <c r="K103" s="434"/>
      <c r="L103" s="440"/>
      <c r="M103" s="441"/>
      <c r="N103" s="443"/>
      <c r="O103" s="456"/>
      <c r="P103" s="456"/>
      <c r="Q103" s="292" t="str">
        <f>IFERROR(VLOOKUP(U103,リスト!$AW$1:$AY$44,2,0),"")</f>
        <v/>
      </c>
      <c r="R103" s="293"/>
      <c r="S103" s="467" t="str">
        <f>IFERROR(VLOOKUP(U103,リスト!$AW$1:$AY$44,3,0),"")</f>
        <v/>
      </c>
      <c r="T103" s="468"/>
      <c r="U103" s="34"/>
      <c r="V103" s="461"/>
      <c r="W103" s="462"/>
      <c r="X103" s="462"/>
      <c r="Y103" s="462"/>
      <c r="Z103" s="463"/>
      <c r="AA103" s="278"/>
      <c r="AB103" s="279"/>
      <c r="AC103" s="279"/>
    </row>
    <row r="104" spans="1:29" s="127" customFormat="1" ht="15" hidden="1" customHeight="1" outlineLevel="1">
      <c r="A104" s="450"/>
      <c r="B104" s="453"/>
      <c r="C104" s="433"/>
      <c r="D104" s="433"/>
      <c r="E104" s="433"/>
      <c r="F104" s="434"/>
      <c r="G104" s="432"/>
      <c r="H104" s="433"/>
      <c r="I104" s="433"/>
      <c r="J104" s="433"/>
      <c r="K104" s="434"/>
      <c r="L104" s="440"/>
      <c r="M104" s="441"/>
      <c r="N104" s="443"/>
      <c r="O104" s="456"/>
      <c r="P104" s="456"/>
      <c r="Q104" s="292" t="str">
        <f>IFERROR(VLOOKUP(U104,リスト!$AW$1:$AY$44,2,0),"")</f>
        <v/>
      </c>
      <c r="R104" s="293"/>
      <c r="S104" s="467" t="str">
        <f>IFERROR(VLOOKUP(U104,リスト!$AW$1:$AY$44,3,0),"")</f>
        <v/>
      </c>
      <c r="T104" s="468"/>
      <c r="U104" s="34"/>
      <c r="V104" s="461"/>
      <c r="W104" s="462"/>
      <c r="X104" s="462"/>
      <c r="Y104" s="462"/>
      <c r="Z104" s="463"/>
      <c r="AA104" s="278"/>
      <c r="AB104" s="279"/>
      <c r="AC104" s="279"/>
    </row>
    <row r="105" spans="1:29" s="127" customFormat="1" ht="15" hidden="1" customHeight="1" outlineLevel="1">
      <c r="A105" s="450"/>
      <c r="B105" s="453"/>
      <c r="C105" s="433"/>
      <c r="D105" s="433"/>
      <c r="E105" s="433"/>
      <c r="F105" s="434"/>
      <c r="G105" s="432"/>
      <c r="H105" s="433"/>
      <c r="I105" s="433"/>
      <c r="J105" s="433"/>
      <c r="K105" s="434"/>
      <c r="L105" s="440"/>
      <c r="M105" s="441"/>
      <c r="N105" s="443"/>
      <c r="O105" s="456"/>
      <c r="P105" s="456"/>
      <c r="Q105" s="292" t="str">
        <f>IFERROR(VLOOKUP(U105,リスト!$AW$1:$AY$44,2,0),"")</f>
        <v/>
      </c>
      <c r="R105" s="293"/>
      <c r="S105" s="467" t="str">
        <f>IFERROR(VLOOKUP(U105,リスト!$AW$1:$AY$44,3,0),"")</f>
        <v/>
      </c>
      <c r="T105" s="468"/>
      <c r="U105" s="34"/>
      <c r="V105" s="461"/>
      <c r="W105" s="462"/>
      <c r="X105" s="462"/>
      <c r="Y105" s="462"/>
      <c r="Z105" s="463"/>
      <c r="AA105" s="278"/>
      <c r="AB105" s="279"/>
      <c r="AC105" s="279"/>
    </row>
    <row r="106" spans="1:29" s="127" customFormat="1" ht="15" hidden="1" customHeight="1" outlineLevel="1">
      <c r="A106" s="450"/>
      <c r="B106" s="453"/>
      <c r="C106" s="433"/>
      <c r="D106" s="433"/>
      <c r="E106" s="433"/>
      <c r="F106" s="434"/>
      <c r="G106" s="432"/>
      <c r="H106" s="433"/>
      <c r="I106" s="433"/>
      <c r="J106" s="433"/>
      <c r="K106" s="434"/>
      <c r="L106" s="440"/>
      <c r="M106" s="441"/>
      <c r="N106" s="443"/>
      <c r="O106" s="456"/>
      <c r="P106" s="456"/>
      <c r="Q106" s="292" t="str">
        <f>IFERROR(VLOOKUP(U106,リスト!$AW$1:$AY$44,2,0),"")</f>
        <v/>
      </c>
      <c r="R106" s="293"/>
      <c r="S106" s="467" t="str">
        <f>IFERROR(VLOOKUP(U106,リスト!$AW$1:$AY$44,3,0),"")</f>
        <v/>
      </c>
      <c r="T106" s="468"/>
      <c r="U106" s="34"/>
      <c r="V106" s="461"/>
      <c r="W106" s="462"/>
      <c r="X106" s="462"/>
      <c r="Y106" s="462"/>
      <c r="Z106" s="463"/>
      <c r="AA106" s="278"/>
      <c r="AB106" s="279"/>
      <c r="AC106" s="279"/>
    </row>
    <row r="107" spans="1:29" s="127" customFormat="1" ht="15" hidden="1" customHeight="1" outlineLevel="1">
      <c r="A107" s="450"/>
      <c r="B107" s="453"/>
      <c r="C107" s="433"/>
      <c r="D107" s="433"/>
      <c r="E107" s="433"/>
      <c r="F107" s="434"/>
      <c r="G107" s="432"/>
      <c r="H107" s="433"/>
      <c r="I107" s="433"/>
      <c r="J107" s="433"/>
      <c r="K107" s="434"/>
      <c r="L107" s="182"/>
      <c r="M107" s="183" t="s">
        <v>313</v>
      </c>
      <c r="N107" s="443"/>
      <c r="O107" s="457"/>
      <c r="P107" s="457"/>
      <c r="Q107" s="292" t="str">
        <f>IFERROR(VLOOKUP(U107,リスト!$AW$1:$AY$44,2,0),"")</f>
        <v/>
      </c>
      <c r="R107" s="293"/>
      <c r="S107" s="469" t="str">
        <f>IFERROR(VLOOKUP(U107,リスト!$AW$1:$AY$44,3,0),"")</f>
        <v/>
      </c>
      <c r="T107" s="470"/>
      <c r="U107" s="35"/>
      <c r="V107" s="464"/>
      <c r="W107" s="465"/>
      <c r="X107" s="465"/>
      <c r="Y107" s="465"/>
      <c r="Z107" s="466"/>
      <c r="AA107" s="278"/>
      <c r="AB107" s="279"/>
      <c r="AC107" s="279"/>
    </row>
    <row r="108" spans="1:29" s="127" customFormat="1" ht="15" hidden="1" customHeight="1" outlineLevel="1">
      <c r="A108" s="449">
        <v>14</v>
      </c>
      <c r="B108" s="452"/>
      <c r="C108" s="430"/>
      <c r="D108" s="430"/>
      <c r="E108" s="430"/>
      <c r="F108" s="431"/>
      <c r="G108" s="429"/>
      <c r="H108" s="430"/>
      <c r="I108" s="430"/>
      <c r="J108" s="430"/>
      <c r="K108" s="431"/>
      <c r="L108" s="438"/>
      <c r="M108" s="439"/>
      <c r="N108" s="442"/>
      <c r="O108" s="455"/>
      <c r="P108" s="455"/>
      <c r="Q108" s="484" t="str">
        <f>IFERROR(VLOOKUP(U108,リスト!$AW$1:$AY$44,2,0),"")</f>
        <v/>
      </c>
      <c r="R108" s="485"/>
      <c r="S108" s="288" t="str">
        <f>IFERROR(VLOOKUP(U108,リスト!$AW$1:$AY$44,3,0),"")</f>
        <v/>
      </c>
      <c r="T108" s="289"/>
      <c r="U108" s="33"/>
      <c r="V108" s="458"/>
      <c r="W108" s="459"/>
      <c r="X108" s="459"/>
      <c r="Y108" s="459"/>
      <c r="Z108" s="460"/>
      <c r="AA108" s="276"/>
      <c r="AB108" s="277"/>
      <c r="AC108" s="277"/>
    </row>
    <row r="109" spans="1:29" s="127" customFormat="1" ht="15" hidden="1" customHeight="1" outlineLevel="1">
      <c r="A109" s="450"/>
      <c r="B109" s="453"/>
      <c r="C109" s="433"/>
      <c r="D109" s="433"/>
      <c r="E109" s="433"/>
      <c r="F109" s="434"/>
      <c r="G109" s="432"/>
      <c r="H109" s="433"/>
      <c r="I109" s="433"/>
      <c r="J109" s="433"/>
      <c r="K109" s="434"/>
      <c r="L109" s="440"/>
      <c r="M109" s="441"/>
      <c r="N109" s="443"/>
      <c r="O109" s="456"/>
      <c r="P109" s="456"/>
      <c r="Q109" s="292" t="str">
        <f>IFERROR(VLOOKUP(U109,リスト!$AW$1:$AY$44,2,0),"")</f>
        <v/>
      </c>
      <c r="R109" s="293"/>
      <c r="S109" s="467" t="str">
        <f>IFERROR(VLOOKUP(U109,リスト!$AW$1:$AY$44,3,0),"")</f>
        <v/>
      </c>
      <c r="T109" s="468"/>
      <c r="U109" s="34"/>
      <c r="V109" s="461"/>
      <c r="W109" s="462"/>
      <c r="X109" s="462"/>
      <c r="Y109" s="462"/>
      <c r="Z109" s="463"/>
      <c r="AA109" s="278"/>
      <c r="AB109" s="279"/>
      <c r="AC109" s="279"/>
    </row>
    <row r="110" spans="1:29" s="127" customFormat="1" ht="15" hidden="1" customHeight="1" outlineLevel="1">
      <c r="A110" s="450"/>
      <c r="B110" s="453"/>
      <c r="C110" s="433"/>
      <c r="D110" s="433"/>
      <c r="E110" s="433"/>
      <c r="F110" s="434"/>
      <c r="G110" s="432"/>
      <c r="H110" s="433"/>
      <c r="I110" s="433"/>
      <c r="J110" s="433"/>
      <c r="K110" s="434"/>
      <c r="L110" s="440"/>
      <c r="M110" s="441"/>
      <c r="N110" s="443"/>
      <c r="O110" s="456"/>
      <c r="P110" s="456"/>
      <c r="Q110" s="292" t="str">
        <f>IFERROR(VLOOKUP(U110,リスト!$AW$1:$AY$44,2,0),"")</f>
        <v/>
      </c>
      <c r="R110" s="293"/>
      <c r="S110" s="467" t="str">
        <f>IFERROR(VLOOKUP(U110,リスト!$AW$1:$AY$44,3,0),"")</f>
        <v/>
      </c>
      <c r="T110" s="468"/>
      <c r="U110" s="34"/>
      <c r="V110" s="461"/>
      <c r="W110" s="462"/>
      <c r="X110" s="462"/>
      <c r="Y110" s="462"/>
      <c r="Z110" s="463"/>
      <c r="AA110" s="278"/>
      <c r="AB110" s="279"/>
      <c r="AC110" s="279"/>
    </row>
    <row r="111" spans="1:29" s="127" customFormat="1" ht="15" hidden="1" customHeight="1" outlineLevel="1">
      <c r="A111" s="450"/>
      <c r="B111" s="453"/>
      <c r="C111" s="433"/>
      <c r="D111" s="433"/>
      <c r="E111" s="433"/>
      <c r="F111" s="434"/>
      <c r="G111" s="432"/>
      <c r="H111" s="433"/>
      <c r="I111" s="433"/>
      <c r="J111" s="433"/>
      <c r="K111" s="434"/>
      <c r="L111" s="440"/>
      <c r="M111" s="441"/>
      <c r="N111" s="443"/>
      <c r="O111" s="456"/>
      <c r="P111" s="456"/>
      <c r="Q111" s="292" t="str">
        <f>IFERROR(VLOOKUP(U111,リスト!$AW$1:$AY$44,2,0),"")</f>
        <v/>
      </c>
      <c r="R111" s="293"/>
      <c r="S111" s="467" t="str">
        <f>IFERROR(VLOOKUP(U111,リスト!$AW$1:$AY$44,3,0),"")</f>
        <v/>
      </c>
      <c r="T111" s="468"/>
      <c r="U111" s="34"/>
      <c r="V111" s="461"/>
      <c r="W111" s="462"/>
      <c r="X111" s="462"/>
      <c r="Y111" s="462"/>
      <c r="Z111" s="463"/>
      <c r="AA111" s="278"/>
      <c r="AB111" s="279"/>
      <c r="AC111" s="279"/>
    </row>
    <row r="112" spans="1:29" s="127" customFormat="1" ht="15" hidden="1" customHeight="1" outlineLevel="1">
      <c r="A112" s="450"/>
      <c r="B112" s="453"/>
      <c r="C112" s="433"/>
      <c r="D112" s="433"/>
      <c r="E112" s="433"/>
      <c r="F112" s="434"/>
      <c r="G112" s="432"/>
      <c r="H112" s="433"/>
      <c r="I112" s="433"/>
      <c r="J112" s="433"/>
      <c r="K112" s="434"/>
      <c r="L112" s="440"/>
      <c r="M112" s="441"/>
      <c r="N112" s="443"/>
      <c r="O112" s="456"/>
      <c r="P112" s="456"/>
      <c r="Q112" s="292" t="str">
        <f>IFERROR(VLOOKUP(U112,リスト!$AW$1:$AY$44,2,0),"")</f>
        <v/>
      </c>
      <c r="R112" s="293"/>
      <c r="S112" s="467" t="str">
        <f>IFERROR(VLOOKUP(U112,リスト!$AW$1:$AY$44,3,0),"")</f>
        <v/>
      </c>
      <c r="T112" s="468"/>
      <c r="U112" s="34"/>
      <c r="V112" s="461"/>
      <c r="W112" s="462"/>
      <c r="X112" s="462"/>
      <c r="Y112" s="462"/>
      <c r="Z112" s="463"/>
      <c r="AA112" s="278"/>
      <c r="AB112" s="279"/>
      <c r="AC112" s="279"/>
    </row>
    <row r="113" spans="1:29" s="127" customFormat="1" ht="15" hidden="1" customHeight="1" outlineLevel="1">
      <c r="A113" s="450"/>
      <c r="B113" s="453"/>
      <c r="C113" s="433"/>
      <c r="D113" s="433"/>
      <c r="E113" s="433"/>
      <c r="F113" s="434"/>
      <c r="G113" s="432"/>
      <c r="H113" s="433"/>
      <c r="I113" s="433"/>
      <c r="J113" s="433"/>
      <c r="K113" s="434"/>
      <c r="L113" s="182"/>
      <c r="M113" s="183" t="s">
        <v>313</v>
      </c>
      <c r="N113" s="443"/>
      <c r="O113" s="457"/>
      <c r="P113" s="457"/>
      <c r="Q113" s="294" t="str">
        <f>IFERROR(VLOOKUP(U113,リスト!$AW$1:$AY$44,2,0),"")</f>
        <v/>
      </c>
      <c r="R113" s="486"/>
      <c r="S113" s="469" t="str">
        <f>IFERROR(VLOOKUP(U113,リスト!$AW$1:$AY$44,3,0),"")</f>
        <v/>
      </c>
      <c r="T113" s="470"/>
      <c r="U113" s="35"/>
      <c r="V113" s="464"/>
      <c r="W113" s="465"/>
      <c r="X113" s="465"/>
      <c r="Y113" s="465"/>
      <c r="Z113" s="466"/>
      <c r="AA113" s="278"/>
      <c r="AB113" s="279"/>
      <c r="AC113" s="279"/>
    </row>
    <row r="114" spans="1:29" s="127" customFormat="1" ht="15" hidden="1" customHeight="1" outlineLevel="1">
      <c r="A114" s="449">
        <v>15</v>
      </c>
      <c r="B114" s="452"/>
      <c r="C114" s="430"/>
      <c r="D114" s="430"/>
      <c r="E114" s="430"/>
      <c r="F114" s="431"/>
      <c r="G114" s="429"/>
      <c r="H114" s="430"/>
      <c r="I114" s="430"/>
      <c r="J114" s="430"/>
      <c r="K114" s="431"/>
      <c r="L114" s="438"/>
      <c r="M114" s="439"/>
      <c r="N114" s="442"/>
      <c r="O114" s="455"/>
      <c r="P114" s="455"/>
      <c r="Q114" s="484" t="str">
        <f>IFERROR(VLOOKUP(U114,リスト!$AW$1:$AY$44,2,0),"")</f>
        <v/>
      </c>
      <c r="R114" s="485"/>
      <c r="S114" s="288" t="str">
        <f>IFERROR(VLOOKUP(U114,リスト!$AW$1:$AY$44,3,0),"")</f>
        <v/>
      </c>
      <c r="T114" s="289"/>
      <c r="U114" s="33"/>
      <c r="V114" s="458"/>
      <c r="W114" s="459"/>
      <c r="X114" s="459"/>
      <c r="Y114" s="459"/>
      <c r="Z114" s="460"/>
      <c r="AA114" s="276"/>
      <c r="AB114" s="277"/>
      <c r="AC114" s="277"/>
    </row>
    <row r="115" spans="1:29" s="127" customFormat="1" ht="15" hidden="1" customHeight="1" outlineLevel="1">
      <c r="A115" s="450"/>
      <c r="B115" s="453"/>
      <c r="C115" s="433"/>
      <c r="D115" s="433"/>
      <c r="E115" s="433"/>
      <c r="F115" s="434"/>
      <c r="G115" s="432"/>
      <c r="H115" s="433"/>
      <c r="I115" s="433"/>
      <c r="J115" s="433"/>
      <c r="K115" s="434"/>
      <c r="L115" s="440"/>
      <c r="M115" s="441"/>
      <c r="N115" s="443"/>
      <c r="O115" s="456"/>
      <c r="P115" s="456"/>
      <c r="Q115" s="292" t="str">
        <f>IFERROR(VLOOKUP(U115,リスト!$AW$1:$AY$44,2,0),"")</f>
        <v/>
      </c>
      <c r="R115" s="293"/>
      <c r="S115" s="467" t="str">
        <f>IFERROR(VLOOKUP(U115,リスト!$AW$1:$AY$44,3,0),"")</f>
        <v/>
      </c>
      <c r="T115" s="468"/>
      <c r="U115" s="34"/>
      <c r="V115" s="461"/>
      <c r="W115" s="462"/>
      <c r="X115" s="462"/>
      <c r="Y115" s="462"/>
      <c r="Z115" s="463"/>
      <c r="AA115" s="278"/>
      <c r="AB115" s="279"/>
      <c r="AC115" s="279"/>
    </row>
    <row r="116" spans="1:29" s="127" customFormat="1" ht="14.25" hidden="1" customHeight="1" outlineLevel="1">
      <c r="A116" s="450"/>
      <c r="B116" s="453"/>
      <c r="C116" s="433"/>
      <c r="D116" s="433"/>
      <c r="E116" s="433"/>
      <c r="F116" s="434"/>
      <c r="G116" s="432"/>
      <c r="H116" s="433"/>
      <c r="I116" s="433"/>
      <c r="J116" s="433"/>
      <c r="K116" s="434"/>
      <c r="L116" s="440"/>
      <c r="M116" s="441"/>
      <c r="N116" s="443"/>
      <c r="O116" s="456"/>
      <c r="P116" s="456"/>
      <c r="Q116" s="292" t="str">
        <f>IFERROR(VLOOKUP(U116,リスト!$AW$1:$AY$44,2,0),"")</f>
        <v/>
      </c>
      <c r="R116" s="293"/>
      <c r="S116" s="467" t="str">
        <f>IFERROR(VLOOKUP(U116,リスト!$AW$1:$AY$44,3,0),"")</f>
        <v/>
      </c>
      <c r="T116" s="468"/>
      <c r="U116" s="34"/>
      <c r="V116" s="461"/>
      <c r="W116" s="462"/>
      <c r="X116" s="462"/>
      <c r="Y116" s="462"/>
      <c r="Z116" s="463"/>
      <c r="AA116" s="278"/>
      <c r="AB116" s="279"/>
      <c r="AC116" s="279"/>
    </row>
    <row r="117" spans="1:29" s="127" customFormat="1" ht="15" hidden="1" customHeight="1" outlineLevel="1">
      <c r="A117" s="450"/>
      <c r="B117" s="453"/>
      <c r="C117" s="433"/>
      <c r="D117" s="433"/>
      <c r="E117" s="433"/>
      <c r="F117" s="434"/>
      <c r="G117" s="432"/>
      <c r="H117" s="433"/>
      <c r="I117" s="433"/>
      <c r="J117" s="433"/>
      <c r="K117" s="434"/>
      <c r="L117" s="440"/>
      <c r="M117" s="441"/>
      <c r="N117" s="443"/>
      <c r="O117" s="456"/>
      <c r="P117" s="456"/>
      <c r="Q117" s="292" t="str">
        <f>IFERROR(VLOOKUP(U117,リスト!$AW$1:$AY$44,2,0),"")</f>
        <v/>
      </c>
      <c r="R117" s="293"/>
      <c r="S117" s="467" t="str">
        <f>IFERROR(VLOOKUP(U117,リスト!$AW$1:$AY$44,3,0),"")</f>
        <v/>
      </c>
      <c r="T117" s="468"/>
      <c r="U117" s="34"/>
      <c r="V117" s="461"/>
      <c r="W117" s="462"/>
      <c r="X117" s="462"/>
      <c r="Y117" s="462"/>
      <c r="Z117" s="463"/>
      <c r="AA117" s="278"/>
      <c r="AB117" s="279"/>
      <c r="AC117" s="279"/>
    </row>
    <row r="118" spans="1:29" s="127" customFormat="1" ht="15" hidden="1" customHeight="1" outlineLevel="1">
      <c r="A118" s="450"/>
      <c r="B118" s="453"/>
      <c r="C118" s="433"/>
      <c r="D118" s="433"/>
      <c r="E118" s="433"/>
      <c r="F118" s="434"/>
      <c r="G118" s="432"/>
      <c r="H118" s="433"/>
      <c r="I118" s="433"/>
      <c r="J118" s="433"/>
      <c r="K118" s="434"/>
      <c r="L118" s="440"/>
      <c r="M118" s="441"/>
      <c r="N118" s="443"/>
      <c r="O118" s="456"/>
      <c r="P118" s="456"/>
      <c r="Q118" s="292" t="str">
        <f>IFERROR(VLOOKUP(U118,リスト!$AW$1:$AY$44,2,0),"")</f>
        <v/>
      </c>
      <c r="R118" s="293"/>
      <c r="S118" s="467" t="str">
        <f>IFERROR(VLOOKUP(U118,リスト!$AW$1:$AY$44,3,0),"")</f>
        <v/>
      </c>
      <c r="T118" s="468"/>
      <c r="U118" s="34"/>
      <c r="V118" s="461"/>
      <c r="W118" s="462"/>
      <c r="X118" s="462"/>
      <c r="Y118" s="462"/>
      <c r="Z118" s="463"/>
      <c r="AA118" s="278"/>
      <c r="AB118" s="279"/>
      <c r="AC118" s="279"/>
    </row>
    <row r="119" spans="1:29" s="127" customFormat="1" ht="15" hidden="1" customHeight="1" outlineLevel="1">
      <c r="A119" s="450"/>
      <c r="B119" s="453"/>
      <c r="C119" s="433"/>
      <c r="D119" s="433"/>
      <c r="E119" s="433"/>
      <c r="F119" s="434"/>
      <c r="G119" s="432"/>
      <c r="H119" s="433"/>
      <c r="I119" s="433"/>
      <c r="J119" s="433"/>
      <c r="K119" s="434"/>
      <c r="L119" s="182"/>
      <c r="M119" s="183" t="s">
        <v>313</v>
      </c>
      <c r="N119" s="443"/>
      <c r="O119" s="456"/>
      <c r="P119" s="456"/>
      <c r="Q119" s="292" t="str">
        <f>IFERROR(VLOOKUP(U119,リスト!$AW$1:$AY$44,2,0),"")</f>
        <v/>
      </c>
      <c r="R119" s="293"/>
      <c r="S119" s="467" t="str">
        <f>IFERROR(VLOOKUP(U119,リスト!$AW$1:$AY$44,3,0),"")</f>
        <v/>
      </c>
      <c r="T119" s="468"/>
      <c r="U119" s="34"/>
      <c r="V119" s="461"/>
      <c r="W119" s="462"/>
      <c r="X119" s="462"/>
      <c r="Y119" s="462"/>
      <c r="Z119" s="463"/>
      <c r="AA119" s="278"/>
      <c r="AB119" s="279"/>
      <c r="AC119" s="279"/>
    </row>
    <row r="120" spans="1:29" ht="19.5" customHeight="1" collapsed="1">
      <c r="A120" s="476" t="s">
        <v>345</v>
      </c>
      <c r="B120" s="476"/>
      <c r="C120" s="476"/>
      <c r="D120" s="476"/>
      <c r="E120" s="476"/>
      <c r="F120" s="476"/>
      <c r="G120" s="476"/>
      <c r="H120" s="476"/>
      <c r="I120" s="476"/>
      <c r="J120" s="476"/>
      <c r="K120" s="477"/>
      <c r="L120" s="480">
        <f>SUM(L30:M119)</f>
        <v>0</v>
      </c>
      <c r="M120" s="481"/>
      <c r="N120" s="280" t="str">
        <f>IF(ロール対応表ｰ1008!$T$57=0,"","「ロール対応表」シートと一致していないスキル項目があります")</f>
        <v/>
      </c>
      <c r="O120" s="281"/>
      <c r="P120" s="281"/>
      <c r="Q120" s="281"/>
      <c r="R120" s="281"/>
      <c r="S120" s="281"/>
      <c r="T120" s="281"/>
      <c r="U120" s="281"/>
      <c r="V120" s="281"/>
      <c r="W120" s="281"/>
      <c r="X120" s="281"/>
      <c r="Y120" s="281"/>
      <c r="Z120" s="281"/>
      <c r="AA120" s="281"/>
      <c r="AB120" s="281"/>
      <c r="AC120" s="282"/>
    </row>
    <row r="121" spans="1:29" ht="10.5" customHeight="1">
      <c r="A121" s="478"/>
      <c r="B121" s="478"/>
      <c r="C121" s="478"/>
      <c r="D121" s="478"/>
      <c r="E121" s="478"/>
      <c r="F121" s="478"/>
      <c r="G121" s="478"/>
      <c r="H121" s="478"/>
      <c r="I121" s="478"/>
      <c r="J121" s="478"/>
      <c r="K121" s="479"/>
      <c r="L121" s="482" t="s">
        <v>313</v>
      </c>
      <c r="M121" s="483"/>
      <c r="N121" s="283"/>
      <c r="O121" s="284"/>
      <c r="P121" s="284"/>
      <c r="Q121" s="284"/>
      <c r="R121" s="284"/>
      <c r="S121" s="284"/>
      <c r="T121" s="284"/>
      <c r="U121" s="284"/>
      <c r="V121" s="284"/>
      <c r="W121" s="284"/>
      <c r="X121" s="284"/>
      <c r="Y121" s="284"/>
      <c r="Z121" s="284"/>
      <c r="AA121" s="284"/>
      <c r="AB121" s="284"/>
      <c r="AC121" s="285"/>
    </row>
    <row r="122" spans="1:29" ht="15" customHeight="1">
      <c r="A122" s="428" t="s">
        <v>596</v>
      </c>
      <c r="B122" s="428"/>
      <c r="C122" s="428"/>
      <c r="D122" s="428"/>
      <c r="E122" s="428"/>
      <c r="F122" s="428"/>
      <c r="G122" s="428"/>
      <c r="H122" s="428"/>
      <c r="I122" s="428"/>
      <c r="J122" s="428"/>
      <c r="K122" s="428"/>
      <c r="L122" s="428"/>
      <c r="M122" s="428"/>
      <c r="N122" s="331"/>
      <c r="O122" s="331"/>
      <c r="P122" s="331"/>
      <c r="Q122" s="331"/>
      <c r="R122" s="331"/>
      <c r="S122" s="331"/>
      <c r="T122" s="331"/>
      <c r="U122" s="331"/>
      <c r="V122" s="331"/>
      <c r="W122" s="331"/>
      <c r="X122" s="331"/>
      <c r="Y122" s="331"/>
      <c r="Z122" s="331"/>
    </row>
    <row r="123" spans="1:29" ht="15" customHeight="1">
      <c r="A123" s="331"/>
      <c r="B123" s="331"/>
      <c r="C123" s="331"/>
      <c r="D123" s="331"/>
      <c r="E123" s="331"/>
      <c r="F123" s="331"/>
      <c r="G123" s="331"/>
      <c r="H123" s="331"/>
      <c r="I123" s="331"/>
      <c r="J123" s="331"/>
      <c r="K123" s="331"/>
      <c r="L123" s="331"/>
      <c r="M123" s="331"/>
      <c r="N123" s="331"/>
      <c r="O123" s="331"/>
      <c r="P123" s="331"/>
      <c r="Q123" s="331"/>
      <c r="R123" s="331"/>
      <c r="S123" s="331"/>
      <c r="T123" s="331"/>
      <c r="U123" s="331"/>
      <c r="V123" s="331"/>
      <c r="W123" s="331"/>
      <c r="X123" s="331"/>
      <c r="Y123" s="331"/>
      <c r="Z123" s="331"/>
    </row>
    <row r="124" spans="1:29" ht="15" customHeight="1">
      <c r="A124" s="331"/>
      <c r="B124" s="331"/>
      <c r="C124" s="331"/>
      <c r="D124" s="331"/>
      <c r="E124" s="331"/>
      <c r="F124" s="331"/>
      <c r="G124" s="331"/>
      <c r="H124" s="331"/>
      <c r="I124" s="331"/>
      <c r="J124" s="331"/>
      <c r="K124" s="331"/>
      <c r="L124" s="331"/>
      <c r="M124" s="331"/>
      <c r="N124" s="331"/>
      <c r="O124" s="331"/>
      <c r="P124" s="331"/>
      <c r="Q124" s="331"/>
      <c r="R124" s="331"/>
      <c r="S124" s="331"/>
      <c r="T124" s="331"/>
      <c r="U124" s="331"/>
      <c r="V124" s="331"/>
      <c r="W124" s="331"/>
      <c r="X124" s="331"/>
      <c r="Y124" s="331"/>
      <c r="Z124" s="331"/>
    </row>
    <row r="125" spans="1:29" ht="15" customHeight="1">
      <c r="A125" s="331"/>
      <c r="B125" s="331"/>
      <c r="C125" s="331"/>
      <c r="D125" s="331"/>
      <c r="E125" s="331"/>
      <c r="F125" s="331"/>
      <c r="G125" s="331"/>
      <c r="H125" s="331"/>
      <c r="I125" s="331"/>
      <c r="J125" s="331"/>
      <c r="K125" s="331"/>
      <c r="L125" s="331"/>
      <c r="M125" s="331"/>
      <c r="N125" s="331"/>
      <c r="O125" s="331"/>
      <c r="P125" s="331"/>
      <c r="Q125" s="331"/>
      <c r="R125" s="331"/>
      <c r="S125" s="331"/>
      <c r="T125" s="331"/>
      <c r="U125" s="331"/>
      <c r="V125" s="331"/>
      <c r="W125" s="331"/>
      <c r="X125" s="331"/>
      <c r="Y125" s="331"/>
      <c r="Z125" s="331"/>
    </row>
    <row r="126" spans="1:29" ht="15" customHeight="1">
      <c r="A126" s="257" t="s">
        <v>635</v>
      </c>
      <c r="B126" s="226"/>
      <c r="C126" s="226"/>
      <c r="D126" s="226"/>
      <c r="E126" s="226"/>
      <c r="F126" s="226"/>
      <c r="G126" s="226"/>
      <c r="H126" s="226"/>
      <c r="I126" s="226"/>
      <c r="J126" s="226"/>
      <c r="K126" s="226"/>
      <c r="L126" s="226"/>
      <c r="M126" s="226"/>
      <c r="N126" s="226"/>
      <c r="O126" s="226"/>
      <c r="P126" s="226"/>
      <c r="Q126" s="226"/>
      <c r="R126" s="226"/>
      <c r="S126" s="226"/>
      <c r="T126" s="226"/>
      <c r="U126" s="226"/>
      <c r="V126" s="226"/>
      <c r="W126" s="226"/>
      <c r="X126" s="226"/>
      <c r="Y126" s="226"/>
      <c r="Z126" s="226"/>
    </row>
    <row r="127" spans="1:29" ht="15" customHeight="1">
      <c r="A127" s="573" t="s">
        <v>636</v>
      </c>
      <c r="B127" s="573"/>
      <c r="C127" s="573"/>
      <c r="D127" s="573"/>
      <c r="E127" s="574"/>
      <c r="F127" s="575" t="s">
        <v>346</v>
      </c>
      <c r="G127" s="575"/>
      <c r="H127" s="575"/>
      <c r="I127" s="575"/>
      <c r="J127" s="575"/>
      <c r="K127" s="575"/>
      <c r="L127" s="575"/>
      <c r="M127" s="575"/>
      <c r="N127" s="575"/>
      <c r="O127" s="575"/>
      <c r="P127" s="575"/>
      <c r="Q127" s="575"/>
      <c r="R127" s="575"/>
    </row>
    <row r="128" spans="1:29" ht="50.1" customHeight="1">
      <c r="A128" s="421"/>
      <c r="B128" s="421"/>
      <c r="C128" s="421"/>
      <c r="D128" s="421"/>
      <c r="E128" s="574"/>
      <c r="F128" s="576"/>
      <c r="G128" s="576"/>
      <c r="H128" s="576"/>
      <c r="I128" s="576"/>
      <c r="J128" s="576"/>
      <c r="K128" s="576"/>
      <c r="L128" s="576"/>
      <c r="M128" s="576"/>
      <c r="N128" s="576"/>
      <c r="O128" s="576"/>
      <c r="P128" s="576"/>
      <c r="Q128" s="576"/>
      <c r="R128" s="576"/>
    </row>
    <row r="129" spans="1:26" ht="9" customHeight="1">
      <c r="A129" s="239"/>
      <c r="B129" s="239"/>
      <c r="C129" s="239"/>
      <c r="D129" s="239"/>
      <c r="E129" s="45"/>
      <c r="F129" s="45"/>
      <c r="G129" s="45"/>
      <c r="H129" s="45"/>
      <c r="I129" s="45"/>
      <c r="J129" s="45"/>
      <c r="K129" s="45"/>
      <c r="L129" s="45"/>
      <c r="M129" s="45"/>
      <c r="N129" s="45"/>
      <c r="O129" s="45"/>
      <c r="P129" s="45"/>
      <c r="Q129" s="45"/>
      <c r="R129" s="45"/>
    </row>
    <row r="130" spans="1:26" ht="16.5" customHeight="1">
      <c r="A130" s="227" t="s">
        <v>600</v>
      </c>
      <c r="B130" s="239"/>
      <c r="C130" s="239"/>
      <c r="D130" s="239"/>
      <c r="E130" s="239"/>
      <c r="F130" s="239"/>
      <c r="G130" s="239"/>
      <c r="H130" s="239"/>
      <c r="I130" s="239"/>
      <c r="J130" s="239"/>
      <c r="K130" s="239"/>
      <c r="L130" s="239"/>
      <c r="M130" s="239"/>
      <c r="N130" s="239"/>
      <c r="O130" s="239"/>
      <c r="P130" s="239"/>
      <c r="Q130" s="239"/>
      <c r="R130" s="239"/>
    </row>
    <row r="131" spans="1:26" ht="3.75" customHeight="1">
      <c r="A131" s="43"/>
    </row>
    <row r="132" spans="1:26" ht="74.25" customHeight="1">
      <c r="A132" s="422" t="s">
        <v>347</v>
      </c>
      <c r="B132" s="422"/>
      <c r="C132" s="422"/>
      <c r="D132" s="423"/>
      <c r="E132" s="424"/>
      <c r="F132" s="425"/>
      <c r="G132" s="425"/>
      <c r="H132" s="425"/>
      <c r="I132" s="425"/>
      <c r="J132" s="425"/>
      <c r="K132" s="425"/>
      <c r="L132" s="425"/>
      <c r="M132" s="425"/>
      <c r="N132" s="425"/>
      <c r="O132" s="425"/>
      <c r="P132" s="425"/>
      <c r="Q132" s="425"/>
      <c r="R132" s="426"/>
      <c r="S132" s="45"/>
      <c r="T132" s="45"/>
      <c r="U132" s="45"/>
      <c r="V132" s="45"/>
      <c r="W132" s="46"/>
      <c r="X132" s="45"/>
    </row>
    <row r="133" spans="1:26" ht="74.25" customHeight="1">
      <c r="A133" s="422" t="s">
        <v>348</v>
      </c>
      <c r="B133" s="422"/>
      <c r="C133" s="422"/>
      <c r="D133" s="423"/>
      <c r="E133" s="427"/>
      <c r="F133" s="427"/>
      <c r="G133" s="427"/>
      <c r="H133" s="427"/>
      <c r="I133" s="427"/>
      <c r="J133" s="427"/>
      <c r="K133" s="427"/>
      <c r="L133" s="427"/>
      <c r="M133" s="427"/>
      <c r="N133" s="427"/>
      <c r="O133" s="427"/>
      <c r="P133" s="427"/>
      <c r="Q133" s="427"/>
      <c r="R133" s="427"/>
      <c r="S133" s="45"/>
      <c r="T133" s="45"/>
      <c r="U133" s="45"/>
      <c r="V133" s="45"/>
      <c r="W133" s="46"/>
      <c r="X133" s="45"/>
      <c r="Y133" s="45"/>
    </row>
    <row r="134" spans="1:26" ht="12" customHeight="1">
      <c r="A134" s="47"/>
      <c r="B134" s="47"/>
      <c r="C134" s="239"/>
      <c r="D134" s="239"/>
      <c r="E134" s="45"/>
      <c r="F134" s="45"/>
      <c r="G134" s="45"/>
      <c r="H134" s="45"/>
      <c r="I134" s="45"/>
      <c r="J134" s="45"/>
      <c r="K134" s="46"/>
      <c r="L134" s="45"/>
      <c r="M134" s="45"/>
      <c r="N134" s="45"/>
      <c r="O134" s="45"/>
      <c r="P134" s="45"/>
      <c r="Q134" s="45"/>
      <c r="R134" s="46"/>
      <c r="S134" s="45"/>
      <c r="X134" s="1"/>
      <c r="Y134" s="45"/>
      <c r="Z134" s="45"/>
    </row>
    <row r="135" spans="1:26" ht="36" customHeight="1">
      <c r="A135" s="577" t="s">
        <v>589</v>
      </c>
      <c r="B135" s="577"/>
      <c r="C135" s="577"/>
      <c r="D135" s="577"/>
      <c r="E135" s="578"/>
      <c r="F135" s="578"/>
      <c r="G135" s="578"/>
      <c r="H135" s="578"/>
      <c r="I135" s="578"/>
      <c r="J135" s="578"/>
      <c r="K135" s="578"/>
      <c r="L135" s="578"/>
      <c r="M135" s="578"/>
      <c r="N135" s="578"/>
      <c r="O135" s="578"/>
      <c r="P135" s="578"/>
      <c r="Q135" s="578"/>
      <c r="R135" s="578"/>
      <c r="S135" s="1"/>
      <c r="X135" s="1"/>
    </row>
    <row r="136" spans="1:26" ht="35.1" customHeight="1">
      <c r="A136" s="579" t="s">
        <v>602</v>
      </c>
      <c r="B136" s="580"/>
      <c r="C136" s="580"/>
      <c r="D136" s="581"/>
      <c r="E136" s="586" t="s">
        <v>349</v>
      </c>
      <c r="F136" s="587"/>
      <c r="G136" s="588"/>
      <c r="H136" s="589"/>
      <c r="I136" s="586" t="s">
        <v>350</v>
      </c>
      <c r="J136" s="590"/>
      <c r="K136" s="588"/>
      <c r="L136" s="591"/>
      <c r="M136" s="591"/>
      <c r="N136" s="589"/>
      <c r="O136" s="586" t="s">
        <v>351</v>
      </c>
      <c r="P136" s="590"/>
      <c r="Q136" s="588"/>
      <c r="R136" s="589"/>
      <c r="S136" s="45"/>
      <c r="T136" s="45"/>
      <c r="U136" s="45"/>
      <c r="V136" s="45"/>
      <c r="W136" s="46"/>
      <c r="X136" s="45"/>
    </row>
    <row r="137" spans="1:26" ht="15" customHeight="1">
      <c r="A137" s="582"/>
      <c r="B137" s="342"/>
      <c r="C137" s="342"/>
      <c r="D137" s="343"/>
      <c r="E137" s="592" t="s">
        <v>352</v>
      </c>
      <c r="F137" s="593"/>
      <c r="G137" s="593"/>
      <c r="H137" s="593"/>
      <c r="I137" s="593"/>
      <c r="J137" s="593"/>
      <c r="K137" s="593"/>
      <c r="L137" s="593"/>
      <c r="M137" s="593"/>
      <c r="N137" s="593"/>
      <c r="O137" s="593"/>
      <c r="P137" s="593"/>
      <c r="Q137" s="593"/>
      <c r="R137" s="594"/>
      <c r="S137" s="45"/>
      <c r="T137" s="45"/>
      <c r="U137" s="45"/>
      <c r="V137" s="45"/>
      <c r="W137" s="46"/>
      <c r="X137" s="45"/>
    </row>
    <row r="138" spans="1:26" ht="50.1" customHeight="1">
      <c r="A138" s="583"/>
      <c r="B138" s="584"/>
      <c r="C138" s="584"/>
      <c r="D138" s="585"/>
      <c r="E138" s="595"/>
      <c r="F138" s="596"/>
      <c r="G138" s="596"/>
      <c r="H138" s="596"/>
      <c r="I138" s="596"/>
      <c r="J138" s="596"/>
      <c r="K138" s="596"/>
      <c r="L138" s="596"/>
      <c r="M138" s="596"/>
      <c r="N138" s="596"/>
      <c r="O138" s="596"/>
      <c r="P138" s="596"/>
      <c r="Q138" s="596"/>
      <c r="R138" s="597"/>
      <c r="S138" s="45"/>
      <c r="T138" s="45"/>
      <c r="U138" s="45"/>
      <c r="V138" s="45"/>
      <c r="W138" s="46"/>
      <c r="X138" s="45"/>
    </row>
    <row r="139" spans="1:26" ht="35.1" customHeight="1">
      <c r="A139" s="579" t="s">
        <v>603</v>
      </c>
      <c r="B139" s="580"/>
      <c r="C139" s="580"/>
      <c r="D139" s="581"/>
      <c r="E139" s="598" t="s">
        <v>349</v>
      </c>
      <c r="F139" s="599"/>
      <c r="G139" s="600"/>
      <c r="H139" s="601"/>
      <c r="I139" s="598" t="s">
        <v>350</v>
      </c>
      <c r="J139" s="602"/>
      <c r="K139" s="600"/>
      <c r="L139" s="603"/>
      <c r="M139" s="603"/>
      <c r="N139" s="601"/>
      <c r="O139" s="598" t="s">
        <v>351</v>
      </c>
      <c r="P139" s="602"/>
      <c r="Q139" s="600"/>
      <c r="R139" s="601"/>
      <c r="S139" s="45"/>
      <c r="T139" s="45"/>
      <c r="U139" s="45"/>
      <c r="V139" s="45"/>
      <c r="W139" s="46"/>
      <c r="X139" s="45"/>
      <c r="Y139" s="45"/>
      <c r="Z139" s="45"/>
    </row>
    <row r="140" spans="1:26" ht="15" customHeight="1">
      <c r="A140" s="582"/>
      <c r="B140" s="342"/>
      <c r="C140" s="342"/>
      <c r="D140" s="343"/>
      <c r="E140" s="592" t="s">
        <v>352</v>
      </c>
      <c r="F140" s="593"/>
      <c r="G140" s="593"/>
      <c r="H140" s="593"/>
      <c r="I140" s="593"/>
      <c r="J140" s="593"/>
      <c r="K140" s="593"/>
      <c r="L140" s="593"/>
      <c r="M140" s="593"/>
      <c r="N140" s="593"/>
      <c r="O140" s="593"/>
      <c r="P140" s="593"/>
      <c r="Q140" s="593"/>
      <c r="R140" s="594"/>
      <c r="S140" s="45"/>
      <c r="T140" s="45"/>
      <c r="U140" s="45"/>
      <c r="V140" s="45"/>
      <c r="W140" s="46"/>
      <c r="X140" s="45"/>
      <c r="Y140" s="45"/>
      <c r="Z140" s="45"/>
    </row>
    <row r="141" spans="1:26" ht="50.1" customHeight="1">
      <c r="A141" s="583"/>
      <c r="B141" s="584"/>
      <c r="C141" s="584"/>
      <c r="D141" s="585"/>
      <c r="E141" s="595"/>
      <c r="F141" s="596"/>
      <c r="G141" s="596"/>
      <c r="H141" s="596"/>
      <c r="I141" s="596"/>
      <c r="J141" s="596"/>
      <c r="K141" s="596"/>
      <c r="L141" s="596"/>
      <c r="M141" s="596"/>
      <c r="N141" s="596"/>
      <c r="O141" s="596"/>
      <c r="P141" s="596"/>
      <c r="Q141" s="596"/>
      <c r="R141" s="597"/>
      <c r="S141" s="45"/>
      <c r="T141" s="45"/>
      <c r="U141" s="45"/>
      <c r="V141" s="45"/>
      <c r="W141" s="46"/>
      <c r="X141" s="45"/>
      <c r="Y141" s="45"/>
      <c r="Z141" s="45"/>
    </row>
    <row r="142" spans="1:26" ht="64.5" customHeight="1">
      <c r="A142" s="606" t="s">
        <v>604</v>
      </c>
      <c r="B142" s="606"/>
      <c r="C142" s="422"/>
      <c r="D142" s="423"/>
      <c r="E142" s="607"/>
      <c r="F142" s="607"/>
      <c r="G142" s="607"/>
      <c r="H142" s="607"/>
      <c r="I142" s="607"/>
      <c r="J142" s="607"/>
      <c r="K142" s="607"/>
      <c r="L142" s="607"/>
      <c r="M142" s="607"/>
      <c r="N142" s="607"/>
      <c r="O142" s="607"/>
      <c r="P142" s="607"/>
      <c r="Q142" s="607"/>
      <c r="R142" s="607"/>
      <c r="S142" s="1"/>
      <c r="T142" s="45"/>
      <c r="U142" s="45"/>
      <c r="V142" s="45"/>
      <c r="W142" s="46"/>
      <c r="X142" s="45"/>
    </row>
    <row r="143" spans="1:26" ht="64.5" customHeight="1">
      <c r="A143" s="606" t="s">
        <v>605</v>
      </c>
      <c r="B143" s="606"/>
      <c r="C143" s="422"/>
      <c r="D143" s="423"/>
      <c r="E143" s="607"/>
      <c r="F143" s="607"/>
      <c r="G143" s="607"/>
      <c r="H143" s="607"/>
      <c r="I143" s="607"/>
      <c r="J143" s="607"/>
      <c r="K143" s="607"/>
      <c r="L143" s="607"/>
      <c r="M143" s="607"/>
      <c r="N143" s="607"/>
      <c r="O143" s="607"/>
      <c r="P143" s="607"/>
      <c r="Q143" s="607"/>
      <c r="R143" s="607"/>
      <c r="S143" s="1"/>
      <c r="T143" s="45"/>
      <c r="U143" s="45"/>
      <c r="V143" s="45"/>
      <c r="W143" s="46"/>
      <c r="X143" s="45"/>
    </row>
    <row r="144" spans="1:26" ht="22.5" customHeight="1">
      <c r="A144" s="608" t="s">
        <v>606</v>
      </c>
      <c r="B144" s="609"/>
      <c r="C144" s="612" t="s">
        <v>353</v>
      </c>
      <c r="D144" s="613"/>
      <c r="E144" s="607"/>
      <c r="F144" s="607"/>
      <c r="G144" s="607"/>
      <c r="H144" s="607"/>
      <c r="I144" s="607"/>
      <c r="J144" s="607"/>
      <c r="K144" s="607"/>
      <c r="L144" s="607"/>
      <c r="M144" s="607"/>
      <c r="N144" s="607"/>
      <c r="O144" s="607"/>
      <c r="P144" s="607"/>
      <c r="Q144" s="607"/>
      <c r="R144" s="607"/>
      <c r="S144" s="1"/>
      <c r="T144" s="45"/>
      <c r="U144" s="45"/>
      <c r="V144" s="45"/>
      <c r="W144" s="46"/>
      <c r="X144" s="45"/>
    </row>
    <row r="145" spans="1:24" ht="64.5" customHeight="1">
      <c r="A145" s="610"/>
      <c r="B145" s="611"/>
      <c r="C145" s="614" t="s">
        <v>354</v>
      </c>
      <c r="D145" s="615"/>
      <c r="E145" s="607"/>
      <c r="F145" s="607"/>
      <c r="G145" s="607"/>
      <c r="H145" s="607"/>
      <c r="I145" s="607"/>
      <c r="J145" s="607"/>
      <c r="K145" s="607"/>
      <c r="L145" s="607"/>
      <c r="M145" s="607"/>
      <c r="N145" s="607"/>
      <c r="O145" s="607"/>
      <c r="P145" s="607"/>
      <c r="Q145" s="607"/>
      <c r="R145" s="607"/>
      <c r="S145" s="1"/>
      <c r="T145" s="45"/>
      <c r="U145" s="45"/>
      <c r="V145" s="45"/>
      <c r="W145" s="46"/>
      <c r="X145" s="45"/>
    </row>
    <row r="146" spans="1:24" ht="15" customHeight="1">
      <c r="A146" s="48"/>
      <c r="B146" s="291"/>
      <c r="C146" s="291"/>
      <c r="D146" s="291"/>
      <c r="E146" s="291"/>
      <c r="F146" s="291"/>
      <c r="G146" s="291"/>
      <c r="H146" s="291"/>
      <c r="I146" s="291"/>
      <c r="J146" s="291"/>
      <c r="K146" s="291"/>
      <c r="L146" s="291"/>
      <c r="M146" s="291"/>
      <c r="N146" s="291"/>
      <c r="O146" s="291"/>
      <c r="P146" s="291"/>
      <c r="Q146" s="291"/>
      <c r="R146" s="291"/>
    </row>
    <row r="147" spans="1:24" ht="21" customHeight="1">
      <c r="A147" s="227" t="s">
        <v>607</v>
      </c>
      <c r="B147" s="239"/>
      <c r="C147" s="239"/>
      <c r="D147" s="239"/>
      <c r="E147" s="37"/>
      <c r="F147" s="37"/>
      <c r="G147" s="44"/>
      <c r="H147" s="44"/>
      <c r="I147" s="44"/>
      <c r="J147" s="44"/>
      <c r="K147" s="44"/>
      <c r="L147" s="44"/>
      <c r="M147" s="44"/>
      <c r="N147" s="44"/>
      <c r="O147" s="44"/>
      <c r="P147" s="44"/>
      <c r="Q147" s="44"/>
      <c r="R147" s="44"/>
    </row>
    <row r="148" spans="1:24" ht="3.75" customHeight="1">
      <c r="A148" s="43"/>
    </row>
    <row r="149" spans="1:24" ht="18.75" customHeight="1">
      <c r="A149" s="397" t="s">
        <v>355</v>
      </c>
      <c r="B149" s="616" t="s">
        <v>356</v>
      </c>
      <c r="C149" s="617"/>
      <c r="D149" s="273"/>
      <c r="E149" s="272" t="s">
        <v>357</v>
      </c>
      <c r="F149" s="617"/>
      <c r="G149" s="617"/>
      <c r="H149" s="617"/>
      <c r="I149" s="617"/>
      <c r="J149" s="273"/>
      <c r="K149" s="272" t="s">
        <v>358</v>
      </c>
      <c r="L149" s="617"/>
      <c r="M149" s="617"/>
      <c r="N149" s="617"/>
      <c r="O149" s="617"/>
      <c r="P149" s="617"/>
      <c r="Q149" s="617"/>
      <c r="R149" s="617"/>
      <c r="S149" s="272" t="s">
        <v>591</v>
      </c>
      <c r="T149" s="618"/>
    </row>
    <row r="150" spans="1:24" ht="18.75" customHeight="1">
      <c r="A150" s="398"/>
      <c r="B150" s="402"/>
      <c r="C150" s="403"/>
      <c r="D150" s="275"/>
      <c r="E150" s="274"/>
      <c r="F150" s="403"/>
      <c r="G150" s="403"/>
      <c r="H150" s="403"/>
      <c r="I150" s="403"/>
      <c r="J150" s="275"/>
      <c r="K150" s="274"/>
      <c r="L150" s="403"/>
      <c r="M150" s="403"/>
      <c r="N150" s="403"/>
      <c r="O150" s="403"/>
      <c r="P150" s="403"/>
      <c r="Q150" s="403"/>
      <c r="R150" s="403"/>
      <c r="S150" s="274"/>
      <c r="T150" s="619"/>
    </row>
    <row r="151" spans="1:24" s="127" customFormat="1" ht="37.5" customHeight="1">
      <c r="A151" s="184">
        <v>1</v>
      </c>
      <c r="B151" s="296"/>
      <c r="C151" s="297"/>
      <c r="D151" s="298"/>
      <c r="E151" s="297"/>
      <c r="F151" s="297"/>
      <c r="G151" s="297"/>
      <c r="H151" s="297"/>
      <c r="I151" s="297"/>
      <c r="J151" s="298"/>
      <c r="K151" s="299"/>
      <c r="L151" s="297"/>
      <c r="M151" s="297"/>
      <c r="N151" s="297"/>
      <c r="O151" s="297"/>
      <c r="P151" s="297"/>
      <c r="Q151" s="297"/>
      <c r="R151" s="297"/>
      <c r="S151" s="620"/>
      <c r="T151" s="621"/>
    </row>
    <row r="152" spans="1:24" s="127" customFormat="1" ht="37.5" customHeight="1">
      <c r="A152" s="185">
        <v>2</v>
      </c>
      <c r="B152" s="393"/>
      <c r="C152" s="394"/>
      <c r="D152" s="395"/>
      <c r="E152" s="394"/>
      <c r="F152" s="394"/>
      <c r="G152" s="394"/>
      <c r="H152" s="394"/>
      <c r="I152" s="394"/>
      <c r="J152" s="395"/>
      <c r="K152" s="396"/>
      <c r="L152" s="394"/>
      <c r="M152" s="394"/>
      <c r="N152" s="394"/>
      <c r="O152" s="394"/>
      <c r="P152" s="394"/>
      <c r="Q152" s="394"/>
      <c r="R152" s="394"/>
      <c r="S152" s="268"/>
      <c r="T152" s="622"/>
    </row>
    <row r="153" spans="1:24" ht="18.75" customHeight="1">
      <c r="A153" s="397" t="s">
        <v>359</v>
      </c>
      <c r="B153" s="616" t="s">
        <v>356</v>
      </c>
      <c r="C153" s="617"/>
      <c r="D153" s="273"/>
      <c r="E153" s="272" t="s">
        <v>357</v>
      </c>
      <c r="F153" s="617"/>
      <c r="G153" s="617"/>
      <c r="H153" s="617"/>
      <c r="I153" s="617"/>
      <c r="J153" s="273"/>
      <c r="K153" s="272" t="s">
        <v>360</v>
      </c>
      <c r="L153" s="617"/>
      <c r="M153" s="617"/>
      <c r="N153" s="617"/>
      <c r="O153" s="617"/>
      <c r="P153" s="617"/>
      <c r="Q153" s="617"/>
      <c r="R153" s="617"/>
      <c r="S153" s="272" t="s">
        <v>591</v>
      </c>
      <c r="T153" s="273"/>
      <c r="U153" s="604" t="s">
        <v>613</v>
      </c>
    </row>
    <row r="154" spans="1:24" ht="18.75" customHeight="1">
      <c r="A154" s="398"/>
      <c r="B154" s="402"/>
      <c r="C154" s="403"/>
      <c r="D154" s="275"/>
      <c r="E154" s="274"/>
      <c r="F154" s="403"/>
      <c r="G154" s="403"/>
      <c r="H154" s="403"/>
      <c r="I154" s="403"/>
      <c r="J154" s="275"/>
      <c r="K154" s="274"/>
      <c r="L154" s="403"/>
      <c r="M154" s="403"/>
      <c r="N154" s="403"/>
      <c r="O154" s="403"/>
      <c r="P154" s="403"/>
      <c r="Q154" s="403"/>
      <c r="R154" s="403"/>
      <c r="S154" s="274"/>
      <c r="T154" s="275"/>
      <c r="U154" s="605"/>
    </row>
    <row r="155" spans="1:24" s="127" customFormat="1" ht="37.5" customHeight="1">
      <c r="A155" s="184">
        <v>11</v>
      </c>
      <c r="B155" s="296"/>
      <c r="C155" s="297"/>
      <c r="D155" s="298"/>
      <c r="E155" s="297"/>
      <c r="F155" s="297"/>
      <c r="G155" s="297"/>
      <c r="H155" s="297"/>
      <c r="I155" s="297"/>
      <c r="J155" s="298"/>
      <c r="K155" s="299"/>
      <c r="L155" s="297"/>
      <c r="M155" s="297"/>
      <c r="N155" s="297"/>
      <c r="O155" s="297"/>
      <c r="P155" s="297"/>
      <c r="Q155" s="297"/>
      <c r="R155" s="297"/>
      <c r="S155" s="270"/>
      <c r="T155" s="271"/>
      <c r="U155" s="242"/>
    </row>
    <row r="156" spans="1:24" s="127" customFormat="1" ht="37.5" customHeight="1">
      <c r="A156" s="184">
        <v>12</v>
      </c>
      <c r="B156" s="408"/>
      <c r="C156" s="409"/>
      <c r="D156" s="410"/>
      <c r="E156" s="409"/>
      <c r="F156" s="409"/>
      <c r="G156" s="409"/>
      <c r="H156" s="409"/>
      <c r="I156" s="409"/>
      <c r="J156" s="410"/>
      <c r="K156" s="411"/>
      <c r="L156" s="409"/>
      <c r="M156" s="409"/>
      <c r="N156" s="409"/>
      <c r="O156" s="409"/>
      <c r="P156" s="409"/>
      <c r="Q156" s="409"/>
      <c r="R156" s="409"/>
      <c r="S156" s="266"/>
      <c r="T156" s="267"/>
      <c r="U156" s="243"/>
    </row>
    <row r="157" spans="1:24" s="127" customFormat="1" ht="37.5" customHeight="1">
      <c r="A157" s="184">
        <v>13</v>
      </c>
      <c r="B157" s="408"/>
      <c r="C157" s="409"/>
      <c r="D157" s="410"/>
      <c r="E157" s="409"/>
      <c r="F157" s="409"/>
      <c r="G157" s="409"/>
      <c r="H157" s="409"/>
      <c r="I157" s="409"/>
      <c r="J157" s="410"/>
      <c r="K157" s="411"/>
      <c r="L157" s="409"/>
      <c r="M157" s="409"/>
      <c r="N157" s="409"/>
      <c r="O157" s="409"/>
      <c r="P157" s="409"/>
      <c r="Q157" s="409"/>
      <c r="R157" s="409"/>
      <c r="S157" s="266"/>
      <c r="T157" s="267"/>
      <c r="U157" s="243"/>
    </row>
    <row r="158" spans="1:24" s="127" customFormat="1" ht="37.5" customHeight="1">
      <c r="A158" s="184">
        <v>14</v>
      </c>
      <c r="B158" s="408"/>
      <c r="C158" s="409"/>
      <c r="D158" s="410"/>
      <c r="E158" s="409"/>
      <c r="F158" s="409"/>
      <c r="G158" s="409"/>
      <c r="H158" s="409"/>
      <c r="I158" s="409"/>
      <c r="J158" s="410"/>
      <c r="K158" s="411"/>
      <c r="L158" s="409"/>
      <c r="M158" s="409"/>
      <c r="N158" s="409"/>
      <c r="O158" s="409"/>
      <c r="P158" s="409"/>
      <c r="Q158" s="409"/>
      <c r="R158" s="409"/>
      <c r="S158" s="266"/>
      <c r="T158" s="267"/>
      <c r="U158" s="243"/>
    </row>
    <row r="159" spans="1:24" s="127" customFormat="1" ht="37.5" customHeight="1">
      <c r="A159" s="184">
        <v>15</v>
      </c>
      <c r="B159" s="408"/>
      <c r="C159" s="409"/>
      <c r="D159" s="410"/>
      <c r="E159" s="409"/>
      <c r="F159" s="409"/>
      <c r="G159" s="409"/>
      <c r="H159" s="409"/>
      <c r="I159" s="409"/>
      <c r="J159" s="410"/>
      <c r="K159" s="411"/>
      <c r="L159" s="409"/>
      <c r="M159" s="409"/>
      <c r="N159" s="409"/>
      <c r="O159" s="409"/>
      <c r="P159" s="409"/>
      <c r="Q159" s="409"/>
      <c r="R159" s="409"/>
      <c r="S159" s="266"/>
      <c r="T159" s="267"/>
      <c r="U159" s="243"/>
    </row>
    <row r="160" spans="1:24" s="127" customFormat="1" ht="37.5" customHeight="1">
      <c r="A160" s="184">
        <v>16</v>
      </c>
      <c r="B160" s="408"/>
      <c r="C160" s="409"/>
      <c r="D160" s="410"/>
      <c r="E160" s="409"/>
      <c r="F160" s="409"/>
      <c r="G160" s="409"/>
      <c r="H160" s="409"/>
      <c r="I160" s="409"/>
      <c r="J160" s="410"/>
      <c r="K160" s="411"/>
      <c r="L160" s="409"/>
      <c r="M160" s="409"/>
      <c r="N160" s="409"/>
      <c r="O160" s="409"/>
      <c r="P160" s="409"/>
      <c r="Q160" s="409"/>
      <c r="R160" s="409"/>
      <c r="S160" s="266"/>
      <c r="T160" s="267"/>
      <c r="U160" s="243"/>
    </row>
    <row r="161" spans="1:102" s="127" customFormat="1" ht="37.5" customHeight="1">
      <c r="A161" s="184">
        <v>17</v>
      </c>
      <c r="B161" s="408"/>
      <c r="C161" s="409"/>
      <c r="D161" s="410"/>
      <c r="E161" s="409"/>
      <c r="F161" s="409"/>
      <c r="G161" s="409"/>
      <c r="H161" s="409"/>
      <c r="I161" s="409"/>
      <c r="J161" s="410"/>
      <c r="K161" s="411"/>
      <c r="L161" s="409"/>
      <c r="M161" s="409"/>
      <c r="N161" s="409"/>
      <c r="O161" s="409"/>
      <c r="P161" s="409"/>
      <c r="Q161" s="409"/>
      <c r="R161" s="409"/>
      <c r="S161" s="266"/>
      <c r="T161" s="267"/>
      <c r="U161" s="243"/>
    </row>
    <row r="162" spans="1:102" s="127" customFormat="1" ht="37.5" customHeight="1">
      <c r="A162" s="184">
        <v>18</v>
      </c>
      <c r="B162" s="408"/>
      <c r="C162" s="409"/>
      <c r="D162" s="410"/>
      <c r="E162" s="409"/>
      <c r="F162" s="409"/>
      <c r="G162" s="409"/>
      <c r="H162" s="409"/>
      <c r="I162" s="409"/>
      <c r="J162" s="410"/>
      <c r="K162" s="411"/>
      <c r="L162" s="409"/>
      <c r="M162" s="409"/>
      <c r="N162" s="409"/>
      <c r="O162" s="409"/>
      <c r="P162" s="409"/>
      <c r="Q162" s="409"/>
      <c r="R162" s="409"/>
      <c r="S162" s="266"/>
      <c r="T162" s="267"/>
      <c r="U162" s="243"/>
    </row>
    <row r="163" spans="1:102" s="127" customFormat="1" ht="37.5" customHeight="1">
      <c r="A163" s="184">
        <v>19</v>
      </c>
      <c r="B163" s="408"/>
      <c r="C163" s="409"/>
      <c r="D163" s="410"/>
      <c r="E163" s="409"/>
      <c r="F163" s="409"/>
      <c r="G163" s="409"/>
      <c r="H163" s="409"/>
      <c r="I163" s="409"/>
      <c r="J163" s="410"/>
      <c r="K163" s="411"/>
      <c r="L163" s="409"/>
      <c r="M163" s="409"/>
      <c r="N163" s="409"/>
      <c r="O163" s="409"/>
      <c r="P163" s="409"/>
      <c r="Q163" s="409"/>
      <c r="R163" s="409"/>
      <c r="S163" s="266"/>
      <c r="T163" s="267"/>
      <c r="U163" s="243"/>
    </row>
    <row r="164" spans="1:102" s="127" customFormat="1" ht="37.5" customHeight="1">
      <c r="A164" s="185">
        <v>20</v>
      </c>
      <c r="B164" s="393"/>
      <c r="C164" s="394"/>
      <c r="D164" s="395"/>
      <c r="E164" s="396"/>
      <c r="F164" s="394"/>
      <c r="G164" s="394"/>
      <c r="H164" s="394"/>
      <c r="I164" s="394"/>
      <c r="J164" s="395"/>
      <c r="K164" s="396"/>
      <c r="L164" s="394"/>
      <c r="M164" s="394"/>
      <c r="N164" s="394"/>
      <c r="O164" s="394"/>
      <c r="P164" s="394"/>
      <c r="Q164" s="394"/>
      <c r="R164" s="394"/>
      <c r="S164" s="268"/>
      <c r="T164" s="269"/>
      <c r="U164" s="244"/>
    </row>
    <row r="165" spans="1:102" ht="18.75" customHeight="1">
      <c r="A165" s="397" t="s">
        <v>361</v>
      </c>
      <c r="B165" s="399" t="s">
        <v>362</v>
      </c>
      <c r="C165" s="400"/>
      <c r="D165" s="401"/>
      <c r="E165" s="404" t="s">
        <v>363</v>
      </c>
      <c r="F165" s="405"/>
      <c r="G165" s="405"/>
      <c r="H165" s="405"/>
      <c r="I165" s="405"/>
      <c r="J165" s="405"/>
      <c r="K165" s="405"/>
      <c r="L165" s="405"/>
      <c r="M165" s="405"/>
      <c r="N165" s="405"/>
      <c r="O165" s="405"/>
      <c r="P165" s="405"/>
      <c r="Q165" s="405"/>
      <c r="R165" s="405"/>
    </row>
    <row r="166" spans="1:102" ht="18.75" customHeight="1">
      <c r="A166" s="398"/>
      <c r="B166" s="402"/>
      <c r="C166" s="403"/>
      <c r="D166" s="275"/>
      <c r="E166" s="406"/>
      <c r="F166" s="407"/>
      <c r="G166" s="407"/>
      <c r="H166" s="407"/>
      <c r="I166" s="407"/>
      <c r="J166" s="407"/>
      <c r="K166" s="407"/>
      <c r="L166" s="407"/>
      <c r="M166" s="407"/>
      <c r="N166" s="407"/>
      <c r="O166" s="407"/>
      <c r="P166" s="407"/>
      <c r="Q166" s="407"/>
      <c r="R166" s="407"/>
    </row>
    <row r="167" spans="1:102" ht="37.5" customHeight="1">
      <c r="A167" s="221"/>
      <c r="B167" s="388"/>
      <c r="C167" s="389"/>
      <c r="D167" s="49" t="s">
        <v>312</v>
      </c>
      <c r="E167" s="390"/>
      <c r="F167" s="391"/>
      <c r="G167" s="391"/>
      <c r="H167" s="391"/>
      <c r="I167" s="391"/>
      <c r="J167" s="391"/>
      <c r="K167" s="391"/>
      <c r="L167" s="391"/>
      <c r="M167" s="391"/>
      <c r="N167" s="391"/>
      <c r="O167" s="391"/>
      <c r="P167" s="391"/>
      <c r="Q167" s="391"/>
      <c r="R167" s="389"/>
    </row>
    <row r="168" spans="1:102" ht="4.5" customHeight="1">
      <c r="A168" s="239"/>
      <c r="B168" s="239"/>
      <c r="C168" s="239"/>
      <c r="D168" s="239"/>
      <c r="E168" s="124"/>
      <c r="F168" s="124"/>
      <c r="G168" s="124"/>
      <c r="H168" s="124"/>
      <c r="I168" s="124"/>
      <c r="J168" s="124"/>
      <c r="K168" s="124"/>
      <c r="L168" s="124"/>
      <c r="M168" s="124"/>
      <c r="N168" s="124"/>
      <c r="O168" s="124"/>
      <c r="P168" s="124"/>
      <c r="Q168" s="124"/>
      <c r="R168" s="124"/>
    </row>
    <row r="169" spans="1:102" ht="33.75" customHeight="1">
      <c r="A169" s="50" t="s">
        <v>364</v>
      </c>
      <c r="B169" s="51"/>
      <c r="C169" s="51"/>
      <c r="D169" s="51"/>
      <c r="E169" s="51"/>
      <c r="F169" s="51"/>
      <c r="G169" s="51"/>
      <c r="H169" s="51"/>
      <c r="I169" s="51"/>
      <c r="J169" s="51"/>
      <c r="K169" s="51"/>
      <c r="L169" s="52"/>
      <c r="M169" s="52"/>
      <c r="N169" s="52"/>
      <c r="O169" s="52"/>
    </row>
    <row r="170" spans="1:102" ht="33.75" customHeight="1">
      <c r="A170" s="392" t="s">
        <v>608</v>
      </c>
      <c r="B170" s="392"/>
      <c r="C170" s="392"/>
      <c r="D170" s="392"/>
      <c r="E170" s="392"/>
      <c r="F170" s="392"/>
      <c r="G170" s="392"/>
      <c r="H170" s="392"/>
      <c r="I170" s="392"/>
      <c r="J170" s="392"/>
      <c r="K170" s="392"/>
      <c r="L170" s="392"/>
      <c r="M170" s="392"/>
      <c r="N170" s="392"/>
    </row>
    <row r="171" spans="1:102" ht="60" customHeight="1">
      <c r="A171" s="382" t="s">
        <v>365</v>
      </c>
      <c r="B171" s="383"/>
      <c r="C171" s="383"/>
      <c r="D171" s="383"/>
      <c r="E171" s="383"/>
      <c r="F171" s="383"/>
      <c r="G171" s="383"/>
      <c r="H171" s="383"/>
      <c r="I171" s="383"/>
      <c r="J171" s="383"/>
      <c r="K171" s="384"/>
      <c r="L171" s="385"/>
      <c r="M171" s="386"/>
      <c r="N171" s="387"/>
    </row>
    <row r="172" spans="1:102" ht="50.1" customHeight="1">
      <c r="A172" s="382" t="s">
        <v>366</v>
      </c>
      <c r="B172" s="383"/>
      <c r="C172" s="383"/>
      <c r="D172" s="383"/>
      <c r="E172" s="383"/>
      <c r="F172" s="383"/>
      <c r="G172" s="383"/>
      <c r="H172" s="383"/>
      <c r="I172" s="383"/>
      <c r="J172" s="383"/>
      <c r="K172" s="384"/>
      <c r="L172" s="385"/>
      <c r="M172" s="386"/>
      <c r="N172" s="387"/>
      <c r="S172" s="127"/>
      <c r="CP172" s="36" t="s">
        <v>367</v>
      </c>
      <c r="CX172" s="36" t="s">
        <v>368</v>
      </c>
    </row>
    <row r="173" spans="1:102" ht="50.1" customHeight="1">
      <c r="A173" s="382" t="s">
        <v>369</v>
      </c>
      <c r="B173" s="383"/>
      <c r="C173" s="383"/>
      <c r="D173" s="383"/>
      <c r="E173" s="383"/>
      <c r="F173" s="383"/>
      <c r="G173" s="383"/>
      <c r="H173" s="383"/>
      <c r="I173" s="383"/>
      <c r="J173" s="383"/>
      <c r="K173" s="384"/>
      <c r="L173" s="385"/>
      <c r="M173" s="386"/>
      <c r="N173" s="387"/>
      <c r="CP173" s="36" t="s">
        <v>367</v>
      </c>
      <c r="CX173" s="36" t="s">
        <v>368</v>
      </c>
    </row>
    <row r="174" spans="1:102" ht="50.1" customHeight="1">
      <c r="A174" s="382" t="s">
        <v>370</v>
      </c>
      <c r="B174" s="383"/>
      <c r="C174" s="383"/>
      <c r="D174" s="383"/>
      <c r="E174" s="383"/>
      <c r="F174" s="383"/>
      <c r="G174" s="383"/>
      <c r="H174" s="383"/>
      <c r="I174" s="383"/>
      <c r="J174" s="383"/>
      <c r="K174" s="384"/>
      <c r="L174" s="385"/>
      <c r="M174" s="386"/>
      <c r="N174" s="387"/>
      <c r="CP174" s="36" t="s">
        <v>367</v>
      </c>
      <c r="CX174" s="36" t="s">
        <v>368</v>
      </c>
    </row>
    <row r="175" spans="1:102" ht="50.1" customHeight="1">
      <c r="A175" s="382" t="s">
        <v>371</v>
      </c>
      <c r="B175" s="383"/>
      <c r="C175" s="383"/>
      <c r="D175" s="383"/>
      <c r="E175" s="383"/>
      <c r="F175" s="383"/>
      <c r="G175" s="383"/>
      <c r="H175" s="383"/>
      <c r="I175" s="383"/>
      <c r="J175" s="383"/>
      <c r="K175" s="384"/>
      <c r="L175" s="385"/>
      <c r="M175" s="386"/>
      <c r="N175" s="387"/>
      <c r="CP175" s="36" t="s">
        <v>367</v>
      </c>
      <c r="CX175" s="36" t="s">
        <v>368</v>
      </c>
    </row>
    <row r="176" spans="1:102">
      <c r="A176" s="349" t="s">
        <v>609</v>
      </c>
      <c r="B176" s="349"/>
      <c r="C176" s="349"/>
      <c r="D176" s="349"/>
      <c r="E176" s="349"/>
    </row>
    <row r="177" spans="1:128">
      <c r="A177" s="349"/>
      <c r="B177" s="349"/>
      <c r="C177" s="349"/>
      <c r="D177" s="349"/>
      <c r="E177" s="349"/>
    </row>
    <row r="178" spans="1:128">
      <c r="A178" s="36" t="s">
        <v>372</v>
      </c>
    </row>
    <row r="179" spans="1:128">
      <c r="A179" s="36" t="s">
        <v>373</v>
      </c>
    </row>
    <row r="181" spans="1:128">
      <c r="A181" s="36" t="s">
        <v>374</v>
      </c>
    </row>
    <row r="182" spans="1:128" ht="11.25" customHeight="1">
      <c r="A182" s="378" t="s">
        <v>375</v>
      </c>
      <c r="B182" s="378"/>
      <c r="C182" s="378"/>
      <c r="D182" s="3"/>
      <c r="E182" s="3"/>
      <c r="F182" s="3"/>
      <c r="G182" s="3"/>
      <c r="H182" s="3"/>
      <c r="I182" s="3"/>
      <c r="J182" s="3"/>
      <c r="K182" s="3"/>
      <c r="L182" s="26"/>
      <c r="M182" s="26"/>
      <c r="N182" s="26"/>
      <c r="O182" s="26"/>
      <c r="P182" s="26"/>
    </row>
    <row r="183" spans="1:128">
      <c r="A183" s="379"/>
      <c r="B183" s="379"/>
      <c r="C183" s="379"/>
      <c r="D183" s="3"/>
      <c r="E183" s="3"/>
      <c r="F183" s="3"/>
      <c r="G183" s="3"/>
      <c r="H183" s="3"/>
      <c r="I183" s="3"/>
      <c r="J183" s="3"/>
      <c r="K183" s="3"/>
      <c r="L183" s="26"/>
      <c r="M183" s="26"/>
      <c r="N183" s="26"/>
      <c r="O183" s="26"/>
      <c r="P183" s="26"/>
    </row>
    <row r="184" spans="1:128">
      <c r="A184" s="379"/>
      <c r="B184" s="380"/>
      <c r="C184" s="380"/>
      <c r="D184" s="3"/>
      <c r="E184" s="3"/>
      <c r="F184" s="3"/>
      <c r="G184" s="3"/>
      <c r="H184" s="3"/>
      <c r="I184" s="3"/>
      <c r="J184" s="3"/>
      <c r="K184" s="3"/>
      <c r="L184" s="26"/>
      <c r="M184" s="26"/>
      <c r="N184" s="26"/>
      <c r="O184" s="26"/>
      <c r="P184" s="26"/>
    </row>
    <row r="185" spans="1:128" ht="12" customHeight="1">
      <c r="A185" s="378"/>
      <c r="B185" s="381" t="s">
        <v>376</v>
      </c>
      <c r="C185" s="376"/>
      <c r="D185" s="376"/>
      <c r="E185" s="376" t="s">
        <v>377</v>
      </c>
      <c r="F185" s="376"/>
      <c r="G185" s="376"/>
      <c r="H185" s="376" t="s">
        <v>378</v>
      </c>
      <c r="I185" s="377"/>
      <c r="J185" s="377"/>
      <c r="K185" s="377" t="s">
        <v>379</v>
      </c>
      <c r="L185" s="377"/>
      <c r="M185" s="377"/>
      <c r="N185" s="376" t="s">
        <v>380</v>
      </c>
      <c r="O185" s="377"/>
      <c r="P185" s="377"/>
    </row>
    <row r="186" spans="1:128">
      <c r="A186" s="378"/>
      <c r="B186" s="381"/>
      <c r="C186" s="376"/>
      <c r="D186" s="376"/>
      <c r="E186" s="376"/>
      <c r="F186" s="376"/>
      <c r="G186" s="376"/>
      <c r="H186" s="377"/>
      <c r="I186" s="377"/>
      <c r="J186" s="377"/>
      <c r="K186" s="377"/>
      <c r="L186" s="377"/>
      <c r="M186" s="377"/>
      <c r="N186" s="377"/>
      <c r="O186" s="377"/>
      <c r="P186" s="377"/>
    </row>
    <row r="187" spans="1:128" ht="12" customHeight="1">
      <c r="A187" s="356">
        <v>1</v>
      </c>
      <c r="B187" s="370"/>
      <c r="C187" s="370"/>
      <c r="D187" s="370"/>
      <c r="E187" s="370"/>
      <c r="F187" s="370"/>
      <c r="G187" s="370"/>
      <c r="H187" s="370"/>
      <c r="I187" s="370"/>
      <c r="J187" s="370"/>
      <c r="K187" s="370"/>
      <c r="L187" s="370"/>
      <c r="M187" s="370"/>
      <c r="N187" s="372" t="str">
        <f>IF(E187="","",(H187+K187)/E187)</f>
        <v/>
      </c>
      <c r="O187" s="372"/>
      <c r="P187" s="372"/>
      <c r="Q187" s="374"/>
      <c r="R187" s="375"/>
      <c r="S187" s="375"/>
      <c r="T187" s="375"/>
      <c r="U187" s="375"/>
      <c r="V187" s="375"/>
      <c r="W187" s="375"/>
      <c r="X187" s="375"/>
      <c r="Y187" s="375"/>
      <c r="Z187" s="375"/>
      <c r="AA187" s="125"/>
      <c r="AB187" s="125"/>
      <c r="AC187" s="125"/>
      <c r="AD187" s="125"/>
      <c r="AE187" s="125"/>
      <c r="AF187" s="125"/>
      <c r="AG187" s="125"/>
      <c r="AH187" s="125"/>
      <c r="AI187" s="125"/>
      <c r="AJ187" s="125"/>
      <c r="AK187" s="125"/>
      <c r="AL187" s="125"/>
      <c r="AM187" s="125"/>
      <c r="AN187" s="125"/>
      <c r="AO187" s="125"/>
      <c r="AP187" s="125"/>
      <c r="AQ187" s="125"/>
      <c r="AR187" s="125"/>
      <c r="AS187" s="125"/>
      <c r="AT187" s="125"/>
      <c r="AU187" s="125"/>
      <c r="AV187" s="125"/>
      <c r="AW187" s="125"/>
      <c r="AX187" s="125"/>
      <c r="AY187" s="125"/>
      <c r="AZ187" s="125"/>
      <c r="BA187" s="125"/>
      <c r="BB187" s="125"/>
      <c r="BC187" s="125"/>
      <c r="BD187" s="125"/>
      <c r="BE187" s="125"/>
      <c r="BF187" s="125"/>
      <c r="BG187" s="125"/>
      <c r="BH187" s="125"/>
      <c r="BI187" s="125"/>
      <c r="BJ187" s="125"/>
      <c r="BK187" s="125"/>
      <c r="BL187" s="125"/>
      <c r="BM187" s="125"/>
      <c r="BN187" s="125"/>
      <c r="BO187" s="125"/>
      <c r="BP187" s="125"/>
      <c r="BQ187" s="125"/>
      <c r="BR187" s="125"/>
      <c r="BS187" s="125"/>
      <c r="BT187" s="125"/>
      <c r="BU187" s="125"/>
      <c r="BV187" s="125"/>
      <c r="BW187" s="125"/>
      <c r="BX187" s="125"/>
      <c r="BY187" s="125"/>
      <c r="BZ187" s="125"/>
      <c r="CA187" s="125"/>
      <c r="CB187" s="125"/>
      <c r="CC187" s="125"/>
      <c r="CD187" s="125"/>
      <c r="CE187" s="125"/>
      <c r="CF187" s="125"/>
      <c r="CG187" s="125"/>
      <c r="CH187" s="125"/>
      <c r="CI187" s="125"/>
      <c r="CJ187" s="125"/>
      <c r="CK187" s="125"/>
      <c r="CL187" s="125"/>
      <c r="CM187" s="125"/>
      <c r="CN187" s="125"/>
      <c r="CO187" s="125"/>
      <c r="CP187" s="125"/>
      <c r="CQ187" s="125"/>
      <c r="CR187" s="125"/>
      <c r="CS187" s="125"/>
      <c r="CT187" s="125"/>
      <c r="CU187" s="125"/>
      <c r="CV187" s="125"/>
      <c r="CW187" s="125"/>
      <c r="CX187" s="125"/>
      <c r="CY187" s="125"/>
      <c r="CZ187" s="125"/>
      <c r="DA187" s="125"/>
      <c r="DB187" s="125"/>
      <c r="DC187" s="125"/>
      <c r="DD187" s="125"/>
      <c r="DE187" s="125"/>
      <c r="DF187" s="125"/>
      <c r="DG187" s="125"/>
      <c r="DH187" s="125"/>
      <c r="DI187" s="125"/>
      <c r="DJ187" s="125"/>
      <c r="DK187" s="125"/>
      <c r="DL187" s="125"/>
      <c r="DM187" s="125"/>
      <c r="DN187" s="125"/>
      <c r="DO187" s="125"/>
      <c r="DP187" s="125"/>
      <c r="DQ187" s="125"/>
      <c r="DR187" s="125"/>
      <c r="DS187" s="125"/>
      <c r="DT187" s="125"/>
      <c r="DU187" s="125"/>
      <c r="DV187" s="125"/>
      <c r="DW187" s="125"/>
      <c r="DX187" s="125"/>
    </row>
    <row r="188" spans="1:128">
      <c r="A188" s="356"/>
      <c r="B188" s="370"/>
      <c r="C188" s="370"/>
      <c r="D188" s="370"/>
      <c r="E188" s="370"/>
      <c r="F188" s="370"/>
      <c r="G188" s="370"/>
      <c r="H188" s="370"/>
      <c r="I188" s="370"/>
      <c r="J188" s="370"/>
      <c r="K188" s="370"/>
      <c r="L188" s="370"/>
      <c r="M188" s="370"/>
      <c r="N188" s="372"/>
      <c r="O188" s="372"/>
      <c r="P188" s="372"/>
      <c r="Q188" s="374"/>
      <c r="R188" s="375"/>
      <c r="S188" s="375"/>
      <c r="T188" s="375"/>
      <c r="U188" s="375"/>
      <c r="V188" s="375"/>
      <c r="W188" s="375"/>
      <c r="X188" s="375"/>
      <c r="Y188" s="375"/>
      <c r="Z188" s="375"/>
      <c r="AA188" s="125"/>
      <c r="AB188" s="125"/>
      <c r="AC188" s="125"/>
      <c r="AD188" s="125"/>
      <c r="AE188" s="125"/>
      <c r="AF188" s="125"/>
      <c r="AG188" s="125"/>
      <c r="AH188" s="125"/>
      <c r="AI188" s="125"/>
      <c r="AJ188" s="125"/>
      <c r="AK188" s="125"/>
      <c r="AL188" s="125"/>
      <c r="AM188" s="125"/>
      <c r="AN188" s="125"/>
      <c r="AO188" s="125"/>
      <c r="AP188" s="125"/>
      <c r="AQ188" s="125"/>
      <c r="AR188" s="125"/>
      <c r="AS188" s="125"/>
      <c r="AT188" s="125"/>
      <c r="AU188" s="125"/>
      <c r="AV188" s="125"/>
      <c r="AW188" s="125"/>
      <c r="AX188" s="125"/>
      <c r="AY188" s="125"/>
      <c r="AZ188" s="125"/>
      <c r="BA188" s="125"/>
      <c r="BB188" s="125"/>
      <c r="BC188" s="125"/>
      <c r="BD188" s="125"/>
      <c r="BE188" s="125"/>
      <c r="BF188" s="125"/>
      <c r="BG188" s="125"/>
      <c r="BH188" s="125"/>
      <c r="BI188" s="125"/>
      <c r="BJ188" s="125"/>
      <c r="BK188" s="125"/>
      <c r="BL188" s="125"/>
      <c r="BM188" s="125"/>
      <c r="BN188" s="125"/>
      <c r="BO188" s="125"/>
      <c r="BP188" s="125"/>
      <c r="BQ188" s="125"/>
      <c r="BR188" s="125"/>
      <c r="BS188" s="125"/>
      <c r="BT188" s="125"/>
      <c r="BU188" s="125"/>
      <c r="BV188" s="125"/>
      <c r="BW188" s="125"/>
      <c r="BX188" s="125"/>
      <c r="BY188" s="125"/>
      <c r="BZ188" s="125"/>
      <c r="CA188" s="125"/>
      <c r="CB188" s="125"/>
      <c r="CC188" s="125"/>
      <c r="CD188" s="125"/>
      <c r="CE188" s="125"/>
      <c r="CF188" s="125"/>
      <c r="CG188" s="125"/>
      <c r="CH188" s="125"/>
      <c r="CI188" s="125"/>
      <c r="CJ188" s="125"/>
      <c r="CK188" s="125"/>
      <c r="CL188" s="125"/>
      <c r="CM188" s="125"/>
      <c r="CN188" s="125"/>
      <c r="CO188" s="125"/>
      <c r="CP188" s="125"/>
      <c r="CQ188" s="125"/>
      <c r="CR188" s="125"/>
      <c r="CS188" s="125"/>
      <c r="CT188" s="125"/>
      <c r="CU188" s="125"/>
      <c r="CV188" s="125"/>
      <c r="CW188" s="125"/>
      <c r="CX188" s="125"/>
      <c r="CY188" s="125"/>
      <c r="CZ188" s="125"/>
      <c r="DA188" s="125"/>
      <c r="DB188" s="125"/>
      <c r="DC188" s="125"/>
      <c r="DD188" s="125"/>
      <c r="DE188" s="125"/>
      <c r="DF188" s="125"/>
      <c r="DG188" s="125"/>
      <c r="DH188" s="125"/>
      <c r="DI188" s="125"/>
      <c r="DJ188" s="125"/>
      <c r="DK188" s="125"/>
      <c r="DL188" s="125"/>
      <c r="DM188" s="125"/>
      <c r="DN188" s="125"/>
      <c r="DO188" s="125"/>
      <c r="DP188" s="125"/>
      <c r="DQ188" s="125"/>
      <c r="DR188" s="125"/>
      <c r="DS188" s="125"/>
      <c r="DT188" s="125"/>
      <c r="DU188" s="125"/>
      <c r="DV188" s="125"/>
      <c r="DW188" s="125"/>
      <c r="DX188" s="125"/>
    </row>
    <row r="189" spans="1:128" ht="12" customHeight="1">
      <c r="A189" s="356">
        <v>2</v>
      </c>
      <c r="B189" s="370"/>
      <c r="C189" s="370"/>
      <c r="D189" s="370"/>
      <c r="E189" s="370"/>
      <c r="F189" s="370"/>
      <c r="G189" s="370"/>
      <c r="H189" s="370"/>
      <c r="I189" s="370"/>
      <c r="J189" s="370"/>
      <c r="K189" s="370"/>
      <c r="L189" s="370"/>
      <c r="M189" s="370"/>
      <c r="N189" s="372" t="str">
        <f>IF(E189="","",(H189+K189)/E189)</f>
        <v/>
      </c>
      <c r="O189" s="372"/>
      <c r="P189" s="372"/>
      <c r="Q189" s="374"/>
      <c r="R189" s="375"/>
      <c r="S189" s="375"/>
      <c r="T189" s="375"/>
      <c r="U189" s="375"/>
      <c r="V189" s="375"/>
      <c r="W189" s="375"/>
      <c r="X189" s="375"/>
      <c r="Y189" s="375"/>
      <c r="Z189" s="375"/>
      <c r="AA189" s="126"/>
      <c r="AB189" s="126"/>
      <c r="AC189" s="126"/>
      <c r="AD189" s="126"/>
      <c r="AE189" s="126"/>
      <c r="AF189" s="126"/>
      <c r="AG189" s="126"/>
      <c r="AH189" s="126"/>
      <c r="AI189" s="126"/>
      <c r="AJ189" s="126"/>
      <c r="AK189" s="126"/>
      <c r="AL189" s="126"/>
      <c r="AM189" s="126"/>
      <c r="AN189" s="126"/>
      <c r="AO189" s="126"/>
      <c r="AP189" s="126"/>
      <c r="AQ189" s="126"/>
      <c r="AR189" s="126"/>
      <c r="AS189" s="126"/>
      <c r="AT189" s="126"/>
      <c r="AU189" s="126"/>
      <c r="AV189" s="126"/>
      <c r="AW189" s="126"/>
      <c r="AX189" s="126"/>
      <c r="AY189" s="126"/>
      <c r="AZ189" s="126"/>
      <c r="BA189" s="126"/>
      <c r="BB189" s="126"/>
      <c r="BC189" s="126"/>
      <c r="BD189" s="126"/>
      <c r="BE189" s="126"/>
      <c r="BF189" s="126"/>
      <c r="BG189" s="126"/>
      <c r="BH189" s="126"/>
      <c r="BI189" s="126"/>
      <c r="BJ189" s="126"/>
      <c r="BK189" s="126"/>
      <c r="BL189" s="126"/>
      <c r="BM189" s="126"/>
      <c r="BN189" s="126"/>
      <c r="BO189" s="126"/>
      <c r="BP189" s="126"/>
      <c r="BQ189" s="126"/>
      <c r="BR189" s="126"/>
      <c r="BS189" s="126"/>
      <c r="BT189" s="126"/>
      <c r="BU189" s="126"/>
      <c r="BV189" s="126"/>
      <c r="BW189" s="126"/>
      <c r="BX189" s="126"/>
      <c r="BY189" s="126"/>
      <c r="BZ189" s="126"/>
      <c r="CA189" s="126"/>
      <c r="CB189" s="126"/>
      <c r="CC189" s="126"/>
      <c r="CD189" s="126"/>
      <c r="CE189" s="126"/>
      <c r="CF189" s="126"/>
      <c r="CG189" s="126"/>
      <c r="CH189" s="126"/>
      <c r="CI189" s="126"/>
      <c r="CJ189" s="126"/>
      <c r="CK189" s="126"/>
      <c r="CL189" s="126"/>
      <c r="CM189" s="126"/>
      <c r="CN189" s="126"/>
      <c r="CO189" s="126"/>
      <c r="CP189" s="126"/>
      <c r="CQ189" s="126"/>
      <c r="CR189" s="126"/>
      <c r="CS189" s="126"/>
      <c r="CT189" s="126"/>
      <c r="CU189" s="126"/>
      <c r="CV189" s="126"/>
      <c r="CW189" s="126"/>
      <c r="CX189" s="126"/>
      <c r="CY189" s="126"/>
      <c r="CZ189" s="126"/>
      <c r="DA189" s="126"/>
      <c r="DB189" s="126"/>
      <c r="DC189" s="126"/>
      <c r="DD189" s="126"/>
      <c r="DE189" s="126"/>
      <c r="DF189" s="126"/>
      <c r="DG189" s="126"/>
      <c r="DH189" s="126"/>
      <c r="DI189" s="126"/>
      <c r="DJ189" s="126"/>
      <c r="DK189" s="126"/>
      <c r="DL189" s="126"/>
      <c r="DM189" s="126"/>
      <c r="DN189" s="126"/>
      <c r="DO189" s="126"/>
      <c r="DP189" s="126"/>
      <c r="DQ189" s="126"/>
      <c r="DR189" s="126"/>
      <c r="DS189" s="126"/>
      <c r="DT189" s="126"/>
      <c r="DU189" s="126"/>
      <c r="DV189" s="126"/>
      <c r="DW189" s="126"/>
      <c r="DX189" s="126"/>
    </row>
    <row r="190" spans="1:128">
      <c r="A190" s="356"/>
      <c r="B190" s="370"/>
      <c r="C190" s="370"/>
      <c r="D190" s="370"/>
      <c r="E190" s="370"/>
      <c r="F190" s="370"/>
      <c r="G190" s="370"/>
      <c r="H190" s="370"/>
      <c r="I190" s="370"/>
      <c r="J190" s="370"/>
      <c r="K190" s="370"/>
      <c r="L190" s="370"/>
      <c r="M190" s="370"/>
      <c r="N190" s="372"/>
      <c r="O190" s="372"/>
      <c r="P190" s="372"/>
      <c r="Q190" s="374"/>
      <c r="R190" s="375"/>
      <c r="S190" s="375"/>
      <c r="T190" s="375"/>
      <c r="U190" s="375"/>
      <c r="V190" s="375"/>
      <c r="W190" s="375"/>
      <c r="X190" s="375"/>
      <c r="Y190" s="375"/>
      <c r="Z190" s="375"/>
      <c r="AA190" s="126"/>
      <c r="AB190" s="126"/>
      <c r="AC190" s="126"/>
      <c r="AD190" s="126"/>
      <c r="AE190" s="126"/>
      <c r="AF190" s="126"/>
      <c r="AG190" s="126"/>
      <c r="AH190" s="126"/>
      <c r="AI190" s="126"/>
      <c r="AJ190" s="126"/>
      <c r="AK190" s="126"/>
      <c r="AL190" s="126"/>
      <c r="AM190" s="126"/>
      <c r="AN190" s="126"/>
      <c r="AO190" s="126"/>
      <c r="AP190" s="126"/>
      <c r="AQ190" s="126"/>
      <c r="AR190" s="126"/>
      <c r="AS190" s="126"/>
      <c r="AT190" s="126"/>
      <c r="AU190" s="126"/>
      <c r="AV190" s="126"/>
      <c r="AW190" s="126"/>
      <c r="AX190" s="126"/>
      <c r="AY190" s="126"/>
      <c r="AZ190" s="126"/>
      <c r="BA190" s="126"/>
      <c r="BB190" s="126"/>
      <c r="BC190" s="126"/>
      <c r="BD190" s="126"/>
      <c r="BE190" s="126"/>
      <c r="BF190" s="126"/>
      <c r="BG190" s="126"/>
      <c r="BH190" s="126"/>
      <c r="BI190" s="126"/>
      <c r="BJ190" s="126"/>
      <c r="BK190" s="126"/>
      <c r="BL190" s="126"/>
      <c r="BM190" s="126"/>
      <c r="BN190" s="126"/>
      <c r="BO190" s="126"/>
      <c r="BP190" s="126"/>
      <c r="BQ190" s="126"/>
      <c r="BR190" s="126"/>
      <c r="BS190" s="126"/>
      <c r="BT190" s="126"/>
      <c r="BU190" s="126"/>
      <c r="BV190" s="126"/>
      <c r="BW190" s="126"/>
      <c r="BX190" s="126"/>
      <c r="BY190" s="126"/>
      <c r="BZ190" s="126"/>
      <c r="CA190" s="126"/>
      <c r="CB190" s="126"/>
      <c r="CC190" s="126"/>
      <c r="CD190" s="126"/>
      <c r="CE190" s="126"/>
      <c r="CF190" s="126"/>
      <c r="CG190" s="126"/>
      <c r="CH190" s="126"/>
      <c r="CI190" s="126"/>
      <c r="CJ190" s="126"/>
      <c r="CK190" s="126"/>
      <c r="CL190" s="126"/>
      <c r="CM190" s="126"/>
      <c r="CN190" s="126"/>
      <c r="CO190" s="126"/>
      <c r="CP190" s="126"/>
      <c r="CQ190" s="126"/>
      <c r="CR190" s="126"/>
      <c r="CS190" s="126"/>
      <c r="CT190" s="126"/>
      <c r="CU190" s="126"/>
      <c r="CV190" s="126"/>
      <c r="CW190" s="126"/>
      <c r="CX190" s="126"/>
      <c r="CY190" s="126"/>
      <c r="CZ190" s="126"/>
      <c r="DA190" s="126"/>
      <c r="DB190" s="126"/>
      <c r="DC190" s="126"/>
      <c r="DD190" s="126"/>
      <c r="DE190" s="126"/>
      <c r="DF190" s="126"/>
      <c r="DG190" s="126"/>
      <c r="DH190" s="126"/>
      <c r="DI190" s="126"/>
      <c r="DJ190" s="126"/>
      <c r="DK190" s="126"/>
      <c r="DL190" s="126"/>
      <c r="DM190" s="126"/>
      <c r="DN190" s="126"/>
      <c r="DO190" s="126"/>
      <c r="DP190" s="126"/>
      <c r="DQ190" s="126"/>
      <c r="DR190" s="126"/>
      <c r="DS190" s="126"/>
      <c r="DT190" s="126"/>
      <c r="DU190" s="126"/>
      <c r="DV190" s="126"/>
      <c r="DW190" s="126"/>
      <c r="DX190" s="126"/>
    </row>
    <row r="191" spans="1:128" ht="12" customHeight="1">
      <c r="A191" s="356">
        <v>3</v>
      </c>
      <c r="B191" s="370"/>
      <c r="C191" s="370"/>
      <c r="D191" s="370"/>
      <c r="E191" s="370"/>
      <c r="F191" s="370"/>
      <c r="G191" s="370"/>
      <c r="H191" s="370"/>
      <c r="I191" s="370"/>
      <c r="J191" s="370"/>
      <c r="K191" s="370"/>
      <c r="L191" s="370"/>
      <c r="M191" s="370"/>
      <c r="N191" s="372" t="str">
        <f>IF(E191="","",(H191+K191)/E191)</f>
        <v/>
      </c>
      <c r="O191" s="372"/>
      <c r="P191" s="372"/>
      <c r="Q191" s="374"/>
      <c r="R191" s="375"/>
      <c r="S191" s="375"/>
      <c r="T191" s="375"/>
      <c r="U191" s="375"/>
      <c r="V191" s="375"/>
      <c r="W191" s="375"/>
      <c r="X191" s="375"/>
      <c r="Y191" s="375"/>
      <c r="Z191" s="375"/>
      <c r="AA191" s="125"/>
      <c r="AB191" s="125"/>
      <c r="AC191" s="125"/>
      <c r="AD191" s="125"/>
      <c r="AE191" s="125"/>
      <c r="AF191" s="125"/>
      <c r="AG191" s="125"/>
      <c r="AH191" s="125"/>
      <c r="AI191" s="125"/>
      <c r="AJ191" s="125"/>
      <c r="AK191" s="125"/>
      <c r="AL191" s="125"/>
      <c r="AM191" s="125"/>
      <c r="AN191" s="125"/>
      <c r="AO191" s="125"/>
      <c r="AP191" s="125"/>
      <c r="AQ191" s="125"/>
      <c r="AR191" s="125"/>
      <c r="AS191" s="125"/>
      <c r="AT191" s="125"/>
      <c r="AU191" s="125"/>
      <c r="AV191" s="125"/>
      <c r="AW191" s="125"/>
      <c r="AX191" s="125"/>
      <c r="AY191" s="125"/>
      <c r="AZ191" s="125"/>
      <c r="BA191" s="125"/>
      <c r="BB191" s="125"/>
      <c r="BC191" s="125"/>
      <c r="BD191" s="125"/>
      <c r="BE191" s="125"/>
      <c r="BF191" s="125"/>
      <c r="BG191" s="125"/>
      <c r="BH191" s="125"/>
      <c r="BI191" s="125"/>
      <c r="BJ191" s="125"/>
      <c r="BK191" s="125"/>
      <c r="BL191" s="125"/>
      <c r="BM191" s="125"/>
      <c r="BN191" s="125"/>
      <c r="BO191" s="125"/>
      <c r="BP191" s="125"/>
      <c r="BQ191" s="125"/>
      <c r="BR191" s="125"/>
      <c r="BS191" s="125"/>
      <c r="BT191" s="125"/>
      <c r="BU191" s="125"/>
      <c r="BV191" s="125"/>
      <c r="BW191" s="125"/>
      <c r="BX191" s="125"/>
      <c r="BY191" s="125"/>
      <c r="BZ191" s="125"/>
      <c r="CA191" s="125"/>
      <c r="CB191" s="125"/>
      <c r="CC191" s="125"/>
      <c r="CD191" s="125"/>
      <c r="CE191" s="125"/>
      <c r="CF191" s="125"/>
      <c r="CG191" s="125"/>
      <c r="CH191" s="125"/>
      <c r="CI191" s="125"/>
      <c r="CJ191" s="125"/>
      <c r="CK191" s="125"/>
      <c r="CL191" s="125"/>
      <c r="CM191" s="125"/>
      <c r="CN191" s="125"/>
      <c r="CO191" s="125"/>
      <c r="CP191" s="125"/>
      <c r="CQ191" s="125"/>
      <c r="CR191" s="125"/>
      <c r="CS191" s="125"/>
      <c r="CT191" s="125"/>
      <c r="CU191" s="125"/>
      <c r="CV191" s="125"/>
      <c r="CW191" s="125"/>
      <c r="CX191" s="125"/>
      <c r="CY191" s="125"/>
      <c r="CZ191" s="125"/>
      <c r="DA191" s="125"/>
      <c r="DB191" s="125"/>
      <c r="DC191" s="125"/>
      <c r="DD191" s="125"/>
      <c r="DE191" s="125"/>
      <c r="DF191" s="125"/>
      <c r="DG191" s="125"/>
      <c r="DH191" s="125"/>
      <c r="DI191" s="125"/>
      <c r="DJ191" s="125"/>
      <c r="DK191" s="125"/>
      <c r="DL191" s="125"/>
      <c r="DM191" s="125"/>
      <c r="DN191" s="125"/>
      <c r="DO191" s="125"/>
      <c r="DP191" s="125"/>
      <c r="DQ191" s="125"/>
      <c r="DR191" s="125"/>
      <c r="DS191" s="125"/>
      <c r="DT191" s="125"/>
      <c r="DU191" s="125"/>
      <c r="DV191" s="125"/>
      <c r="DW191" s="125"/>
      <c r="DX191" s="125"/>
    </row>
    <row r="192" spans="1:128">
      <c r="A192" s="356"/>
      <c r="B192" s="370"/>
      <c r="C192" s="370"/>
      <c r="D192" s="370"/>
      <c r="E192" s="370"/>
      <c r="F192" s="370"/>
      <c r="G192" s="370"/>
      <c r="H192" s="370"/>
      <c r="I192" s="370"/>
      <c r="J192" s="370"/>
      <c r="K192" s="370"/>
      <c r="L192" s="370"/>
      <c r="M192" s="370"/>
      <c r="N192" s="372"/>
      <c r="O192" s="372"/>
      <c r="P192" s="372"/>
      <c r="Q192" s="374"/>
      <c r="R192" s="375"/>
      <c r="S192" s="375"/>
      <c r="T192" s="375"/>
      <c r="U192" s="375"/>
      <c r="V192" s="375"/>
      <c r="W192" s="375"/>
      <c r="X192" s="375"/>
      <c r="Y192" s="375"/>
      <c r="Z192" s="375"/>
      <c r="AA192" s="125"/>
      <c r="AB192" s="125"/>
      <c r="AC192" s="125"/>
      <c r="AD192" s="125"/>
      <c r="AE192" s="125"/>
      <c r="AF192" s="125"/>
      <c r="AG192" s="125"/>
      <c r="AH192" s="125"/>
      <c r="AI192" s="125"/>
      <c r="AJ192" s="125"/>
      <c r="AK192" s="125"/>
      <c r="AL192" s="125"/>
      <c r="AM192" s="125"/>
      <c r="AN192" s="125"/>
      <c r="AO192" s="125"/>
      <c r="AP192" s="125"/>
      <c r="AQ192" s="125"/>
      <c r="AR192" s="125"/>
      <c r="AS192" s="125"/>
      <c r="AT192" s="125"/>
      <c r="AU192" s="125"/>
      <c r="AV192" s="125"/>
      <c r="AW192" s="125"/>
      <c r="AX192" s="125"/>
      <c r="AY192" s="125"/>
      <c r="AZ192" s="125"/>
      <c r="BA192" s="125"/>
      <c r="BB192" s="125"/>
      <c r="BC192" s="125"/>
      <c r="BD192" s="125"/>
      <c r="BE192" s="125"/>
      <c r="BF192" s="125"/>
      <c r="BG192" s="125"/>
      <c r="BH192" s="125"/>
      <c r="BI192" s="125"/>
      <c r="BJ192" s="125"/>
      <c r="BK192" s="125"/>
      <c r="BL192" s="125"/>
      <c r="BM192" s="125"/>
      <c r="BN192" s="125"/>
      <c r="BO192" s="125"/>
      <c r="BP192" s="125"/>
      <c r="BQ192" s="125"/>
      <c r="BR192" s="125"/>
      <c r="BS192" s="125"/>
      <c r="BT192" s="125"/>
      <c r="BU192" s="125"/>
      <c r="BV192" s="125"/>
      <c r="BW192" s="125"/>
      <c r="BX192" s="125"/>
      <c r="BY192" s="125"/>
      <c r="BZ192" s="125"/>
      <c r="CA192" s="125"/>
      <c r="CB192" s="125"/>
      <c r="CC192" s="125"/>
      <c r="CD192" s="125"/>
      <c r="CE192" s="125"/>
      <c r="CF192" s="125"/>
      <c r="CG192" s="125"/>
      <c r="CH192" s="125"/>
      <c r="CI192" s="125"/>
      <c r="CJ192" s="125"/>
      <c r="CK192" s="125"/>
      <c r="CL192" s="125"/>
      <c r="CM192" s="125"/>
      <c r="CN192" s="125"/>
      <c r="CO192" s="125"/>
      <c r="CP192" s="125"/>
      <c r="CQ192" s="125"/>
      <c r="CR192" s="125"/>
      <c r="CS192" s="125"/>
      <c r="CT192" s="125"/>
      <c r="CU192" s="125"/>
      <c r="CV192" s="125"/>
      <c r="CW192" s="125"/>
      <c r="CX192" s="125"/>
      <c r="CY192" s="125"/>
      <c r="CZ192" s="125"/>
      <c r="DA192" s="125"/>
      <c r="DB192" s="125"/>
      <c r="DC192" s="125"/>
      <c r="DD192" s="125"/>
      <c r="DE192" s="125"/>
      <c r="DF192" s="125"/>
      <c r="DG192" s="125"/>
      <c r="DH192" s="125"/>
      <c r="DI192" s="125"/>
      <c r="DJ192" s="125"/>
      <c r="DK192" s="125"/>
      <c r="DL192" s="125"/>
      <c r="DM192" s="125"/>
      <c r="DN192" s="125"/>
      <c r="DO192" s="125"/>
      <c r="DP192" s="125"/>
      <c r="DQ192" s="125"/>
      <c r="DR192" s="125"/>
      <c r="DS192" s="125"/>
      <c r="DT192" s="125"/>
      <c r="DU192" s="125"/>
      <c r="DV192" s="125"/>
      <c r="DW192" s="125"/>
      <c r="DX192" s="125"/>
    </row>
    <row r="193" spans="1:128">
      <c r="A193" s="356">
        <v>4</v>
      </c>
      <c r="B193" s="370"/>
      <c r="C193" s="370"/>
      <c r="D193" s="370"/>
      <c r="E193" s="370"/>
      <c r="F193" s="370"/>
      <c r="G193" s="370"/>
      <c r="H193" s="370"/>
      <c r="I193" s="370"/>
      <c r="J193" s="370"/>
      <c r="K193" s="370"/>
      <c r="L193" s="370"/>
      <c r="M193" s="370"/>
      <c r="N193" s="372" t="str">
        <f>IF(E193="","",(H193+K193)/E193)</f>
        <v/>
      </c>
      <c r="O193" s="372"/>
      <c r="P193" s="372"/>
      <c r="Q193" s="374"/>
      <c r="R193" s="375"/>
      <c r="S193" s="375"/>
      <c r="T193" s="375"/>
      <c r="U193" s="375"/>
      <c r="V193" s="375"/>
      <c r="W193" s="375"/>
      <c r="X193" s="375"/>
      <c r="Y193" s="375"/>
      <c r="Z193" s="375"/>
      <c r="AA193" s="126"/>
      <c r="AB193" s="126"/>
      <c r="AC193" s="126"/>
      <c r="AD193" s="126"/>
      <c r="AE193" s="126"/>
      <c r="AF193" s="126"/>
      <c r="AG193" s="126"/>
      <c r="AH193" s="126"/>
      <c r="AI193" s="126"/>
      <c r="AJ193" s="126"/>
      <c r="AK193" s="126"/>
      <c r="AL193" s="126"/>
      <c r="AM193" s="126"/>
      <c r="AN193" s="126"/>
      <c r="AO193" s="126"/>
      <c r="AP193" s="126"/>
      <c r="AQ193" s="126"/>
      <c r="AR193" s="126"/>
      <c r="AS193" s="126"/>
      <c r="AT193" s="126"/>
      <c r="AU193" s="126"/>
      <c r="AV193" s="126"/>
      <c r="AW193" s="126"/>
      <c r="AX193" s="126"/>
      <c r="AY193" s="126"/>
      <c r="AZ193" s="126"/>
      <c r="BA193" s="126"/>
      <c r="BB193" s="126"/>
      <c r="BC193" s="126"/>
      <c r="BD193" s="126"/>
      <c r="BE193" s="126"/>
      <c r="BF193" s="126"/>
      <c r="BG193" s="126"/>
      <c r="BH193" s="126"/>
      <c r="BI193" s="126"/>
      <c r="BJ193" s="126"/>
      <c r="BK193" s="126"/>
      <c r="BL193" s="126"/>
      <c r="BM193" s="126"/>
      <c r="BN193" s="126"/>
      <c r="BO193" s="126"/>
      <c r="BP193" s="126"/>
      <c r="BQ193" s="126"/>
      <c r="BR193" s="126"/>
      <c r="BS193" s="126"/>
      <c r="BT193" s="126"/>
      <c r="BU193" s="126"/>
      <c r="BV193" s="126"/>
      <c r="BW193" s="126"/>
      <c r="BX193" s="126"/>
      <c r="BY193" s="126"/>
      <c r="BZ193" s="126"/>
      <c r="CA193" s="126"/>
      <c r="CB193" s="126"/>
      <c r="CC193" s="126"/>
      <c r="CD193" s="126"/>
      <c r="CE193" s="126"/>
      <c r="CF193" s="126"/>
      <c r="CG193" s="126"/>
      <c r="CH193" s="126"/>
      <c r="CI193" s="126"/>
      <c r="CJ193" s="126"/>
      <c r="CK193" s="126"/>
      <c r="CL193" s="126"/>
      <c r="CM193" s="126"/>
      <c r="CN193" s="126"/>
      <c r="CO193" s="126"/>
      <c r="CP193" s="126"/>
      <c r="CQ193" s="126"/>
      <c r="CR193" s="126"/>
      <c r="CS193" s="126"/>
      <c r="CT193" s="126"/>
      <c r="CU193" s="126"/>
      <c r="CV193" s="126"/>
      <c r="CW193" s="126"/>
      <c r="CX193" s="126"/>
      <c r="CY193" s="126"/>
      <c r="CZ193" s="126"/>
      <c r="DA193" s="126"/>
      <c r="DB193" s="126"/>
      <c r="DC193" s="126"/>
      <c r="DD193" s="126"/>
      <c r="DE193" s="126"/>
      <c r="DF193" s="126"/>
      <c r="DG193" s="126"/>
      <c r="DH193" s="126"/>
      <c r="DI193" s="126"/>
      <c r="DJ193" s="126"/>
      <c r="DK193" s="126"/>
      <c r="DL193" s="126"/>
      <c r="DM193" s="126"/>
      <c r="DN193" s="126"/>
      <c r="DO193" s="126"/>
      <c r="DP193" s="126"/>
      <c r="DQ193" s="126"/>
      <c r="DR193" s="126"/>
      <c r="DS193" s="126"/>
      <c r="DT193" s="126"/>
      <c r="DU193" s="126"/>
      <c r="DV193" s="126"/>
      <c r="DW193" s="126"/>
      <c r="DX193" s="126"/>
    </row>
    <row r="194" spans="1:128">
      <c r="A194" s="356"/>
      <c r="B194" s="370"/>
      <c r="C194" s="370"/>
      <c r="D194" s="370"/>
      <c r="E194" s="370"/>
      <c r="F194" s="370"/>
      <c r="G194" s="370"/>
      <c r="H194" s="370"/>
      <c r="I194" s="370"/>
      <c r="J194" s="370"/>
      <c r="K194" s="370"/>
      <c r="L194" s="370"/>
      <c r="M194" s="370"/>
      <c r="N194" s="372"/>
      <c r="O194" s="372"/>
      <c r="P194" s="372"/>
      <c r="Q194" s="374"/>
      <c r="R194" s="375"/>
      <c r="S194" s="375"/>
      <c r="T194" s="375"/>
      <c r="U194" s="375"/>
      <c r="V194" s="375"/>
      <c r="W194" s="375"/>
      <c r="X194" s="375"/>
      <c r="Y194" s="375"/>
      <c r="Z194" s="375"/>
    </row>
    <row r="195" spans="1:128">
      <c r="A195" s="356">
        <v>5</v>
      </c>
      <c r="B195" s="370"/>
      <c r="C195" s="370"/>
      <c r="D195" s="370"/>
      <c r="E195" s="370"/>
      <c r="F195" s="370"/>
      <c r="G195" s="370"/>
      <c r="H195" s="370"/>
      <c r="I195" s="370"/>
      <c r="J195" s="370"/>
      <c r="K195" s="370"/>
      <c r="L195" s="370"/>
      <c r="M195" s="370"/>
      <c r="N195" s="372" t="str">
        <f>IF(E195="","",(H195+K195)/E195)</f>
        <v/>
      </c>
      <c r="O195" s="372"/>
      <c r="P195" s="372"/>
    </row>
    <row r="196" spans="1:128">
      <c r="A196" s="356"/>
      <c r="B196" s="370"/>
      <c r="C196" s="370"/>
      <c r="D196" s="370"/>
      <c r="E196" s="370"/>
      <c r="F196" s="370"/>
      <c r="G196" s="370"/>
      <c r="H196" s="370"/>
      <c r="I196" s="370"/>
      <c r="J196" s="370"/>
      <c r="K196" s="370"/>
      <c r="L196" s="370"/>
      <c r="M196" s="370"/>
      <c r="N196" s="372"/>
      <c r="O196" s="372"/>
      <c r="P196" s="372"/>
    </row>
    <row r="197" spans="1:128">
      <c r="A197" s="356">
        <v>6</v>
      </c>
      <c r="B197" s="370"/>
      <c r="C197" s="370"/>
      <c r="D197" s="370"/>
      <c r="E197" s="370"/>
      <c r="F197" s="370"/>
      <c r="G197" s="370"/>
      <c r="H197" s="370"/>
      <c r="I197" s="370"/>
      <c r="J197" s="370"/>
      <c r="K197" s="370"/>
      <c r="L197" s="370"/>
      <c r="M197" s="370"/>
      <c r="N197" s="372" t="str">
        <f>IF(E197="","",(H197+K197)/E197)</f>
        <v/>
      </c>
      <c r="O197" s="372"/>
      <c r="P197" s="372"/>
    </row>
    <row r="198" spans="1:128" ht="12.75" thickBot="1">
      <c r="A198" s="369"/>
      <c r="B198" s="370"/>
      <c r="C198" s="370"/>
      <c r="D198" s="370"/>
      <c r="E198" s="370"/>
      <c r="F198" s="370"/>
      <c r="G198" s="370"/>
      <c r="H198" s="370"/>
      <c r="I198" s="370"/>
      <c r="J198" s="370"/>
      <c r="K198" s="370"/>
      <c r="L198" s="370"/>
      <c r="M198" s="370"/>
      <c r="N198" s="373"/>
      <c r="O198" s="373"/>
      <c r="P198" s="373"/>
    </row>
    <row r="199" spans="1:128">
      <c r="A199" s="358" t="s">
        <v>381</v>
      </c>
      <c r="B199" s="360" t="str">
        <f>IF(B187="","",SUM(B187:D198))</f>
        <v/>
      </c>
      <c r="C199" s="360"/>
      <c r="D199" s="360"/>
      <c r="E199" s="360" t="str">
        <f>IF(E187="","",SUM(E187:G198))</f>
        <v/>
      </c>
      <c r="F199" s="360"/>
      <c r="G199" s="360"/>
      <c r="H199" s="360" t="str">
        <f>IF(H187="","",SUM(H187:J198))</f>
        <v/>
      </c>
      <c r="I199" s="360"/>
      <c r="J199" s="360"/>
      <c r="K199" s="360" t="str">
        <f>IF(K187="","",SUM(K187:M198))</f>
        <v/>
      </c>
      <c r="L199" s="360"/>
      <c r="M199" s="360"/>
      <c r="N199" s="362" t="str">
        <f>IF(E199="","",(H199+K199)/E199)</f>
        <v/>
      </c>
      <c r="O199" s="362"/>
      <c r="P199" s="363"/>
    </row>
    <row r="200" spans="1:128" ht="12.75" thickBot="1">
      <c r="A200" s="359"/>
      <c r="B200" s="361"/>
      <c r="C200" s="361"/>
      <c r="D200" s="361"/>
      <c r="E200" s="361"/>
      <c r="F200" s="361"/>
      <c r="G200" s="361"/>
      <c r="H200" s="361"/>
      <c r="I200" s="361"/>
      <c r="J200" s="361"/>
      <c r="K200" s="361"/>
      <c r="L200" s="361"/>
      <c r="M200" s="361"/>
      <c r="N200" s="364"/>
      <c r="O200" s="364"/>
      <c r="P200" s="365"/>
    </row>
    <row r="201" spans="1:128" ht="34.5" customHeight="1">
      <c r="A201" s="366" t="s">
        <v>382</v>
      </c>
      <c r="B201" s="367"/>
      <c r="C201" s="367"/>
      <c r="D201" s="367"/>
      <c r="E201" s="367"/>
      <c r="F201" s="367"/>
      <c r="G201" s="367"/>
      <c r="H201" s="367"/>
      <c r="I201" s="367"/>
      <c r="J201" s="367"/>
      <c r="K201" s="367"/>
      <c r="L201" s="367"/>
      <c r="M201" s="367"/>
      <c r="N201" s="367"/>
      <c r="O201" s="367"/>
      <c r="P201" s="367"/>
    </row>
    <row r="202" spans="1:128" ht="34.5" customHeight="1">
      <c r="A202" s="368"/>
      <c r="B202" s="368"/>
      <c r="C202" s="368"/>
      <c r="D202" s="368"/>
      <c r="E202" s="368"/>
      <c r="F202" s="368"/>
      <c r="G202" s="368"/>
      <c r="H202" s="368"/>
      <c r="I202" s="368"/>
      <c r="J202" s="368"/>
      <c r="K202" s="368"/>
      <c r="L202" s="368"/>
      <c r="M202" s="368"/>
      <c r="N202" s="368"/>
      <c r="O202" s="368"/>
      <c r="P202" s="368"/>
    </row>
    <row r="203" spans="1:128" ht="34.5" customHeight="1">
      <c r="A203" s="368"/>
      <c r="B203" s="368"/>
      <c r="C203" s="368"/>
      <c r="D203" s="368"/>
      <c r="E203" s="368"/>
      <c r="F203" s="368"/>
      <c r="G203" s="368"/>
      <c r="H203" s="368"/>
      <c r="I203" s="368"/>
      <c r="J203" s="368"/>
      <c r="K203" s="368"/>
      <c r="L203" s="368"/>
      <c r="M203" s="368"/>
      <c r="N203" s="368"/>
      <c r="O203" s="368"/>
      <c r="P203" s="368"/>
    </row>
    <row r="204" spans="1:128" ht="34.5" customHeight="1">
      <c r="A204" s="368"/>
      <c r="B204" s="368"/>
      <c r="C204" s="368"/>
      <c r="D204" s="368"/>
      <c r="E204" s="368"/>
      <c r="F204" s="368"/>
      <c r="G204" s="368"/>
      <c r="H204" s="368"/>
      <c r="I204" s="368"/>
      <c r="J204" s="368"/>
      <c r="K204" s="368"/>
      <c r="L204" s="368"/>
      <c r="M204" s="368"/>
      <c r="N204" s="368"/>
      <c r="O204" s="368"/>
      <c r="P204" s="368"/>
    </row>
    <row r="205" spans="1:128">
      <c r="A205" s="53"/>
    </row>
    <row r="206" spans="1:128">
      <c r="A206" s="357" t="s">
        <v>383</v>
      </c>
      <c r="B206" s="357"/>
      <c r="C206" s="357"/>
      <c r="D206" s="357"/>
      <c r="E206" s="357"/>
      <c r="F206" s="357"/>
      <c r="G206" s="357"/>
      <c r="H206" s="357"/>
      <c r="I206" s="357"/>
      <c r="J206" s="357"/>
      <c r="K206" s="357"/>
      <c r="L206" s="357"/>
    </row>
    <row r="207" spans="1:128">
      <c r="A207" s="356" t="s">
        <v>384</v>
      </c>
      <c r="B207" s="356"/>
      <c r="C207" s="321"/>
      <c r="D207" s="322"/>
      <c r="E207" s="322"/>
      <c r="F207" s="322"/>
      <c r="G207" s="322"/>
      <c r="H207" s="322"/>
      <c r="I207" s="322"/>
      <c r="J207" s="322"/>
      <c r="K207" s="322"/>
      <c r="L207" s="322"/>
      <c r="M207" s="322"/>
      <c r="N207" s="322"/>
      <c r="O207" s="322"/>
      <c r="P207" s="323"/>
    </row>
    <row r="208" spans="1:128">
      <c r="A208" s="356"/>
      <c r="B208" s="356"/>
      <c r="C208" s="324"/>
      <c r="D208" s="325"/>
      <c r="E208" s="325"/>
      <c r="F208" s="325"/>
      <c r="G208" s="325"/>
      <c r="H208" s="325"/>
      <c r="I208" s="325"/>
      <c r="J208" s="325"/>
      <c r="K208" s="325"/>
      <c r="L208" s="325"/>
      <c r="M208" s="325"/>
      <c r="N208" s="325"/>
      <c r="O208" s="325"/>
      <c r="P208" s="326"/>
    </row>
    <row r="209" spans="1:19">
      <c r="A209" s="356" t="s">
        <v>385</v>
      </c>
      <c r="B209" s="356"/>
      <c r="C209" s="321"/>
      <c r="D209" s="322"/>
      <c r="E209" s="322"/>
      <c r="F209" s="322"/>
      <c r="G209" s="322"/>
      <c r="H209" s="322"/>
      <c r="I209" s="322"/>
      <c r="J209" s="322"/>
      <c r="K209" s="322"/>
      <c r="L209" s="322"/>
      <c r="M209" s="322"/>
      <c r="N209" s="322"/>
      <c r="O209" s="322"/>
      <c r="P209" s="323"/>
    </row>
    <row r="210" spans="1:19">
      <c r="A210" s="356"/>
      <c r="B210" s="356"/>
      <c r="C210" s="324"/>
      <c r="D210" s="325"/>
      <c r="E210" s="325"/>
      <c r="F210" s="325"/>
      <c r="G210" s="325"/>
      <c r="H210" s="325"/>
      <c r="I210" s="325"/>
      <c r="J210" s="325"/>
      <c r="K210" s="325"/>
      <c r="L210" s="325"/>
      <c r="M210" s="325"/>
      <c r="N210" s="325"/>
      <c r="O210" s="325"/>
      <c r="P210" s="326"/>
    </row>
    <row r="211" spans="1:19">
      <c r="A211" s="356" t="s">
        <v>386</v>
      </c>
      <c r="B211" s="356"/>
      <c r="C211" s="321"/>
      <c r="D211" s="322"/>
      <c r="E211" s="322"/>
      <c r="F211" s="322"/>
      <c r="G211" s="322"/>
      <c r="H211" s="322"/>
      <c r="I211" s="322"/>
      <c r="J211" s="322"/>
      <c r="K211" s="322"/>
      <c r="L211" s="322"/>
      <c r="M211" s="322"/>
      <c r="N211" s="322"/>
      <c r="O211" s="322"/>
      <c r="P211" s="323"/>
    </row>
    <row r="212" spans="1:19">
      <c r="A212" s="356"/>
      <c r="B212" s="356"/>
      <c r="C212" s="324"/>
      <c r="D212" s="325"/>
      <c r="E212" s="325"/>
      <c r="F212" s="325"/>
      <c r="G212" s="325"/>
      <c r="H212" s="325"/>
      <c r="I212" s="325"/>
      <c r="J212" s="325"/>
      <c r="K212" s="325"/>
      <c r="L212" s="325"/>
      <c r="M212" s="325"/>
      <c r="N212" s="325"/>
      <c r="O212" s="325"/>
      <c r="P212" s="326"/>
    </row>
    <row r="213" spans="1:19">
      <c r="A213" s="356" t="s">
        <v>387</v>
      </c>
      <c r="B213" s="356"/>
      <c r="C213" s="321"/>
      <c r="D213" s="322"/>
      <c r="E213" s="322"/>
      <c r="F213" s="322"/>
      <c r="G213" s="322"/>
      <c r="H213" s="322"/>
      <c r="I213" s="322"/>
      <c r="J213" s="322"/>
      <c r="K213" s="322"/>
      <c r="L213" s="322"/>
      <c r="M213" s="322"/>
      <c r="N213" s="322"/>
      <c r="O213" s="322"/>
      <c r="P213" s="323"/>
    </row>
    <row r="214" spans="1:19">
      <c r="A214" s="356"/>
      <c r="B214" s="356"/>
      <c r="C214" s="324"/>
      <c r="D214" s="325"/>
      <c r="E214" s="325"/>
      <c r="F214" s="325"/>
      <c r="G214" s="325"/>
      <c r="H214" s="325"/>
      <c r="I214" s="325"/>
      <c r="J214" s="325"/>
      <c r="K214" s="325"/>
      <c r="L214" s="325"/>
      <c r="M214" s="325"/>
      <c r="N214" s="325"/>
      <c r="O214" s="325"/>
      <c r="P214" s="326"/>
    </row>
    <row r="215" spans="1:19">
      <c r="A215" s="356" t="s">
        <v>388</v>
      </c>
      <c r="B215" s="356"/>
      <c r="C215" s="321"/>
      <c r="D215" s="322"/>
      <c r="E215" s="322"/>
      <c r="F215" s="322"/>
      <c r="G215" s="322"/>
      <c r="H215" s="322"/>
      <c r="I215" s="322"/>
      <c r="J215" s="322"/>
      <c r="K215" s="322"/>
      <c r="L215" s="322"/>
      <c r="M215" s="322"/>
      <c r="N215" s="322"/>
      <c r="O215" s="322"/>
      <c r="P215" s="323"/>
    </row>
    <row r="216" spans="1:19">
      <c r="A216" s="356"/>
      <c r="B216" s="356"/>
      <c r="C216" s="324"/>
      <c r="D216" s="325"/>
      <c r="E216" s="325"/>
      <c r="F216" s="325"/>
      <c r="G216" s="325"/>
      <c r="H216" s="325"/>
      <c r="I216" s="325"/>
      <c r="J216" s="325"/>
      <c r="K216" s="325"/>
      <c r="L216" s="325"/>
      <c r="M216" s="325"/>
      <c r="N216" s="325"/>
      <c r="O216" s="325"/>
      <c r="P216" s="326"/>
    </row>
    <row r="217" spans="1:19">
      <c r="A217" s="356" t="s">
        <v>389</v>
      </c>
      <c r="B217" s="356"/>
      <c r="C217" s="321"/>
      <c r="D217" s="322"/>
      <c r="E217" s="322"/>
      <c r="F217" s="322"/>
      <c r="G217" s="322"/>
      <c r="H217" s="322"/>
      <c r="I217" s="322"/>
      <c r="J217" s="322"/>
      <c r="K217" s="322"/>
      <c r="L217" s="322"/>
      <c r="M217" s="322"/>
      <c r="N217" s="322"/>
      <c r="O217" s="322"/>
      <c r="P217" s="323"/>
    </row>
    <row r="218" spans="1:19">
      <c r="A218" s="356"/>
      <c r="B218" s="356"/>
      <c r="C218" s="324"/>
      <c r="D218" s="325"/>
      <c r="E218" s="325"/>
      <c r="F218" s="325"/>
      <c r="G218" s="325"/>
      <c r="H218" s="325"/>
      <c r="I218" s="325"/>
      <c r="J218" s="325"/>
      <c r="K218" s="325"/>
      <c r="L218" s="325"/>
      <c r="M218" s="325"/>
      <c r="N218" s="325"/>
      <c r="O218" s="325"/>
      <c r="P218" s="326"/>
    </row>
    <row r="219" spans="1:19">
      <c r="A219" s="53"/>
    </row>
    <row r="220" spans="1:19">
      <c r="A220" s="349" t="s">
        <v>610</v>
      </c>
      <c r="B220" s="349"/>
      <c r="C220" s="349"/>
      <c r="D220" s="349"/>
      <c r="E220" s="349"/>
      <c r="F220" s="349"/>
      <c r="G220" s="349"/>
    </row>
    <row r="221" spans="1:19">
      <c r="A221" s="349"/>
      <c r="B221" s="349"/>
      <c r="C221" s="349"/>
      <c r="D221" s="349"/>
      <c r="E221" s="349"/>
      <c r="F221" s="349"/>
      <c r="G221" s="349"/>
    </row>
    <row r="222" spans="1:19" ht="12" customHeight="1">
      <c r="A222" s="352" t="s">
        <v>390</v>
      </c>
      <c r="B222" s="352"/>
      <c r="C222" s="352"/>
      <c r="D222" s="352"/>
    </row>
    <row r="223" spans="1:19" ht="12" customHeight="1">
      <c r="A223" s="352"/>
      <c r="B223" s="352"/>
      <c r="C223" s="352"/>
      <c r="D223" s="352"/>
    </row>
    <row r="224" spans="1:19" ht="20.100000000000001" customHeight="1">
      <c r="A224" s="354" t="s">
        <v>391</v>
      </c>
      <c r="B224" s="354"/>
      <c r="C224" s="354"/>
      <c r="D224" s="354"/>
      <c r="E224" s="321"/>
      <c r="F224" s="322"/>
      <c r="G224" s="322"/>
      <c r="H224" s="322"/>
      <c r="I224" s="322"/>
      <c r="J224" s="322"/>
      <c r="K224" s="322"/>
      <c r="L224" s="322"/>
      <c r="M224" s="322"/>
      <c r="N224" s="322"/>
      <c r="O224" s="322"/>
      <c r="P224" s="322"/>
      <c r="Q224" s="322"/>
      <c r="R224" s="322"/>
      <c r="S224" s="323"/>
    </row>
    <row r="225" spans="1:19" ht="20.100000000000001" customHeight="1">
      <c r="A225" s="354"/>
      <c r="B225" s="354"/>
      <c r="C225" s="354"/>
      <c r="D225" s="354"/>
      <c r="E225" s="324"/>
      <c r="F225" s="325"/>
      <c r="G225" s="325"/>
      <c r="H225" s="325"/>
      <c r="I225" s="325"/>
      <c r="J225" s="325"/>
      <c r="K225" s="325"/>
      <c r="L225" s="325"/>
      <c r="M225" s="325"/>
      <c r="N225" s="325"/>
      <c r="O225" s="325"/>
      <c r="P225" s="325"/>
      <c r="Q225" s="325"/>
      <c r="R225" s="325"/>
      <c r="S225" s="326"/>
    </row>
    <row r="226" spans="1:19" ht="15" customHeight="1">
      <c r="A226" s="354" t="s">
        <v>392</v>
      </c>
      <c r="B226" s="354"/>
      <c r="C226" s="354"/>
      <c r="D226" s="355"/>
      <c r="E226" s="321"/>
      <c r="F226" s="322"/>
      <c r="G226" s="322"/>
      <c r="H226" s="322"/>
      <c r="I226" s="322"/>
      <c r="J226" s="322"/>
      <c r="K226" s="322"/>
      <c r="L226" s="322"/>
      <c r="M226" s="322"/>
      <c r="N226" s="322"/>
      <c r="O226" s="322"/>
      <c r="P226" s="322"/>
      <c r="Q226" s="322"/>
      <c r="R226" s="322"/>
      <c r="S226" s="323"/>
    </row>
    <row r="227" spans="1:19" ht="15" customHeight="1">
      <c r="A227" s="354"/>
      <c r="B227" s="354"/>
      <c r="C227" s="354"/>
      <c r="D227" s="355"/>
      <c r="E227" s="324"/>
      <c r="F227" s="325"/>
      <c r="G227" s="325"/>
      <c r="H227" s="325"/>
      <c r="I227" s="325"/>
      <c r="J227" s="325"/>
      <c r="K227" s="325"/>
      <c r="L227" s="325"/>
      <c r="M227" s="325"/>
      <c r="N227" s="325"/>
      <c r="O227" s="325"/>
      <c r="P227" s="325"/>
      <c r="Q227" s="325"/>
      <c r="R227" s="325"/>
      <c r="S227" s="326"/>
    </row>
    <row r="228" spans="1:19" ht="15" customHeight="1">
      <c r="A228" s="319" t="s">
        <v>393</v>
      </c>
      <c r="B228" s="319"/>
      <c r="C228" s="319"/>
      <c r="D228" s="320"/>
      <c r="E228" s="321"/>
      <c r="F228" s="322"/>
      <c r="G228" s="322"/>
      <c r="H228" s="322"/>
      <c r="I228" s="322"/>
      <c r="J228" s="322"/>
      <c r="K228" s="322"/>
      <c r="L228" s="322"/>
      <c r="M228" s="322"/>
      <c r="N228" s="322"/>
      <c r="O228" s="322"/>
      <c r="P228" s="322"/>
      <c r="Q228" s="322"/>
      <c r="R228" s="322"/>
      <c r="S228" s="323"/>
    </row>
    <row r="229" spans="1:19" ht="15" customHeight="1">
      <c r="A229" s="319"/>
      <c r="B229" s="319"/>
      <c r="C229" s="319"/>
      <c r="D229" s="320"/>
      <c r="E229" s="324"/>
      <c r="F229" s="325"/>
      <c r="G229" s="325"/>
      <c r="H229" s="325"/>
      <c r="I229" s="325"/>
      <c r="J229" s="325"/>
      <c r="K229" s="325"/>
      <c r="L229" s="325"/>
      <c r="M229" s="325"/>
      <c r="N229" s="325"/>
      <c r="O229" s="325"/>
      <c r="P229" s="325"/>
      <c r="Q229" s="325"/>
      <c r="R229" s="325"/>
      <c r="S229" s="326"/>
    </row>
    <row r="230" spans="1:19" ht="15" customHeight="1">
      <c r="A230" s="319" t="s">
        <v>394</v>
      </c>
      <c r="B230" s="319"/>
      <c r="C230" s="319"/>
      <c r="D230" s="320"/>
      <c r="E230" s="321"/>
      <c r="F230" s="322"/>
      <c r="G230" s="322"/>
      <c r="H230" s="322"/>
      <c r="I230" s="322"/>
      <c r="J230" s="322"/>
      <c r="K230" s="322"/>
      <c r="L230" s="322"/>
      <c r="M230" s="322"/>
      <c r="N230" s="322"/>
      <c r="O230" s="322"/>
      <c r="P230" s="322"/>
      <c r="Q230" s="322"/>
      <c r="R230" s="322"/>
      <c r="S230" s="323"/>
    </row>
    <row r="231" spans="1:19" ht="15" customHeight="1">
      <c r="A231" s="319"/>
      <c r="B231" s="319"/>
      <c r="C231" s="319"/>
      <c r="D231" s="320"/>
      <c r="E231" s="324"/>
      <c r="F231" s="325"/>
      <c r="G231" s="325"/>
      <c r="H231" s="325"/>
      <c r="I231" s="325"/>
      <c r="J231" s="325"/>
      <c r="K231" s="325"/>
      <c r="L231" s="325"/>
      <c r="M231" s="325"/>
      <c r="N231" s="325"/>
      <c r="O231" s="325"/>
      <c r="P231" s="325"/>
      <c r="Q231" s="325"/>
      <c r="R231" s="325"/>
      <c r="S231" s="326"/>
    </row>
    <row r="232" spans="1:19" ht="15" customHeight="1">
      <c r="A232" s="319" t="s">
        <v>395</v>
      </c>
      <c r="B232" s="319"/>
      <c r="C232" s="319"/>
      <c r="D232" s="320"/>
      <c r="E232" s="321"/>
      <c r="F232" s="322"/>
      <c r="G232" s="322"/>
      <c r="H232" s="322"/>
      <c r="I232" s="322"/>
      <c r="J232" s="322"/>
      <c r="K232" s="322"/>
      <c r="L232" s="322"/>
      <c r="M232" s="322"/>
      <c r="N232" s="322"/>
      <c r="O232" s="322"/>
      <c r="P232" s="322"/>
      <c r="Q232" s="322"/>
      <c r="R232" s="322"/>
      <c r="S232" s="323"/>
    </row>
    <row r="233" spans="1:19" ht="15" customHeight="1">
      <c r="A233" s="319"/>
      <c r="B233" s="319"/>
      <c r="C233" s="319"/>
      <c r="D233" s="320"/>
      <c r="E233" s="324"/>
      <c r="F233" s="325"/>
      <c r="G233" s="325"/>
      <c r="H233" s="325"/>
      <c r="I233" s="325"/>
      <c r="J233" s="325"/>
      <c r="K233" s="325"/>
      <c r="L233" s="325"/>
      <c r="M233" s="325"/>
      <c r="N233" s="325"/>
      <c r="O233" s="325"/>
      <c r="P233" s="325"/>
      <c r="Q233" s="325"/>
      <c r="R233" s="325"/>
      <c r="S233" s="326"/>
    </row>
    <row r="234" spans="1:19" ht="15" customHeight="1">
      <c r="A234" s="319" t="s">
        <v>396</v>
      </c>
      <c r="B234" s="319"/>
      <c r="C234" s="319"/>
      <c r="D234" s="320"/>
      <c r="E234" s="321"/>
      <c r="F234" s="322"/>
      <c r="G234" s="322"/>
      <c r="H234" s="322"/>
      <c r="I234" s="322"/>
      <c r="J234" s="322"/>
      <c r="K234" s="322"/>
      <c r="L234" s="322"/>
      <c r="M234" s="322"/>
      <c r="N234" s="322"/>
      <c r="O234" s="322"/>
      <c r="P234" s="322"/>
      <c r="Q234" s="322"/>
      <c r="R234" s="322"/>
      <c r="S234" s="323"/>
    </row>
    <row r="235" spans="1:19" ht="15" customHeight="1">
      <c r="A235" s="319"/>
      <c r="B235" s="319"/>
      <c r="C235" s="319"/>
      <c r="D235" s="320"/>
      <c r="E235" s="324"/>
      <c r="F235" s="325"/>
      <c r="G235" s="325"/>
      <c r="H235" s="325"/>
      <c r="I235" s="325"/>
      <c r="J235" s="325"/>
      <c r="K235" s="325"/>
      <c r="L235" s="325"/>
      <c r="M235" s="325"/>
      <c r="N235" s="325"/>
      <c r="O235" s="325"/>
      <c r="P235" s="325"/>
      <c r="Q235" s="325"/>
      <c r="R235" s="325"/>
      <c r="S235" s="326"/>
    </row>
    <row r="236" spans="1:19" ht="15" customHeight="1">
      <c r="A236" s="319" t="s">
        <v>397</v>
      </c>
      <c r="B236" s="319"/>
      <c r="C236" s="319"/>
      <c r="D236" s="320"/>
      <c r="E236" s="321"/>
      <c r="F236" s="322"/>
      <c r="G236" s="322"/>
      <c r="H236" s="322"/>
      <c r="I236" s="322"/>
      <c r="J236" s="322"/>
      <c r="K236" s="322"/>
      <c r="L236" s="322"/>
      <c r="M236" s="322"/>
      <c r="N236" s="322"/>
      <c r="O236" s="322"/>
      <c r="P236" s="322"/>
      <c r="Q236" s="322"/>
      <c r="R236" s="322"/>
      <c r="S236" s="323"/>
    </row>
    <row r="237" spans="1:19" ht="15" customHeight="1">
      <c r="A237" s="319"/>
      <c r="B237" s="319"/>
      <c r="C237" s="319"/>
      <c r="D237" s="320"/>
      <c r="E237" s="324"/>
      <c r="F237" s="325"/>
      <c r="G237" s="325"/>
      <c r="H237" s="325"/>
      <c r="I237" s="325"/>
      <c r="J237" s="325"/>
      <c r="K237" s="325"/>
      <c r="L237" s="325"/>
      <c r="M237" s="325"/>
      <c r="N237" s="325"/>
      <c r="O237" s="325"/>
      <c r="P237" s="325"/>
      <c r="Q237" s="325"/>
      <c r="R237" s="325"/>
      <c r="S237" s="326"/>
    </row>
    <row r="238" spans="1:19" ht="15" customHeight="1">
      <c r="A238" s="319" t="s">
        <v>398</v>
      </c>
      <c r="B238" s="319"/>
      <c r="C238" s="319"/>
      <c r="D238" s="320"/>
      <c r="E238" s="321"/>
      <c r="F238" s="322"/>
      <c r="G238" s="322"/>
      <c r="H238" s="322"/>
      <c r="I238" s="322"/>
      <c r="J238" s="322"/>
      <c r="K238" s="322"/>
      <c r="L238" s="322"/>
      <c r="M238" s="322"/>
      <c r="N238" s="322"/>
      <c r="O238" s="322"/>
      <c r="P238" s="322"/>
      <c r="Q238" s="322"/>
      <c r="R238" s="322"/>
      <c r="S238" s="323"/>
    </row>
    <row r="239" spans="1:19" ht="15" customHeight="1">
      <c r="A239" s="319"/>
      <c r="B239" s="319"/>
      <c r="C239" s="319"/>
      <c r="D239" s="320"/>
      <c r="E239" s="324"/>
      <c r="F239" s="325"/>
      <c r="G239" s="325"/>
      <c r="H239" s="325"/>
      <c r="I239" s="325"/>
      <c r="J239" s="325"/>
      <c r="K239" s="325"/>
      <c r="L239" s="325"/>
      <c r="M239" s="325"/>
      <c r="N239" s="325"/>
      <c r="O239" s="325"/>
      <c r="P239" s="325"/>
      <c r="Q239" s="325"/>
      <c r="R239" s="325"/>
      <c r="S239" s="326"/>
    </row>
    <row r="240" spans="1:19" ht="15" customHeight="1">
      <c r="A240" s="319" t="s">
        <v>399</v>
      </c>
      <c r="B240" s="319"/>
      <c r="C240" s="319"/>
      <c r="D240" s="320"/>
      <c r="E240" s="321"/>
      <c r="F240" s="322"/>
      <c r="G240" s="322"/>
      <c r="H240" s="322"/>
      <c r="I240" s="322"/>
      <c r="J240" s="322"/>
      <c r="K240" s="322"/>
      <c r="L240" s="322"/>
      <c r="M240" s="322"/>
      <c r="N240" s="322"/>
      <c r="O240" s="322"/>
      <c r="P240" s="322"/>
      <c r="Q240" s="322"/>
      <c r="R240" s="322"/>
      <c r="S240" s="323"/>
    </row>
    <row r="241" spans="1:128" ht="15" customHeight="1">
      <c r="A241" s="319"/>
      <c r="B241" s="319"/>
      <c r="C241" s="319"/>
      <c r="D241" s="320"/>
      <c r="E241" s="324"/>
      <c r="F241" s="325"/>
      <c r="G241" s="325"/>
      <c r="H241" s="325"/>
      <c r="I241" s="325"/>
      <c r="J241" s="325"/>
      <c r="K241" s="325"/>
      <c r="L241" s="325"/>
      <c r="M241" s="325"/>
      <c r="N241" s="325"/>
      <c r="O241" s="325"/>
      <c r="P241" s="325"/>
      <c r="Q241" s="325"/>
      <c r="R241" s="325"/>
      <c r="S241" s="326"/>
    </row>
    <row r="242" spans="1:128" s="327" customFormat="1" ht="15" customHeight="1">
      <c r="A242" s="327" t="s">
        <v>400</v>
      </c>
      <c r="B242" s="328"/>
      <c r="C242" s="328"/>
      <c r="D242" s="328"/>
      <c r="E242" s="328"/>
      <c r="F242" s="328"/>
      <c r="G242" s="328"/>
      <c r="H242" s="328"/>
      <c r="I242" s="328"/>
      <c r="J242" s="328"/>
      <c r="K242" s="328"/>
      <c r="L242" s="328"/>
      <c r="M242" s="328"/>
      <c r="N242" s="328"/>
      <c r="O242" s="328"/>
      <c r="P242" s="328"/>
      <c r="Q242" s="328"/>
      <c r="R242" s="328"/>
      <c r="S242" s="328"/>
      <c r="T242" s="328"/>
      <c r="U242" s="328"/>
      <c r="V242" s="328"/>
      <c r="W242" s="328"/>
      <c r="X242" s="328"/>
      <c r="Y242" s="328"/>
      <c r="Z242" s="328"/>
      <c r="AA242" s="328"/>
      <c r="AB242" s="328"/>
      <c r="AC242" s="328"/>
      <c r="AD242" s="328"/>
      <c r="AE242" s="328"/>
      <c r="AF242" s="328"/>
      <c r="AG242" s="328"/>
      <c r="AH242" s="328"/>
      <c r="AI242" s="328"/>
      <c r="AJ242" s="328"/>
      <c r="AK242" s="328"/>
      <c r="AL242" s="328"/>
      <c r="AM242" s="328"/>
      <c r="AN242" s="328"/>
      <c r="AO242" s="328"/>
      <c r="AP242" s="328"/>
      <c r="AQ242" s="328"/>
      <c r="AR242" s="328"/>
      <c r="AS242" s="328"/>
      <c r="AT242" s="328"/>
      <c r="AU242" s="328"/>
      <c r="AV242" s="328"/>
      <c r="AW242" s="328"/>
      <c r="AX242" s="328"/>
      <c r="AY242" s="328"/>
      <c r="AZ242" s="328"/>
      <c r="BA242" s="328"/>
      <c r="BB242" s="328"/>
      <c r="BC242" s="328"/>
      <c r="BD242" s="328"/>
      <c r="BE242" s="328"/>
      <c r="BF242" s="328"/>
      <c r="BG242" s="328"/>
      <c r="BH242" s="328"/>
      <c r="BI242" s="328"/>
      <c r="BJ242" s="328"/>
      <c r="BK242" s="328"/>
      <c r="BL242" s="328"/>
      <c r="BM242" s="328"/>
      <c r="BN242" s="328"/>
      <c r="BO242" s="328"/>
      <c r="BP242" s="328"/>
      <c r="BQ242" s="328"/>
      <c r="BR242" s="328"/>
      <c r="BS242" s="328"/>
      <c r="BT242" s="328"/>
      <c r="BU242" s="328"/>
      <c r="BV242" s="328"/>
      <c r="BW242" s="328"/>
      <c r="BX242" s="328"/>
      <c r="BY242" s="328"/>
      <c r="BZ242" s="328"/>
      <c r="CA242" s="328"/>
      <c r="CB242" s="328"/>
      <c r="CC242" s="328"/>
      <c r="CD242" s="328"/>
      <c r="CE242" s="328"/>
      <c r="CF242" s="328"/>
      <c r="CG242" s="328"/>
      <c r="CH242" s="328"/>
      <c r="CI242" s="328"/>
      <c r="CJ242" s="328"/>
      <c r="CK242" s="328"/>
      <c r="CL242" s="328"/>
      <c r="CM242" s="328"/>
      <c r="CN242" s="328"/>
      <c r="CO242" s="328"/>
      <c r="CP242" s="328"/>
      <c r="CQ242" s="328"/>
      <c r="CR242" s="328"/>
      <c r="CS242" s="328"/>
      <c r="CT242" s="328"/>
      <c r="CU242" s="328"/>
      <c r="CV242" s="328"/>
      <c r="CW242" s="328"/>
      <c r="CX242" s="328"/>
      <c r="CY242" s="328"/>
      <c r="CZ242" s="328"/>
      <c r="DA242" s="328"/>
      <c r="DB242" s="328"/>
      <c r="DC242" s="328"/>
      <c r="DD242" s="328"/>
      <c r="DE242" s="328"/>
      <c r="DF242" s="328"/>
      <c r="DG242" s="328"/>
      <c r="DH242" s="328"/>
      <c r="DI242" s="328"/>
      <c r="DJ242" s="328"/>
      <c r="DK242" s="328"/>
      <c r="DL242" s="328"/>
      <c r="DM242" s="328"/>
      <c r="DN242" s="328"/>
      <c r="DO242" s="328"/>
      <c r="DP242" s="328"/>
      <c r="DQ242" s="328"/>
      <c r="DR242" s="328"/>
      <c r="DS242" s="328"/>
      <c r="DT242" s="328"/>
      <c r="DU242" s="328"/>
      <c r="DV242" s="328"/>
      <c r="DW242" s="328"/>
      <c r="DX242" s="328"/>
    </row>
    <row r="243" spans="1:128" ht="15" customHeight="1">
      <c r="A243" s="329" t="s">
        <v>401</v>
      </c>
      <c r="B243" s="330"/>
      <c r="C243" s="330"/>
      <c r="D243" s="330"/>
      <c r="E243" s="330"/>
      <c r="F243" s="330"/>
      <c r="G243" s="330"/>
      <c r="H243" s="330"/>
      <c r="I243" s="330"/>
      <c r="J243" s="330"/>
      <c r="K243" s="330"/>
      <c r="L243" s="330"/>
      <c r="M243" s="330"/>
      <c r="N243" s="330"/>
      <c r="O243" s="330"/>
      <c r="P243" s="330"/>
      <c r="Q243" s="330"/>
      <c r="R243" s="330"/>
      <c r="S243" s="330"/>
    </row>
    <row r="244" spans="1:128" ht="15" customHeight="1">
      <c r="A244" s="329" t="s">
        <v>402</v>
      </c>
      <c r="B244" s="330"/>
      <c r="C244" s="330"/>
      <c r="D244" s="330"/>
      <c r="E244" s="330"/>
      <c r="F244" s="330"/>
      <c r="G244" s="330"/>
      <c r="H244" s="330"/>
      <c r="I244" s="330"/>
      <c r="J244" s="330"/>
      <c r="K244" s="330"/>
      <c r="L244" s="330"/>
      <c r="M244" s="330"/>
      <c r="N244" s="330"/>
      <c r="O244" s="330"/>
      <c r="P244" s="330"/>
      <c r="Q244" s="330"/>
      <c r="R244" s="330"/>
      <c r="S244" s="330"/>
    </row>
    <row r="245" spans="1:128" s="225" customFormat="1" ht="15" customHeight="1">
      <c r="A245" s="331" t="s">
        <v>611</v>
      </c>
      <c r="B245" s="331"/>
      <c r="C245" s="331"/>
      <c r="D245" s="331"/>
      <c r="E245" s="331"/>
      <c r="F245" s="331"/>
    </row>
    <row r="246" spans="1:128" s="225" customFormat="1" ht="15" customHeight="1">
      <c r="A246" s="331"/>
      <c r="B246" s="331"/>
      <c r="C246" s="331"/>
      <c r="D246" s="331"/>
      <c r="E246" s="331"/>
      <c r="F246" s="331"/>
    </row>
    <row r="247" spans="1:128" s="225" customFormat="1" ht="15" customHeight="1">
      <c r="A247" s="319" t="s">
        <v>403</v>
      </c>
      <c r="B247" s="319"/>
      <c r="C247" s="319"/>
      <c r="D247" s="319"/>
      <c r="E247" s="332" t="s">
        <v>404</v>
      </c>
      <c r="F247" s="332"/>
      <c r="G247" s="333"/>
      <c r="H247" s="333"/>
      <c r="I247" s="333"/>
      <c r="J247" s="333"/>
      <c r="K247" s="333"/>
      <c r="L247" s="333"/>
      <c r="M247" s="333"/>
      <c r="N247" s="313" t="s">
        <v>405</v>
      </c>
      <c r="O247" s="314"/>
      <c r="P247" s="314"/>
      <c r="Q247" s="314"/>
      <c r="R247" s="314"/>
      <c r="S247" s="315"/>
    </row>
    <row r="248" spans="1:128" s="225" customFormat="1" ht="15" customHeight="1">
      <c r="A248" s="319"/>
      <c r="B248" s="319"/>
      <c r="C248" s="319"/>
      <c r="D248" s="319"/>
      <c r="E248" s="334" t="s">
        <v>406</v>
      </c>
      <c r="F248" s="334"/>
      <c r="G248" s="335"/>
      <c r="H248" s="335"/>
      <c r="I248" s="335"/>
      <c r="J248" s="335"/>
      <c r="K248" s="335"/>
      <c r="L248" s="335"/>
      <c r="M248" s="335"/>
      <c r="N248" s="316"/>
      <c r="O248" s="317"/>
      <c r="P248" s="317"/>
      <c r="Q248" s="317"/>
      <c r="R248" s="317"/>
      <c r="S248" s="318"/>
    </row>
    <row r="249" spans="1:128" s="225" customFormat="1" ht="15" customHeight="1">
      <c r="A249" s="319"/>
      <c r="B249" s="319"/>
      <c r="C249" s="319"/>
      <c r="D249" s="319"/>
      <c r="E249" s="334"/>
      <c r="F249" s="334"/>
      <c r="G249" s="335"/>
      <c r="H249" s="335"/>
      <c r="I249" s="335"/>
      <c r="J249" s="335"/>
      <c r="K249" s="335"/>
      <c r="L249" s="335"/>
      <c r="M249" s="335"/>
      <c r="N249" s="313" t="s">
        <v>407</v>
      </c>
      <c r="O249" s="314"/>
      <c r="P249" s="314"/>
      <c r="Q249" s="314"/>
      <c r="R249" s="314"/>
      <c r="S249" s="315"/>
    </row>
    <row r="250" spans="1:128" s="225" customFormat="1" ht="15" customHeight="1">
      <c r="A250" s="319"/>
      <c r="B250" s="319"/>
      <c r="C250" s="319"/>
      <c r="D250" s="319"/>
      <c r="E250" s="336" t="s">
        <v>408</v>
      </c>
      <c r="F250" s="336"/>
      <c r="G250" s="337"/>
      <c r="H250" s="337"/>
      <c r="I250" s="337"/>
      <c r="J250" s="337"/>
      <c r="K250" s="337"/>
      <c r="L250" s="337"/>
      <c r="M250" s="337"/>
      <c r="N250" s="316"/>
      <c r="O250" s="317"/>
      <c r="P250" s="317"/>
      <c r="Q250" s="317"/>
      <c r="R250" s="317"/>
      <c r="S250" s="318"/>
    </row>
    <row r="251" spans="1:128" s="225" customFormat="1" ht="15" customHeight="1">
      <c r="A251" s="319" t="s">
        <v>409</v>
      </c>
      <c r="B251" s="319"/>
      <c r="C251" s="319"/>
      <c r="D251" s="319"/>
      <c r="E251" s="306" t="s">
        <v>410</v>
      </c>
      <c r="F251" s="306"/>
      <c r="G251" s="307"/>
      <c r="H251" s="308"/>
      <c r="I251" s="308"/>
      <c r="J251" s="308"/>
      <c r="K251" s="308"/>
      <c r="L251" s="308"/>
      <c r="M251" s="308"/>
      <c r="N251" s="308"/>
      <c r="O251" s="308"/>
      <c r="P251" s="308"/>
      <c r="Q251" s="308"/>
      <c r="R251" s="308"/>
      <c r="S251" s="309"/>
    </row>
    <row r="252" spans="1:128" s="225" customFormat="1" ht="15" customHeight="1">
      <c r="A252" s="319"/>
      <c r="B252" s="319"/>
      <c r="C252" s="319"/>
      <c r="D252" s="319"/>
      <c r="E252" s="306"/>
      <c r="F252" s="306"/>
      <c r="G252" s="310"/>
      <c r="H252" s="311"/>
      <c r="I252" s="311"/>
      <c r="J252" s="311"/>
      <c r="K252" s="311"/>
      <c r="L252" s="311"/>
      <c r="M252" s="311"/>
      <c r="N252" s="311"/>
      <c r="O252" s="311"/>
      <c r="P252" s="311"/>
      <c r="Q252" s="311"/>
      <c r="R252" s="311"/>
      <c r="S252" s="312"/>
    </row>
    <row r="253" spans="1:128" s="225" customFormat="1" ht="15" customHeight="1">
      <c r="A253" s="319"/>
      <c r="B253" s="319"/>
      <c r="C253" s="319"/>
      <c r="D253" s="319"/>
      <c r="E253" s="306" t="s">
        <v>411</v>
      </c>
      <c r="F253" s="306"/>
      <c r="G253" s="307"/>
      <c r="H253" s="308"/>
      <c r="I253" s="308"/>
      <c r="J253" s="308"/>
      <c r="K253" s="308"/>
      <c r="L253" s="308"/>
      <c r="M253" s="309"/>
      <c r="N253" s="313" t="s">
        <v>405</v>
      </c>
      <c r="O253" s="314"/>
      <c r="P253" s="314"/>
      <c r="Q253" s="314"/>
      <c r="R253" s="314"/>
      <c r="S253" s="315"/>
    </row>
    <row r="254" spans="1:128">
      <c r="A254" s="319"/>
      <c r="B254" s="319"/>
      <c r="C254" s="319"/>
      <c r="D254" s="319"/>
      <c r="E254" s="306"/>
      <c r="F254" s="306"/>
      <c r="G254" s="310"/>
      <c r="H254" s="311"/>
      <c r="I254" s="311"/>
      <c r="J254" s="311"/>
      <c r="K254" s="311"/>
      <c r="L254" s="311"/>
      <c r="M254" s="312"/>
      <c r="N254" s="316"/>
      <c r="O254" s="317"/>
      <c r="P254" s="317"/>
      <c r="Q254" s="317"/>
      <c r="R254" s="317"/>
      <c r="S254" s="318"/>
    </row>
    <row r="256" spans="1:128">
      <c r="A256" s="349" t="s">
        <v>612</v>
      </c>
      <c r="B256" s="349"/>
      <c r="C256" s="349"/>
      <c r="D256" s="349"/>
      <c r="E256" s="349"/>
      <c r="F256" s="349"/>
      <c r="G256" s="349"/>
    </row>
    <row r="257" spans="1:26">
      <c r="A257" s="349"/>
      <c r="B257" s="349"/>
      <c r="C257" s="349"/>
      <c r="D257" s="349"/>
      <c r="E257" s="350"/>
      <c r="F257" s="350"/>
      <c r="G257" s="350"/>
    </row>
    <row r="258" spans="1:26" ht="12" customHeight="1">
      <c r="A258" s="338" t="s">
        <v>412</v>
      </c>
      <c r="B258" s="339"/>
      <c r="C258" s="339"/>
      <c r="D258" s="340"/>
      <c r="E258" s="322"/>
      <c r="F258" s="322"/>
      <c r="G258" s="322"/>
      <c r="H258" s="322"/>
      <c r="I258" s="322"/>
      <c r="J258" s="322"/>
      <c r="K258" s="322"/>
      <c r="L258" s="322"/>
      <c r="M258" s="322"/>
      <c r="N258" s="322"/>
      <c r="O258" s="322"/>
      <c r="P258" s="322"/>
      <c r="Q258" s="322"/>
      <c r="R258" s="322"/>
      <c r="S258" s="323"/>
      <c r="T258" s="351"/>
      <c r="U258" s="352"/>
      <c r="V258" s="352"/>
      <c r="W258" s="352"/>
      <c r="X258" s="352"/>
      <c r="Y258" s="352"/>
      <c r="Z258" s="352"/>
    </row>
    <row r="259" spans="1:26">
      <c r="A259" s="341"/>
      <c r="B259" s="342"/>
      <c r="C259" s="342"/>
      <c r="D259" s="343"/>
      <c r="E259" s="344"/>
      <c r="F259" s="344"/>
      <c r="G259" s="344"/>
      <c r="H259" s="344"/>
      <c r="I259" s="344"/>
      <c r="J259" s="344"/>
      <c r="K259" s="344"/>
      <c r="L259" s="344"/>
      <c r="M259" s="344"/>
      <c r="N259" s="344"/>
      <c r="O259" s="344"/>
      <c r="P259" s="344"/>
      <c r="Q259" s="344"/>
      <c r="R259" s="344"/>
      <c r="S259" s="345"/>
      <c r="T259" s="353"/>
      <c r="U259" s="352"/>
      <c r="V259" s="352"/>
      <c r="W259" s="352"/>
      <c r="X259" s="352"/>
      <c r="Y259" s="352"/>
      <c r="Z259" s="352"/>
    </row>
    <row r="260" spans="1:26" ht="20.25" customHeight="1">
      <c r="A260" s="341"/>
      <c r="B260" s="342"/>
      <c r="C260" s="342"/>
      <c r="D260" s="343"/>
      <c r="E260" s="325"/>
      <c r="F260" s="325"/>
      <c r="G260" s="325"/>
      <c r="H260" s="325"/>
      <c r="I260" s="325"/>
      <c r="J260" s="325"/>
      <c r="K260" s="325"/>
      <c r="L260" s="325"/>
      <c r="M260" s="325"/>
      <c r="N260" s="325"/>
      <c r="O260" s="325"/>
      <c r="P260" s="325"/>
      <c r="Q260" s="325"/>
      <c r="R260" s="325"/>
      <c r="S260" s="326"/>
      <c r="T260" s="353"/>
      <c r="U260" s="352"/>
      <c r="V260" s="352"/>
      <c r="W260" s="352"/>
      <c r="X260" s="352"/>
      <c r="Y260" s="352"/>
      <c r="Z260" s="352"/>
    </row>
    <row r="261" spans="1:26" ht="13.5" customHeight="1">
      <c r="A261" s="54"/>
      <c r="B261" s="338" t="s">
        <v>413</v>
      </c>
      <c r="C261" s="339"/>
      <c r="D261" s="340"/>
      <c r="E261" s="322"/>
      <c r="F261" s="322"/>
      <c r="G261" s="322"/>
      <c r="H261" s="322"/>
      <c r="I261" s="322"/>
      <c r="J261" s="322"/>
      <c r="K261" s="322"/>
      <c r="L261" s="322"/>
      <c r="M261" s="322"/>
      <c r="N261" s="322"/>
      <c r="O261" s="322"/>
      <c r="P261" s="322"/>
      <c r="Q261" s="322"/>
      <c r="R261" s="322"/>
      <c r="S261" s="323"/>
      <c r="T261" s="353"/>
      <c r="U261" s="352"/>
      <c r="V261" s="352"/>
      <c r="W261" s="352"/>
      <c r="X261" s="352"/>
      <c r="Y261" s="352"/>
      <c r="Z261" s="352"/>
    </row>
    <row r="262" spans="1:26">
      <c r="A262" s="54"/>
      <c r="B262" s="341"/>
      <c r="C262" s="342"/>
      <c r="D262" s="343"/>
      <c r="E262" s="344"/>
      <c r="F262" s="344"/>
      <c r="G262" s="344"/>
      <c r="H262" s="344"/>
      <c r="I262" s="344"/>
      <c r="J262" s="344"/>
      <c r="K262" s="344"/>
      <c r="L262" s="344"/>
      <c r="M262" s="344"/>
      <c r="N262" s="344"/>
      <c r="O262" s="344"/>
      <c r="P262" s="344"/>
      <c r="Q262" s="344"/>
      <c r="R262" s="344"/>
      <c r="S262" s="345"/>
    </row>
    <row r="263" spans="1:26" ht="30" customHeight="1">
      <c r="A263" s="55"/>
      <c r="B263" s="346"/>
      <c r="C263" s="347"/>
      <c r="D263" s="348"/>
      <c r="E263" s="325"/>
      <c r="F263" s="325"/>
      <c r="G263" s="325"/>
      <c r="H263" s="325"/>
      <c r="I263" s="325"/>
      <c r="J263" s="325"/>
      <c r="K263" s="325"/>
      <c r="L263" s="325"/>
      <c r="M263" s="325"/>
      <c r="N263" s="325"/>
      <c r="O263" s="325"/>
      <c r="P263" s="325"/>
      <c r="Q263" s="325"/>
      <c r="R263" s="325"/>
      <c r="S263" s="326"/>
    </row>
    <row r="264" spans="1:26">
      <c r="A264" s="338" t="s">
        <v>414</v>
      </c>
      <c r="B264" s="339"/>
      <c r="C264" s="339"/>
      <c r="D264" s="340"/>
      <c r="E264" s="322"/>
      <c r="F264" s="322"/>
      <c r="G264" s="322"/>
      <c r="H264" s="322"/>
      <c r="I264" s="322"/>
      <c r="J264" s="322"/>
      <c r="K264" s="322"/>
      <c r="L264" s="322"/>
      <c r="M264" s="322"/>
      <c r="N264" s="322"/>
      <c r="O264" s="322"/>
      <c r="P264" s="322"/>
      <c r="Q264" s="322"/>
      <c r="R264" s="322"/>
      <c r="S264" s="323"/>
    </row>
    <row r="265" spans="1:26">
      <c r="A265" s="341"/>
      <c r="B265" s="342"/>
      <c r="C265" s="342"/>
      <c r="D265" s="343"/>
      <c r="E265" s="344"/>
      <c r="F265" s="344"/>
      <c r="G265" s="344"/>
      <c r="H265" s="344"/>
      <c r="I265" s="344"/>
      <c r="J265" s="344"/>
      <c r="K265" s="344"/>
      <c r="L265" s="344"/>
      <c r="M265" s="344"/>
      <c r="N265" s="344"/>
      <c r="O265" s="344"/>
      <c r="P265" s="344"/>
      <c r="Q265" s="344"/>
      <c r="R265" s="344"/>
      <c r="S265" s="345"/>
    </row>
    <row r="266" spans="1:26" ht="22.5" customHeight="1">
      <c r="A266" s="341"/>
      <c r="B266" s="342"/>
      <c r="C266" s="342"/>
      <c r="D266" s="343"/>
      <c r="E266" s="325"/>
      <c r="F266" s="325"/>
      <c r="G266" s="325"/>
      <c r="H266" s="325"/>
      <c r="I266" s="325"/>
      <c r="J266" s="325"/>
      <c r="K266" s="325"/>
      <c r="L266" s="325"/>
      <c r="M266" s="325"/>
      <c r="N266" s="325"/>
      <c r="O266" s="325"/>
      <c r="P266" s="325"/>
      <c r="Q266" s="325"/>
      <c r="R266" s="325"/>
      <c r="S266" s="326"/>
    </row>
    <row r="267" spans="1:26" ht="12" customHeight="1">
      <c r="A267" s="54"/>
      <c r="B267" s="338" t="s">
        <v>415</v>
      </c>
      <c r="C267" s="339"/>
      <c r="D267" s="340"/>
      <c r="E267" s="322"/>
      <c r="F267" s="322"/>
      <c r="G267" s="322"/>
      <c r="H267" s="322"/>
      <c r="I267" s="322"/>
      <c r="J267" s="322"/>
      <c r="K267" s="322"/>
      <c r="L267" s="322"/>
      <c r="M267" s="322"/>
      <c r="N267" s="322"/>
      <c r="O267" s="322"/>
      <c r="P267" s="322"/>
      <c r="Q267" s="322"/>
      <c r="R267" s="322"/>
      <c r="S267" s="323"/>
    </row>
    <row r="268" spans="1:26">
      <c r="A268" s="54"/>
      <c r="B268" s="341"/>
      <c r="C268" s="342"/>
      <c r="D268" s="343"/>
      <c r="E268" s="344"/>
      <c r="F268" s="344"/>
      <c r="G268" s="344"/>
      <c r="H268" s="344"/>
      <c r="I268" s="344"/>
      <c r="J268" s="344"/>
      <c r="K268" s="344"/>
      <c r="L268" s="344"/>
      <c r="M268" s="344"/>
      <c r="N268" s="344"/>
      <c r="O268" s="344"/>
      <c r="P268" s="344"/>
      <c r="Q268" s="344"/>
      <c r="R268" s="344"/>
      <c r="S268" s="345"/>
    </row>
    <row r="269" spans="1:26" ht="18.75" customHeight="1">
      <c r="A269" s="55"/>
      <c r="B269" s="346"/>
      <c r="C269" s="347"/>
      <c r="D269" s="348"/>
      <c r="E269" s="325"/>
      <c r="F269" s="325"/>
      <c r="G269" s="325"/>
      <c r="H269" s="325"/>
      <c r="I269" s="325"/>
      <c r="J269" s="325"/>
      <c r="K269" s="325"/>
      <c r="L269" s="325"/>
      <c r="M269" s="325"/>
      <c r="N269" s="325"/>
      <c r="O269" s="325"/>
      <c r="P269" s="325"/>
      <c r="Q269" s="325"/>
      <c r="R269" s="325"/>
      <c r="S269" s="326"/>
    </row>
    <row r="271" spans="1:26" ht="15.75" customHeight="1">
      <c r="A271" s="56" t="s">
        <v>416</v>
      </c>
    </row>
    <row r="272" spans="1:26">
      <c r="A272" s="36" t="s">
        <v>417</v>
      </c>
    </row>
  </sheetData>
  <sheetProtection algorithmName="SHA-512" hashValue="ZkT48iwNK+pX7AIIFJcvbZnY8DrzHmZDa8mhIqeGw93kK4R5VNEL/Ttc/eO1LJyXltpkfywl42UTuGtSq/0peQ==" saltValue="79Dj4CsbdE1MgEYacr1gzg==" spinCount="100000" sheet="1" formatCells="0" formatRows="0" insertRows="0" selectLockedCells="1"/>
  <mergeCells count="590">
    <mergeCell ref="A8:R8"/>
    <mergeCell ref="A9:D13"/>
    <mergeCell ref="E9:R10"/>
    <mergeCell ref="F11:R11"/>
    <mergeCell ref="E12:R12"/>
    <mergeCell ref="F13:R13"/>
    <mergeCell ref="A2:R2"/>
    <mergeCell ref="A4:B4"/>
    <mergeCell ref="C4:M4"/>
    <mergeCell ref="N4:O4"/>
    <mergeCell ref="P4:R4"/>
    <mergeCell ref="A6:C7"/>
    <mergeCell ref="D6:R7"/>
    <mergeCell ref="A20:D24"/>
    <mergeCell ref="E20:R20"/>
    <mergeCell ref="E21:G21"/>
    <mergeCell ref="H21:R21"/>
    <mergeCell ref="E22:R22"/>
    <mergeCell ref="E23:G23"/>
    <mergeCell ref="H23:R23"/>
    <mergeCell ref="E24:R24"/>
    <mergeCell ref="A16:D17"/>
    <mergeCell ref="E16:R16"/>
    <mergeCell ref="F17:R17"/>
    <mergeCell ref="A18:D19"/>
    <mergeCell ref="E18:R18"/>
    <mergeCell ref="E19:R19"/>
    <mergeCell ref="A27:Z27"/>
    <mergeCell ref="A28:A29"/>
    <mergeCell ref="B28:F29"/>
    <mergeCell ref="G28:K29"/>
    <mergeCell ref="L28:M29"/>
    <mergeCell ref="N28:N29"/>
    <mergeCell ref="O28:O29"/>
    <mergeCell ref="P28:P29"/>
    <mergeCell ref="Q28:U28"/>
    <mergeCell ref="V28:Z29"/>
    <mergeCell ref="AA28:AC29"/>
    <mergeCell ref="Q29:R29"/>
    <mergeCell ref="S29:T29"/>
    <mergeCell ref="A30:A35"/>
    <mergeCell ref="B30:F35"/>
    <mergeCell ref="G30:K35"/>
    <mergeCell ref="L30:M34"/>
    <mergeCell ref="N30:N35"/>
    <mergeCell ref="O30:O35"/>
    <mergeCell ref="P30:P35"/>
    <mergeCell ref="Q30:R30"/>
    <mergeCell ref="S30:T30"/>
    <mergeCell ref="V30:Z35"/>
    <mergeCell ref="AA30:AC35"/>
    <mergeCell ref="Q31:R31"/>
    <mergeCell ref="S31:T31"/>
    <mergeCell ref="Q32:R32"/>
    <mergeCell ref="S32:T32"/>
    <mergeCell ref="Q33:R33"/>
    <mergeCell ref="S33:T33"/>
    <mergeCell ref="Q34:R34"/>
    <mergeCell ref="S34:T34"/>
    <mergeCell ref="Q35:R35"/>
    <mergeCell ref="S35:T35"/>
    <mergeCell ref="A36:A41"/>
    <mergeCell ref="B36:F41"/>
    <mergeCell ref="G36:K41"/>
    <mergeCell ref="L36:M40"/>
    <mergeCell ref="N36:N41"/>
    <mergeCell ref="O36:O41"/>
    <mergeCell ref="A42:A47"/>
    <mergeCell ref="B42:F47"/>
    <mergeCell ref="G42:K47"/>
    <mergeCell ref="L42:M46"/>
    <mergeCell ref="N42:N47"/>
    <mergeCell ref="O42:O47"/>
    <mergeCell ref="P36:P41"/>
    <mergeCell ref="Q36:R36"/>
    <mergeCell ref="S36:T36"/>
    <mergeCell ref="V36:Z41"/>
    <mergeCell ref="Q37:R37"/>
    <mergeCell ref="S37:T37"/>
    <mergeCell ref="Q38:R38"/>
    <mergeCell ref="S38:T38"/>
    <mergeCell ref="Q39:R39"/>
    <mergeCell ref="V42:Z47"/>
    <mergeCell ref="AA42:AC47"/>
    <mergeCell ref="Q43:R43"/>
    <mergeCell ref="S43:T43"/>
    <mergeCell ref="Q44:R44"/>
    <mergeCell ref="S44:T44"/>
    <mergeCell ref="S39:T39"/>
    <mergeCell ref="Q40:R40"/>
    <mergeCell ref="S40:T40"/>
    <mergeCell ref="Q41:R41"/>
    <mergeCell ref="S41:T41"/>
    <mergeCell ref="AA36:AC41"/>
    <mergeCell ref="Q45:R45"/>
    <mergeCell ref="S45:T45"/>
    <mergeCell ref="Q46:R46"/>
    <mergeCell ref="S46:T46"/>
    <mergeCell ref="Q47:R47"/>
    <mergeCell ref="S47:T47"/>
    <mergeCell ref="A54:A59"/>
    <mergeCell ref="B54:F59"/>
    <mergeCell ref="G54:K59"/>
    <mergeCell ref="L54:M58"/>
    <mergeCell ref="N54:N59"/>
    <mergeCell ref="P48:P53"/>
    <mergeCell ref="Q48:R48"/>
    <mergeCell ref="S48:T48"/>
    <mergeCell ref="O54:O59"/>
    <mergeCell ref="P54:P59"/>
    <mergeCell ref="S50:T50"/>
    <mergeCell ref="Q51:R51"/>
    <mergeCell ref="A48:A53"/>
    <mergeCell ref="B48:F53"/>
    <mergeCell ref="G48:K53"/>
    <mergeCell ref="L48:M52"/>
    <mergeCell ref="N48:N53"/>
    <mergeCell ref="O48:O53"/>
    <mergeCell ref="Q49:R49"/>
    <mergeCell ref="S49:T49"/>
    <mergeCell ref="Q50:R50"/>
    <mergeCell ref="P42:P47"/>
    <mergeCell ref="Q42:R42"/>
    <mergeCell ref="S42:T42"/>
    <mergeCell ref="V54:Z59"/>
    <mergeCell ref="AA54:AC59"/>
    <mergeCell ref="Q55:R55"/>
    <mergeCell ref="S55:T55"/>
    <mergeCell ref="Q56:R56"/>
    <mergeCell ref="S56:T56"/>
    <mergeCell ref="S51:T51"/>
    <mergeCell ref="Q52:R52"/>
    <mergeCell ref="S52:T52"/>
    <mergeCell ref="Q53:R53"/>
    <mergeCell ref="S53:T53"/>
    <mergeCell ref="AA48:AC53"/>
    <mergeCell ref="Q57:R57"/>
    <mergeCell ref="S57:T57"/>
    <mergeCell ref="Q58:R58"/>
    <mergeCell ref="S58:T58"/>
    <mergeCell ref="Q59:R59"/>
    <mergeCell ref="S59:T59"/>
    <mergeCell ref="Q54:R54"/>
    <mergeCell ref="S54:T54"/>
    <mergeCell ref="V48:Z53"/>
    <mergeCell ref="A66:A71"/>
    <mergeCell ref="B66:F71"/>
    <mergeCell ref="G66:K71"/>
    <mergeCell ref="L66:M70"/>
    <mergeCell ref="N66:N71"/>
    <mergeCell ref="P60:P65"/>
    <mergeCell ref="Q60:R60"/>
    <mergeCell ref="S60:T60"/>
    <mergeCell ref="V60:Z65"/>
    <mergeCell ref="Q61:R61"/>
    <mergeCell ref="S61:T61"/>
    <mergeCell ref="Q62:R62"/>
    <mergeCell ref="S62:T62"/>
    <mergeCell ref="Q63:R63"/>
    <mergeCell ref="A60:A65"/>
    <mergeCell ref="B60:F65"/>
    <mergeCell ref="G60:K65"/>
    <mergeCell ref="L60:M64"/>
    <mergeCell ref="N60:N65"/>
    <mergeCell ref="O60:O65"/>
    <mergeCell ref="V66:Z71"/>
    <mergeCell ref="O66:O71"/>
    <mergeCell ref="P66:P71"/>
    <mergeCell ref="AA66:AC71"/>
    <mergeCell ref="Q67:R67"/>
    <mergeCell ref="S67:T67"/>
    <mergeCell ref="Q68:R68"/>
    <mergeCell ref="S68:T68"/>
    <mergeCell ref="S63:T63"/>
    <mergeCell ref="Q64:R64"/>
    <mergeCell ref="S64:T64"/>
    <mergeCell ref="Q65:R65"/>
    <mergeCell ref="S65:T65"/>
    <mergeCell ref="AA60:AC65"/>
    <mergeCell ref="Q69:R69"/>
    <mergeCell ref="S69:T69"/>
    <mergeCell ref="Q70:R70"/>
    <mergeCell ref="S70:T70"/>
    <mergeCell ref="Q71:R71"/>
    <mergeCell ref="S71:T71"/>
    <mergeCell ref="Q66:R66"/>
    <mergeCell ref="S66:T66"/>
    <mergeCell ref="A78:A83"/>
    <mergeCell ref="B78:F83"/>
    <mergeCell ref="G78:K83"/>
    <mergeCell ref="L78:M82"/>
    <mergeCell ref="N78:N83"/>
    <mergeCell ref="P72:P77"/>
    <mergeCell ref="Q72:R72"/>
    <mergeCell ref="S72:T72"/>
    <mergeCell ref="V72:Z77"/>
    <mergeCell ref="Q73:R73"/>
    <mergeCell ref="S73:T73"/>
    <mergeCell ref="Q74:R74"/>
    <mergeCell ref="S74:T74"/>
    <mergeCell ref="Q75:R75"/>
    <mergeCell ref="A72:A77"/>
    <mergeCell ref="B72:F77"/>
    <mergeCell ref="G72:K77"/>
    <mergeCell ref="L72:M76"/>
    <mergeCell ref="N72:N77"/>
    <mergeCell ref="O72:O77"/>
    <mergeCell ref="V78:Z83"/>
    <mergeCell ref="O78:O83"/>
    <mergeCell ref="P78:P83"/>
    <mergeCell ref="AA78:AC83"/>
    <mergeCell ref="Q79:R79"/>
    <mergeCell ref="S79:T79"/>
    <mergeCell ref="Q80:R80"/>
    <mergeCell ref="S80:T80"/>
    <mergeCell ref="S75:T75"/>
    <mergeCell ref="Q76:R76"/>
    <mergeCell ref="S76:T76"/>
    <mergeCell ref="Q77:R77"/>
    <mergeCell ref="S77:T77"/>
    <mergeCell ref="AA72:AC77"/>
    <mergeCell ref="Q81:R81"/>
    <mergeCell ref="S81:T81"/>
    <mergeCell ref="Q82:R82"/>
    <mergeCell ref="S82:T82"/>
    <mergeCell ref="Q83:R83"/>
    <mergeCell ref="S83:T83"/>
    <mergeCell ref="Q78:R78"/>
    <mergeCell ref="S78:T78"/>
    <mergeCell ref="A90:A95"/>
    <mergeCell ref="B90:F95"/>
    <mergeCell ref="G90:K95"/>
    <mergeCell ref="L90:M94"/>
    <mergeCell ref="N90:N95"/>
    <mergeCell ref="P84:P89"/>
    <mergeCell ref="Q84:R84"/>
    <mergeCell ref="S84:T84"/>
    <mergeCell ref="V84:Z89"/>
    <mergeCell ref="Q85:R85"/>
    <mergeCell ref="S85:T85"/>
    <mergeCell ref="Q86:R86"/>
    <mergeCell ref="S86:T86"/>
    <mergeCell ref="Q87:R87"/>
    <mergeCell ref="A84:A89"/>
    <mergeCell ref="B84:F89"/>
    <mergeCell ref="G84:K89"/>
    <mergeCell ref="L84:M88"/>
    <mergeCell ref="N84:N89"/>
    <mergeCell ref="O84:O89"/>
    <mergeCell ref="V90:Z95"/>
    <mergeCell ref="O90:O95"/>
    <mergeCell ref="P90:P95"/>
    <mergeCell ref="AA90:AC95"/>
    <mergeCell ref="Q91:R91"/>
    <mergeCell ref="S91:T91"/>
    <mergeCell ref="Q92:R92"/>
    <mergeCell ref="S92:T92"/>
    <mergeCell ref="S87:T87"/>
    <mergeCell ref="Q88:R88"/>
    <mergeCell ref="S88:T88"/>
    <mergeCell ref="Q89:R89"/>
    <mergeCell ref="S89:T89"/>
    <mergeCell ref="AA84:AC89"/>
    <mergeCell ref="Q93:R93"/>
    <mergeCell ref="S93:T93"/>
    <mergeCell ref="Q94:R94"/>
    <mergeCell ref="S94:T94"/>
    <mergeCell ref="Q95:R95"/>
    <mergeCell ref="S95:T95"/>
    <mergeCell ref="Q90:R90"/>
    <mergeCell ref="S90:T90"/>
    <mergeCell ref="A102:A107"/>
    <mergeCell ref="B102:F107"/>
    <mergeCell ref="G102:K107"/>
    <mergeCell ref="L102:M106"/>
    <mergeCell ref="N102:N107"/>
    <mergeCell ref="P96:P101"/>
    <mergeCell ref="Q96:R96"/>
    <mergeCell ref="S96:T96"/>
    <mergeCell ref="V96:Z101"/>
    <mergeCell ref="Q97:R97"/>
    <mergeCell ref="S97:T97"/>
    <mergeCell ref="Q98:R98"/>
    <mergeCell ref="S98:T98"/>
    <mergeCell ref="Q99:R99"/>
    <mergeCell ref="A96:A101"/>
    <mergeCell ref="B96:F101"/>
    <mergeCell ref="G96:K101"/>
    <mergeCell ref="L96:M100"/>
    <mergeCell ref="N96:N101"/>
    <mergeCell ref="O96:O101"/>
    <mergeCell ref="V102:Z107"/>
    <mergeCell ref="O102:O107"/>
    <mergeCell ref="P102:P107"/>
    <mergeCell ref="AA102:AC107"/>
    <mergeCell ref="Q103:R103"/>
    <mergeCell ref="S103:T103"/>
    <mergeCell ref="Q104:R104"/>
    <mergeCell ref="S104:T104"/>
    <mergeCell ref="S99:T99"/>
    <mergeCell ref="Q100:R100"/>
    <mergeCell ref="S100:T100"/>
    <mergeCell ref="Q101:R101"/>
    <mergeCell ref="S101:T101"/>
    <mergeCell ref="AA96:AC101"/>
    <mergeCell ref="Q105:R105"/>
    <mergeCell ref="S105:T105"/>
    <mergeCell ref="Q106:R106"/>
    <mergeCell ref="S106:T106"/>
    <mergeCell ref="Q107:R107"/>
    <mergeCell ref="S107:T107"/>
    <mergeCell ref="Q102:R102"/>
    <mergeCell ref="S102:T102"/>
    <mergeCell ref="A114:A119"/>
    <mergeCell ref="B114:F119"/>
    <mergeCell ref="G114:K119"/>
    <mergeCell ref="L114:M118"/>
    <mergeCell ref="N114:N119"/>
    <mergeCell ref="P108:P113"/>
    <mergeCell ref="Q108:R108"/>
    <mergeCell ref="S108:T108"/>
    <mergeCell ref="V108:Z113"/>
    <mergeCell ref="Q109:R109"/>
    <mergeCell ref="S109:T109"/>
    <mergeCell ref="Q110:R110"/>
    <mergeCell ref="S110:T110"/>
    <mergeCell ref="Q111:R111"/>
    <mergeCell ref="A108:A113"/>
    <mergeCell ref="B108:F113"/>
    <mergeCell ref="G108:K113"/>
    <mergeCell ref="L108:M112"/>
    <mergeCell ref="N108:N113"/>
    <mergeCell ref="O108:O113"/>
    <mergeCell ref="V114:Z119"/>
    <mergeCell ref="O114:O119"/>
    <mergeCell ref="P114:P119"/>
    <mergeCell ref="AA114:AC119"/>
    <mergeCell ref="Q115:R115"/>
    <mergeCell ref="S115:T115"/>
    <mergeCell ref="Q116:R116"/>
    <mergeCell ref="S116:T116"/>
    <mergeCell ref="S111:T111"/>
    <mergeCell ref="Q112:R112"/>
    <mergeCell ref="S112:T112"/>
    <mergeCell ref="Q113:R113"/>
    <mergeCell ref="S113:T113"/>
    <mergeCell ref="AA108:AC113"/>
    <mergeCell ref="Q117:R117"/>
    <mergeCell ref="S117:T117"/>
    <mergeCell ref="Q118:R118"/>
    <mergeCell ref="S118:T118"/>
    <mergeCell ref="Q119:R119"/>
    <mergeCell ref="S119:T119"/>
    <mergeCell ref="Q114:R114"/>
    <mergeCell ref="S114:T114"/>
    <mergeCell ref="A127:D128"/>
    <mergeCell ref="E127:E128"/>
    <mergeCell ref="F127:R127"/>
    <mergeCell ref="F128:R128"/>
    <mergeCell ref="A132:D132"/>
    <mergeCell ref="E132:R132"/>
    <mergeCell ref="A120:K121"/>
    <mergeCell ref="L120:M120"/>
    <mergeCell ref="N120:AC121"/>
    <mergeCell ref="L121:M121"/>
    <mergeCell ref="A122:Z125"/>
    <mergeCell ref="A133:D133"/>
    <mergeCell ref="E133:R133"/>
    <mergeCell ref="A135:R135"/>
    <mergeCell ref="A136:D138"/>
    <mergeCell ref="E136:F136"/>
    <mergeCell ref="G136:H136"/>
    <mergeCell ref="I136:J136"/>
    <mergeCell ref="K136:N136"/>
    <mergeCell ref="O136:P136"/>
    <mergeCell ref="Q136:R136"/>
    <mergeCell ref="E137:R137"/>
    <mergeCell ref="E138:R138"/>
    <mergeCell ref="A149:A150"/>
    <mergeCell ref="B149:D150"/>
    <mergeCell ref="E149:J150"/>
    <mergeCell ref="K149:R150"/>
    <mergeCell ref="S149:T150"/>
    <mergeCell ref="E141:R141"/>
    <mergeCell ref="A142:D142"/>
    <mergeCell ref="E142:R142"/>
    <mergeCell ref="A143:D143"/>
    <mergeCell ref="E143:R143"/>
    <mergeCell ref="A144:B145"/>
    <mergeCell ref="C144:D144"/>
    <mergeCell ref="E144:R144"/>
    <mergeCell ref="C145:D145"/>
    <mergeCell ref="E145:R145"/>
    <mergeCell ref="A139:D141"/>
    <mergeCell ref="E139:F139"/>
    <mergeCell ref="G139:H139"/>
    <mergeCell ref="I139:J139"/>
    <mergeCell ref="K139:N139"/>
    <mergeCell ref="O139:P139"/>
    <mergeCell ref="Q139:R139"/>
    <mergeCell ref="E140:R140"/>
    <mergeCell ref="B146:R146"/>
    <mergeCell ref="U153:U154"/>
    <mergeCell ref="B151:D151"/>
    <mergeCell ref="E151:J151"/>
    <mergeCell ref="K151:R151"/>
    <mergeCell ref="S151:T151"/>
    <mergeCell ref="B152:D152"/>
    <mergeCell ref="E152:J152"/>
    <mergeCell ref="K152:R152"/>
    <mergeCell ref="S152:T152"/>
    <mergeCell ref="B155:D155"/>
    <mergeCell ref="E155:J155"/>
    <mergeCell ref="K155:R155"/>
    <mergeCell ref="S155:T155"/>
    <mergeCell ref="B156:D156"/>
    <mergeCell ref="E156:J156"/>
    <mergeCell ref="K156:R156"/>
    <mergeCell ref="S156:T156"/>
    <mergeCell ref="A153:A154"/>
    <mergeCell ref="B153:D154"/>
    <mergeCell ref="E153:J154"/>
    <mergeCell ref="K153:R154"/>
    <mergeCell ref="S153:T154"/>
    <mergeCell ref="B159:D159"/>
    <mergeCell ref="E159:J159"/>
    <mergeCell ref="K159:R159"/>
    <mergeCell ref="S159:T159"/>
    <mergeCell ref="B160:D160"/>
    <mergeCell ref="E160:J160"/>
    <mergeCell ref="K160:R160"/>
    <mergeCell ref="S160:T160"/>
    <mergeCell ref="B157:D157"/>
    <mergeCell ref="E157:J157"/>
    <mergeCell ref="K157:R157"/>
    <mergeCell ref="S157:T157"/>
    <mergeCell ref="B158:D158"/>
    <mergeCell ref="E158:J158"/>
    <mergeCell ref="K158:R158"/>
    <mergeCell ref="S158:T158"/>
    <mergeCell ref="B163:D163"/>
    <mergeCell ref="E163:J163"/>
    <mergeCell ref="K163:R163"/>
    <mergeCell ref="S163:T163"/>
    <mergeCell ref="B164:D164"/>
    <mergeCell ref="E164:J164"/>
    <mergeCell ref="K164:R164"/>
    <mergeCell ref="S164:T164"/>
    <mergeCell ref="B161:D161"/>
    <mergeCell ref="E161:J161"/>
    <mergeCell ref="K161:R161"/>
    <mergeCell ref="S161:T161"/>
    <mergeCell ref="B162:D162"/>
    <mergeCell ref="E162:J162"/>
    <mergeCell ref="K162:R162"/>
    <mergeCell ref="S162:T162"/>
    <mergeCell ref="A171:K171"/>
    <mergeCell ref="L171:N171"/>
    <mergeCell ref="A172:K172"/>
    <mergeCell ref="L172:N172"/>
    <mergeCell ref="A173:K173"/>
    <mergeCell ref="L173:N173"/>
    <mergeCell ref="A165:A166"/>
    <mergeCell ref="B165:D166"/>
    <mergeCell ref="E165:R166"/>
    <mergeCell ref="B167:C167"/>
    <mergeCell ref="E167:R167"/>
    <mergeCell ref="A170:N170"/>
    <mergeCell ref="A183:C184"/>
    <mergeCell ref="A185:A186"/>
    <mergeCell ref="B185:D186"/>
    <mergeCell ref="E185:G186"/>
    <mergeCell ref="H185:J186"/>
    <mergeCell ref="K185:M186"/>
    <mergeCell ref="A174:K174"/>
    <mergeCell ref="L174:N174"/>
    <mergeCell ref="A175:K175"/>
    <mergeCell ref="L175:N175"/>
    <mergeCell ref="A176:E177"/>
    <mergeCell ref="A182:C182"/>
    <mergeCell ref="Q187:Z188"/>
    <mergeCell ref="A189:A190"/>
    <mergeCell ref="B189:D190"/>
    <mergeCell ref="E189:G190"/>
    <mergeCell ref="H189:J190"/>
    <mergeCell ref="K189:M190"/>
    <mergeCell ref="N189:P190"/>
    <mergeCell ref="Q189:Z190"/>
    <mergeCell ref="N185:P186"/>
    <mergeCell ref="A187:A188"/>
    <mergeCell ref="B187:D188"/>
    <mergeCell ref="E187:G188"/>
    <mergeCell ref="H187:J188"/>
    <mergeCell ref="K187:M188"/>
    <mergeCell ref="N187:P188"/>
    <mergeCell ref="A195:A196"/>
    <mergeCell ref="B195:D196"/>
    <mergeCell ref="E195:G196"/>
    <mergeCell ref="H195:J196"/>
    <mergeCell ref="K195:M196"/>
    <mergeCell ref="N195:P196"/>
    <mergeCell ref="Q191:Z192"/>
    <mergeCell ref="A193:A194"/>
    <mergeCell ref="B193:D194"/>
    <mergeCell ref="E193:G194"/>
    <mergeCell ref="H193:J194"/>
    <mergeCell ref="K193:M194"/>
    <mergeCell ref="N193:P194"/>
    <mergeCell ref="Q193:Z194"/>
    <mergeCell ref="A191:A192"/>
    <mergeCell ref="B191:D192"/>
    <mergeCell ref="E191:G192"/>
    <mergeCell ref="H191:J192"/>
    <mergeCell ref="K191:M192"/>
    <mergeCell ref="N191:P192"/>
    <mergeCell ref="A199:A200"/>
    <mergeCell ref="B199:D200"/>
    <mergeCell ref="E199:G200"/>
    <mergeCell ref="H199:J200"/>
    <mergeCell ref="K199:M200"/>
    <mergeCell ref="N199:P200"/>
    <mergeCell ref="A197:A198"/>
    <mergeCell ref="B197:D198"/>
    <mergeCell ref="E197:G198"/>
    <mergeCell ref="H197:J198"/>
    <mergeCell ref="K197:M198"/>
    <mergeCell ref="N197:P198"/>
    <mergeCell ref="A211:B212"/>
    <mergeCell ref="C211:P212"/>
    <mergeCell ref="A213:B214"/>
    <mergeCell ref="C213:P214"/>
    <mergeCell ref="A215:B216"/>
    <mergeCell ref="C215:P216"/>
    <mergeCell ref="A201:P204"/>
    <mergeCell ref="A206:L206"/>
    <mergeCell ref="A207:B208"/>
    <mergeCell ref="C207:P208"/>
    <mergeCell ref="A209:B210"/>
    <mergeCell ref="C209:P210"/>
    <mergeCell ref="A226:D227"/>
    <mergeCell ref="E226:S227"/>
    <mergeCell ref="A228:D229"/>
    <mergeCell ref="E228:S229"/>
    <mergeCell ref="A230:D231"/>
    <mergeCell ref="E230:S231"/>
    <mergeCell ref="A217:B218"/>
    <mergeCell ref="C217:P218"/>
    <mergeCell ref="A220:G221"/>
    <mergeCell ref="A222:D223"/>
    <mergeCell ref="A224:D225"/>
    <mergeCell ref="E224:S225"/>
    <mergeCell ref="A238:D239"/>
    <mergeCell ref="E238:S239"/>
    <mergeCell ref="A240:D241"/>
    <mergeCell ref="E240:S241"/>
    <mergeCell ref="A242:XFD242"/>
    <mergeCell ref="A243:S243"/>
    <mergeCell ref="A232:D233"/>
    <mergeCell ref="E232:S233"/>
    <mergeCell ref="A234:D235"/>
    <mergeCell ref="E234:S235"/>
    <mergeCell ref="A236:D237"/>
    <mergeCell ref="E236:S237"/>
    <mergeCell ref="G250:M250"/>
    <mergeCell ref="A251:D254"/>
    <mergeCell ref="E251:F252"/>
    <mergeCell ref="G251:S252"/>
    <mergeCell ref="E253:F254"/>
    <mergeCell ref="G253:M254"/>
    <mergeCell ref="N253:S254"/>
    <mergeCell ref="A244:S244"/>
    <mergeCell ref="A245:F246"/>
    <mergeCell ref="A247:D250"/>
    <mergeCell ref="E247:F247"/>
    <mergeCell ref="G247:M247"/>
    <mergeCell ref="N247:S248"/>
    <mergeCell ref="E248:F249"/>
    <mergeCell ref="G248:M249"/>
    <mergeCell ref="N249:S250"/>
    <mergeCell ref="E250:F250"/>
    <mergeCell ref="A264:D266"/>
    <mergeCell ref="E264:S266"/>
    <mergeCell ref="B267:D269"/>
    <mergeCell ref="E267:S269"/>
    <mergeCell ref="A256:G257"/>
    <mergeCell ref="A258:D260"/>
    <mergeCell ref="E258:S260"/>
    <mergeCell ref="T258:Z261"/>
    <mergeCell ref="B261:D263"/>
    <mergeCell ref="E261:S263"/>
  </mergeCells>
  <phoneticPr fontId="17"/>
  <conditionalFormatting sqref="F128">
    <cfRule type="expression" dxfId="101" priority="1">
      <formula>"P73=""なし"""</formula>
    </cfRule>
  </conditionalFormatting>
  <conditionalFormatting sqref="H21:R21">
    <cfRule type="cellIs" dxfId="100" priority="4" operator="equal">
      <formula>"自動で入力されます"</formula>
    </cfRule>
  </conditionalFormatting>
  <conditionalFormatting sqref="H23:R23">
    <cfRule type="cellIs" dxfId="99" priority="3" operator="equal">
      <formula>"自動で入力されます"</formula>
    </cfRule>
  </conditionalFormatting>
  <conditionalFormatting sqref="N120">
    <cfRule type="cellIs" dxfId="98" priority="2" operator="equal">
      <formula>"「ロール対応表」シートと一致していないスキル項目があります"</formula>
    </cfRule>
  </conditionalFormatting>
  <conditionalFormatting sqref="N4:O4">
    <cfRule type="cellIs" dxfId="97" priority="5" operator="equal">
      <formula>0</formula>
    </cfRule>
  </conditionalFormatting>
  <dataValidations count="19">
    <dataValidation type="list" allowBlank="1" showInputMessage="1" showErrorMessage="1" sqref="E144" xr:uid="{665FAE3E-C84E-45DF-8357-75B9031F4230}">
      <formula1>"あり（必須）,あり（任意）,なし"</formula1>
    </dataValidation>
    <dataValidation type="list" allowBlank="1" showInputMessage="1" showErrorMessage="1" sqref="G136:H136 G139:H139" xr:uid="{BF0BAB65-CD56-4128-AA0D-0B45593BDEE8}">
      <formula1>"100％,90%以上,70%以上,66%(2/3)以上,60%以上,50%以上,50%未満でも可,その他"</formula1>
    </dataValidation>
    <dataValidation type="list" allowBlank="1" showInputMessage="1" showErrorMessage="1" sqref="K136 K139" xr:uid="{25ADC2D3-220A-489A-8E41-AB72359D8E9B}">
      <formula1>"優良可不可の4段階で評価,5段階評価（上から4段階以上合格）,5段階評価（上から3段階以上合格）,得点率80％以上で合格,得点率70％以上で合格,得点率66％(2/3)以上で合格,得点率60％以上で合格,その他"</formula1>
    </dataValidation>
    <dataValidation type="list" allowBlank="1" showInputMessage="1" showErrorMessage="1" sqref="Q136 Q139" xr:uid="{524BE3A7-24C4-4986-8F3F-E079AD8BE448}">
      <formula1>"認める,認めない,その他"</formula1>
    </dataValidation>
    <dataValidation type="list" allowBlank="1" showInputMessage="1" showErrorMessage="1" sqref="U155:U164" xr:uid="{71BFB52D-C7B6-4714-9EB3-D013ACA57121}">
      <formula1>"主担当講師,担当講師"</formula1>
    </dataValidation>
    <dataValidation type="list" allowBlank="1" showInputMessage="1" showErrorMessage="1" sqref="S151:T152 S155:T164" xr:uid="{1ECD6045-D0E6-44B4-8E18-31AEC98C13C1}">
      <formula1>"直接雇用（常勤）,直接雇用（非常勤）,委託・派遣等"</formula1>
    </dataValidation>
    <dataValidation type="list" allowBlank="1" showErrorMessage="1" sqref="N30:N89" xr:uid="{D8320441-2121-4FBA-8EA7-E37561B96EAD}">
      <formula1>"全部,一部,実施なし"</formula1>
    </dataValidation>
    <dataValidation type="list" allowBlank="1" showInputMessage="1" showErrorMessage="1" sqref="E264:S266" xr:uid="{974DB5AA-D12A-46AE-B397-435544E05760}">
      <formula1>"定期的に見直している,見直していない"</formula1>
    </dataValidation>
    <dataValidation type="list" allowBlank="1" showInputMessage="1" showErrorMessage="1" sqref="E258:S260" xr:uid="{46608B4F-D09C-407A-8EE6-ECE9DC5D7C6D}">
      <formula1>"講座実績の検証を行っている,検証を行っていない"</formula1>
    </dataValidation>
    <dataValidation type="list" allowBlank="1" showInputMessage="1" showErrorMessage="1" sqref="E224:S225" xr:uid="{03086F44-7AC9-42BE-B180-15421D197803}">
      <formula1>"自社のみで、当該講座の販売活動に当たる。（以下の②，③欄に具体的内容を記入）,販売代理店等(※3)を利用し、当該講座の販売活動等に当たる。（以下の②～⑨欄に具体的内容を記入）"</formula1>
    </dataValidation>
    <dataValidation type="list" allowBlank="1" showInputMessage="1" showErrorMessage="1" sqref="L171:L174" xr:uid="{AD3A20C5-9199-4F37-A05F-931E3DBB0FAD}">
      <formula1>"はい,いいえ"</formula1>
    </dataValidation>
    <dataValidation type="list" allowBlank="1" showInputMessage="1" showErrorMessage="1" prompt="演習等とは、「疑似環境を用いた実習、実技、演習等を含む実践的なもの」、「プレゼンテーション等の受講者側からの発表を含むもの」、「ディスカッション、グループワーク、ワークショップ等の手法を含むもの」となります。_x000a_総授業数の半分以上を演習等が占めていない場合は、対象外。" sqref="N114 N108 N96 N102 N90" xr:uid="{98E7BD1C-904D-4837-A393-0D429F7B2CFB}">
      <formula1>"全部,一部,実施なし"</formula1>
    </dataValidation>
    <dataValidation allowBlank="1" showInputMessage="1" showErrorMessage="1" prompt="講義（演習）の内容と到達目標が分かるように具体的に記載。" sqref="G30 G36 G42 G48 G54 G60 G66 G72 G78 G84 G90 G96 G102 G108 G114" xr:uid="{7A18744D-BF01-4F55-B360-6DB2994476E8}"/>
    <dataValidation allowBlank="1" showInputMessage="1" showErrorMessage="1" prompt="講義、演習、実習などから構成される、学習内容のひとまとまり（単元／章）を記載。_x000a_申請にあたり、既存講座をパッケージにして申請した場合や新規要素の追加、訓練内容の変更した場合は、追加・変更内容等が分かるように分けて記載。" sqref="B30 B36 B42 B48 B54 B60 B66 B72 B78 B84 B90 B96 B102 B108 B114" xr:uid="{9B55BAD3-FA98-436D-833D-4A0D9769EC73}"/>
    <dataValidation allowBlank="1" showInputMessage="1" showErrorMessage="1" prompt="身に付けられるスキルの具体的な内容を記載。" sqref="E19:R19" xr:uid="{C288AF54-15A1-4D9A-81FF-FDBC0F803819}"/>
    <dataValidation type="list" allowBlank="1" showInputMessage="1" showErrorMessage="1" sqref="O30:P30 O36:P36 O42:P42 O48:P48 O54:P54 O60:P60 O66:P66 O72:P72 O78:P78 O84:P84 O90:P90 O96:P96 O102:P102 O108:P108 O114:P114 E127:E128" xr:uid="{CF22C34A-E7D9-4A0F-811C-17B9ECC31675}">
      <formula1>"有,無"</formula1>
    </dataValidation>
    <dataValidation type="list" allowBlank="1" showInputMessage="1" showErrorMessage="1" sqref="L175:N175" xr:uid="{65F8C1F6-4994-46AD-BB97-F04022F191CD}">
      <formula1>"該当する,該当しない"</formula1>
    </dataValidation>
    <dataValidation type="list" allowBlank="1" showInputMessage="1" showErrorMessage="1" sqref="E17" xr:uid="{3D81E29A-AE75-41E5-87B5-9DF19C92BCE6}">
      <formula1>"○"</formula1>
    </dataValidation>
    <dataValidation allowBlank="1" showErrorMessage="1" prompt="受講前に経験しておくことが推奨される実務経験を記載。" sqref="E133:R133" xr:uid="{96055CBF-2EA9-4415-B54A-B6A0AE962CAF}"/>
  </dataValidations>
  <printOptions horizontalCentered="1"/>
  <pageMargins left="0.7" right="0.7" top="0.75" bottom="0.75" header="0.3" footer="0.3"/>
  <pageSetup paperSize="9" scale="38" fitToHeight="0" orientation="portrait" cellComments="asDisplayed" r:id="rId1"/>
  <rowBreaks count="4" manualBreakCount="4">
    <brk id="5" max="28" man="1"/>
    <brk id="25" max="28" man="1"/>
    <brk id="175" max="28" man="1"/>
    <brk id="303" max="25" man="1"/>
  </rowBreaks>
  <extLst>
    <ext xmlns:x14="http://schemas.microsoft.com/office/spreadsheetml/2009/9/main" uri="{CCE6A557-97BC-4b89-ADB6-D9C93CAAB3DF}">
      <x14:dataValidations xmlns:xm="http://schemas.microsoft.com/office/excel/2006/main" count="3">
        <x14:dataValidation type="list" allowBlank="1" showInputMessage="1" showErrorMessage="1" xr:uid="{89DED9A0-58D5-4F4B-8DE3-28BDA6AEFA2D}">
          <x14:formula1>
            <xm:f>ロール対応表ｰ1008!$D$59:$S$59</xm:f>
          </x14:formula1>
          <xm:sqref>F13:R13</xm:sqref>
        </x14:dataValidation>
        <x14:dataValidation type="list" allowBlank="1" showInputMessage="1" showErrorMessage="1" xr:uid="{C3B86BD7-4B5F-4CB9-9252-1D3B800D11ED}">
          <x14:formula1>
            <xm:f>ロール対応表ｰ1008!$D$58:$S$58</xm:f>
          </x14:formula1>
          <xm:sqref>F11:R11</xm:sqref>
        </x14:dataValidation>
        <x14:dataValidation type="list" allowBlank="1" showInputMessage="1" showErrorMessage="1" errorTitle="選択可能なスキル項目" error="「ロール対応表」シートでの手順①で入力したスキル項目から選んでください。" xr:uid="{8097A513-FB8E-46A1-9217-548E9F724D62}">
          <x14:formula1>
            <xm:f>ロール対応表ｰ1008!$V$14:$V$56</xm:f>
          </x14:formula1>
          <xm:sqref>U30:U119</xm:sqref>
        </x14:dataValidation>
      </x14:dataValidations>
    </ext>
  </extLst>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9AA9BB-D22E-42C9-85DD-326266B36434}">
  <sheetPr>
    <pageSetUpPr fitToPage="1"/>
  </sheetPr>
  <dimension ref="A1:W62"/>
  <sheetViews>
    <sheetView showGridLines="0" view="pageBreakPreview" zoomScale="85" zoomScaleNormal="100" zoomScaleSheetLayoutView="85" workbookViewId="0">
      <selection sqref="A1:S1"/>
    </sheetView>
  </sheetViews>
  <sheetFormatPr defaultColWidth="9" defaultRowHeight="13.5"/>
  <cols>
    <col min="1" max="2" width="9" style="10"/>
    <col min="3" max="3" width="28.125" style="10" bestFit="1" customWidth="1"/>
    <col min="4" max="4" width="12.625" style="10" customWidth="1"/>
    <col min="5" max="19" width="9" style="10"/>
    <col min="20" max="20" width="25" style="25" customWidth="1"/>
    <col min="21" max="23" width="9" style="133" hidden="1" customWidth="1"/>
    <col min="24" max="24" width="0" style="10" hidden="1" customWidth="1"/>
    <col min="25" max="25" width="9" style="10" bestFit="1" customWidth="1"/>
    <col min="26" max="16384" width="9" style="10"/>
  </cols>
  <sheetData>
    <row r="1" spans="1:22" ht="28.5">
      <c r="A1" s="629" t="s">
        <v>418</v>
      </c>
      <c r="B1" s="629"/>
      <c r="C1" s="629"/>
      <c r="D1" s="629"/>
      <c r="E1" s="629"/>
      <c r="F1" s="629"/>
      <c r="G1" s="629"/>
      <c r="H1" s="629"/>
      <c r="I1" s="629"/>
      <c r="J1" s="629"/>
      <c r="K1" s="629"/>
      <c r="L1" s="629"/>
      <c r="M1" s="629"/>
      <c r="N1" s="629"/>
      <c r="O1" s="629"/>
      <c r="P1" s="629"/>
      <c r="Q1" s="629"/>
      <c r="R1" s="629"/>
      <c r="S1" s="629"/>
    </row>
    <row r="2" spans="1:22" ht="12" customHeight="1">
      <c r="A2" s="9"/>
      <c r="B2" s="9"/>
      <c r="C2" s="9"/>
      <c r="D2" s="9"/>
      <c r="E2" s="9"/>
      <c r="F2" s="9"/>
      <c r="G2" s="9"/>
      <c r="H2" s="9"/>
      <c r="I2" s="9"/>
      <c r="J2" s="9"/>
      <c r="K2" s="9"/>
      <c r="L2" s="9"/>
      <c r="M2" s="9"/>
      <c r="N2" s="9"/>
      <c r="O2" s="9"/>
      <c r="P2" s="9"/>
      <c r="Q2" s="9"/>
      <c r="R2" s="9"/>
      <c r="S2" s="9"/>
    </row>
    <row r="3" spans="1:22" ht="19.5">
      <c r="A3" s="643" t="s">
        <v>419</v>
      </c>
      <c r="B3" s="643"/>
      <c r="C3" s="643"/>
      <c r="D3" s="643"/>
      <c r="E3" s="643"/>
      <c r="F3" s="643"/>
      <c r="G3" s="643"/>
      <c r="H3" s="643"/>
      <c r="I3" s="643"/>
      <c r="J3" s="643"/>
      <c r="K3" s="643"/>
      <c r="L3" s="643"/>
      <c r="M3" s="643"/>
      <c r="N3" s="643"/>
      <c r="O3" s="643"/>
      <c r="P3" s="643"/>
      <c r="Q3" s="643"/>
      <c r="R3" s="643"/>
      <c r="S3" s="643"/>
      <c r="T3" s="132"/>
    </row>
    <row r="4" spans="1:22" ht="41.25" customHeight="1">
      <c r="A4" s="641" t="s">
        <v>420</v>
      </c>
      <c r="B4" s="641"/>
      <c r="C4" s="641"/>
      <c r="D4" s="641"/>
      <c r="E4" s="641"/>
      <c r="F4" s="641"/>
      <c r="G4" s="641"/>
      <c r="H4" s="641"/>
      <c r="I4" s="641"/>
      <c r="J4" s="641"/>
      <c r="K4" s="641"/>
      <c r="L4" s="641"/>
      <c r="M4" s="641"/>
      <c r="N4" s="641"/>
      <c r="O4" s="641"/>
      <c r="P4" s="641"/>
      <c r="Q4" s="641"/>
      <c r="R4" s="641"/>
      <c r="S4" s="641"/>
    </row>
    <row r="5" spans="1:22" ht="18.75" customHeight="1">
      <c r="A5" s="642" t="s">
        <v>421</v>
      </c>
      <c r="B5" s="642"/>
      <c r="C5" s="642"/>
      <c r="D5" s="642"/>
      <c r="E5" s="642"/>
      <c r="F5" s="642"/>
      <c r="G5" s="642"/>
      <c r="H5" s="642"/>
      <c r="I5" s="642"/>
      <c r="J5" s="642"/>
      <c r="K5" s="642"/>
      <c r="L5" s="642"/>
      <c r="M5" s="642"/>
      <c r="N5" s="642"/>
      <c r="O5" s="642"/>
      <c r="P5" s="642"/>
      <c r="Q5" s="642"/>
      <c r="R5" s="642"/>
      <c r="S5" s="642"/>
    </row>
    <row r="6" spans="1:22" ht="40.5" customHeight="1">
      <c r="A6" s="640" t="s">
        <v>422</v>
      </c>
      <c r="B6" s="640"/>
      <c r="C6" s="640"/>
      <c r="D6" s="640"/>
      <c r="E6" s="640"/>
      <c r="F6" s="640"/>
      <c r="G6" s="640"/>
      <c r="H6" s="640"/>
      <c r="I6" s="640"/>
      <c r="J6" s="640"/>
      <c r="K6" s="640"/>
      <c r="L6" s="640"/>
      <c r="M6" s="640"/>
      <c r="N6" s="640"/>
      <c r="O6" s="640"/>
      <c r="P6" s="640"/>
      <c r="Q6" s="640"/>
      <c r="R6" s="640"/>
      <c r="S6" s="640"/>
    </row>
    <row r="7" spans="1:22" ht="65.25" customHeight="1">
      <c r="A7" s="640" t="s">
        <v>423</v>
      </c>
      <c r="B7" s="640"/>
      <c r="C7" s="640"/>
      <c r="D7" s="640"/>
      <c r="E7" s="640"/>
      <c r="F7" s="640"/>
      <c r="G7" s="640"/>
      <c r="H7" s="640"/>
      <c r="I7" s="640"/>
      <c r="J7" s="640"/>
      <c r="K7" s="640"/>
      <c r="L7" s="640"/>
      <c r="M7" s="640"/>
      <c r="N7" s="640"/>
      <c r="O7" s="640"/>
      <c r="P7" s="640"/>
      <c r="Q7" s="640"/>
      <c r="R7" s="640"/>
      <c r="S7" s="640"/>
    </row>
    <row r="8" spans="1:22" ht="17.25" customHeight="1">
      <c r="A8" s="644" t="s">
        <v>424</v>
      </c>
      <c r="B8" s="644"/>
      <c r="C8" s="644"/>
      <c r="D8" s="644"/>
      <c r="E8" s="644"/>
      <c r="F8" s="644"/>
      <c r="G8" s="644"/>
      <c r="H8" s="644"/>
      <c r="I8" s="644"/>
      <c r="J8" s="644"/>
      <c r="K8" s="644"/>
      <c r="L8" s="644"/>
      <c r="M8" s="644"/>
      <c r="N8" s="644"/>
      <c r="O8" s="644"/>
      <c r="P8" s="644"/>
      <c r="Q8" s="644"/>
      <c r="R8" s="644"/>
      <c r="S8" s="644"/>
    </row>
    <row r="9" spans="1:22" ht="27" customHeight="1">
      <c r="A9" s="640" t="s">
        <v>425</v>
      </c>
      <c r="B9" s="640"/>
      <c r="C9" s="640"/>
      <c r="D9" s="640"/>
      <c r="E9" s="640"/>
      <c r="F9" s="640"/>
      <c r="G9" s="640"/>
      <c r="H9" s="640"/>
      <c r="I9" s="640"/>
      <c r="J9" s="640"/>
      <c r="K9" s="640"/>
      <c r="L9" s="640"/>
      <c r="M9" s="640"/>
      <c r="N9" s="640"/>
      <c r="O9" s="640"/>
      <c r="P9" s="640"/>
      <c r="Q9" s="640"/>
      <c r="R9" s="640"/>
      <c r="S9" s="640"/>
    </row>
    <row r="10" spans="1:22" ht="18.600000000000001" customHeight="1" thickBot="1">
      <c r="A10" s="180" t="s">
        <v>426</v>
      </c>
      <c r="B10" s="181"/>
      <c r="C10" s="181"/>
      <c r="D10" s="181"/>
      <c r="E10" s="181"/>
      <c r="F10" s="181"/>
      <c r="G10" s="181"/>
      <c r="H10" s="181"/>
      <c r="I10" s="181"/>
      <c r="J10" s="181"/>
      <c r="K10" s="181"/>
      <c r="L10" s="181"/>
      <c r="M10" s="181"/>
      <c r="N10" s="181"/>
      <c r="O10" s="181"/>
      <c r="P10" s="181"/>
      <c r="Q10" s="181"/>
      <c r="R10" s="181"/>
      <c r="S10" s="181"/>
    </row>
    <row r="11" spans="1:22" ht="21.75" customHeight="1" thickBot="1">
      <c r="A11" s="630" t="s">
        <v>427</v>
      </c>
      <c r="B11" s="631"/>
      <c r="C11" s="631"/>
      <c r="D11" s="632"/>
      <c r="E11" s="636" t="s">
        <v>428</v>
      </c>
      <c r="F11" s="637"/>
      <c r="G11" s="638"/>
      <c r="H11" s="636" t="s">
        <v>429</v>
      </c>
      <c r="I11" s="637"/>
      <c r="J11" s="638"/>
      <c r="K11" s="636" t="s">
        <v>430</v>
      </c>
      <c r="L11" s="637"/>
      <c r="M11" s="638"/>
      <c r="N11" s="636" t="s">
        <v>272</v>
      </c>
      <c r="O11" s="637"/>
      <c r="P11" s="637"/>
      <c r="Q11" s="638"/>
      <c r="R11" s="639" t="s">
        <v>273</v>
      </c>
      <c r="S11" s="638"/>
    </row>
    <row r="12" spans="1:22" ht="131.25" customHeight="1">
      <c r="A12" s="633"/>
      <c r="B12" s="634"/>
      <c r="C12" s="634"/>
      <c r="D12" s="635"/>
      <c r="E12" s="189" t="s">
        <v>431</v>
      </c>
      <c r="F12" s="190" t="s">
        <v>432</v>
      </c>
      <c r="G12" s="191" t="s">
        <v>433</v>
      </c>
      <c r="H12" s="189" t="s">
        <v>434</v>
      </c>
      <c r="I12" s="190" t="s">
        <v>435</v>
      </c>
      <c r="J12" s="191" t="s">
        <v>436</v>
      </c>
      <c r="K12" s="189" t="s">
        <v>437</v>
      </c>
      <c r="L12" s="190" t="s">
        <v>438</v>
      </c>
      <c r="M12" s="192" t="s">
        <v>439</v>
      </c>
      <c r="N12" s="189" t="s">
        <v>440</v>
      </c>
      <c r="O12" s="190" t="s">
        <v>441</v>
      </c>
      <c r="P12" s="190" t="s">
        <v>442</v>
      </c>
      <c r="Q12" s="191" t="s">
        <v>443</v>
      </c>
      <c r="R12" s="189" t="s">
        <v>444</v>
      </c>
      <c r="S12" s="191" t="s">
        <v>445</v>
      </c>
    </row>
    <row r="13" spans="1:22">
      <c r="A13" s="11" t="s">
        <v>29</v>
      </c>
      <c r="B13" s="12" t="s">
        <v>30</v>
      </c>
      <c r="C13" s="12" t="s">
        <v>28</v>
      </c>
      <c r="D13" s="13" t="s">
        <v>446</v>
      </c>
      <c r="E13" s="14" t="s">
        <v>447</v>
      </c>
      <c r="F13" s="14"/>
      <c r="G13" s="14"/>
      <c r="H13" s="14"/>
      <c r="I13" s="14"/>
      <c r="J13" s="14"/>
      <c r="K13" s="14"/>
      <c r="L13" s="14"/>
      <c r="M13" s="14"/>
      <c r="N13" s="14"/>
      <c r="O13" s="14"/>
      <c r="P13" s="14"/>
      <c r="Q13" s="14"/>
      <c r="R13" s="14"/>
      <c r="S13" s="15"/>
    </row>
    <row r="14" spans="1:22" ht="14.25">
      <c r="A14" s="627" t="s">
        <v>60</v>
      </c>
      <c r="B14" s="624" t="s">
        <v>61</v>
      </c>
      <c r="C14" s="186" t="s">
        <v>59</v>
      </c>
      <c r="D14" s="129"/>
      <c r="E14" s="16" t="s">
        <v>448</v>
      </c>
      <c r="F14" s="16" t="s">
        <v>448</v>
      </c>
      <c r="G14" s="17" t="s">
        <v>449</v>
      </c>
      <c r="H14" s="17" t="s">
        <v>450</v>
      </c>
      <c r="I14" s="17" t="s">
        <v>449</v>
      </c>
      <c r="J14" s="17" t="s">
        <v>449</v>
      </c>
      <c r="K14" s="17" t="s">
        <v>450</v>
      </c>
      <c r="L14" s="17" t="s">
        <v>449</v>
      </c>
      <c r="M14" s="17" t="s">
        <v>449</v>
      </c>
      <c r="N14" s="17" t="s">
        <v>449</v>
      </c>
      <c r="O14" s="17" t="s">
        <v>449</v>
      </c>
      <c r="P14" s="17" t="s">
        <v>449</v>
      </c>
      <c r="Q14" s="17" t="s">
        <v>449</v>
      </c>
      <c r="R14" s="17" t="s">
        <v>450</v>
      </c>
      <c r="S14" s="18" t="s">
        <v>451</v>
      </c>
      <c r="T14" s="25" t="str">
        <f>IF(D14=U14,"",$D$61)</f>
        <v/>
      </c>
      <c r="U14" s="133" t="str">
        <f>IF(COUNTIF(個票ｰ1008!$U$30:$U$119,$C14),"○","")</f>
        <v/>
      </c>
      <c r="V14" s="133" t="str">
        <f>IF(D14="○",C14,"")</f>
        <v/>
      </c>
    </row>
    <row r="15" spans="1:22" ht="14.25">
      <c r="A15" s="627"/>
      <c r="B15" s="624"/>
      <c r="C15" s="187" t="s">
        <v>84</v>
      </c>
      <c r="D15" s="129"/>
      <c r="E15" s="16" t="s">
        <v>448</v>
      </c>
      <c r="F15" s="16" t="s">
        <v>448</v>
      </c>
      <c r="G15" s="17" t="s">
        <v>449</v>
      </c>
      <c r="H15" s="17" t="s">
        <v>450</v>
      </c>
      <c r="I15" s="17" t="s">
        <v>451</v>
      </c>
      <c r="J15" s="17" t="s">
        <v>449</v>
      </c>
      <c r="K15" s="17" t="s">
        <v>451</v>
      </c>
      <c r="L15" s="17" t="s">
        <v>451</v>
      </c>
      <c r="M15" s="17" t="s">
        <v>451</v>
      </c>
      <c r="N15" s="17" t="s">
        <v>450</v>
      </c>
      <c r="O15" s="17" t="s">
        <v>451</v>
      </c>
      <c r="P15" s="17" t="s">
        <v>451</v>
      </c>
      <c r="Q15" s="17" t="s">
        <v>451</v>
      </c>
      <c r="R15" s="17" t="s">
        <v>451</v>
      </c>
      <c r="S15" s="18" t="s">
        <v>451</v>
      </c>
      <c r="T15" s="25" t="str">
        <f t="shared" ref="T15:T56" si="0">IF(D15=U15,"",$D$61)</f>
        <v/>
      </c>
      <c r="U15" s="133" t="str">
        <f>IF(COUNTIF(個票ｰ1008!$U$30:$U$119,$C15),"○","")</f>
        <v/>
      </c>
      <c r="V15" s="133" t="str">
        <f t="shared" ref="V15:V56" si="1">IF(D15="○",C15,"")</f>
        <v/>
      </c>
    </row>
    <row r="16" spans="1:22" ht="14.25">
      <c r="A16" s="627"/>
      <c r="B16" s="624"/>
      <c r="C16" s="187" t="s">
        <v>97</v>
      </c>
      <c r="D16" s="129"/>
      <c r="E16" s="16" t="s">
        <v>448</v>
      </c>
      <c r="F16" s="16" t="s">
        <v>448</v>
      </c>
      <c r="G16" s="16" t="s">
        <v>448</v>
      </c>
      <c r="H16" s="17" t="s">
        <v>450</v>
      </c>
      <c r="I16" s="17" t="s">
        <v>449</v>
      </c>
      <c r="J16" s="17" t="s">
        <v>449</v>
      </c>
      <c r="K16" s="17" t="s">
        <v>451</v>
      </c>
      <c r="L16" s="17" t="s">
        <v>451</v>
      </c>
      <c r="M16" s="17" t="s">
        <v>451</v>
      </c>
      <c r="N16" s="17" t="s">
        <v>449</v>
      </c>
      <c r="O16" s="17" t="s">
        <v>449</v>
      </c>
      <c r="P16" s="17" t="s">
        <v>449</v>
      </c>
      <c r="Q16" s="17" t="s">
        <v>449</v>
      </c>
      <c r="R16" s="17" t="s">
        <v>450</v>
      </c>
      <c r="S16" s="18" t="s">
        <v>451</v>
      </c>
      <c r="T16" s="25" t="str">
        <f t="shared" si="0"/>
        <v/>
      </c>
      <c r="U16" s="133" t="str">
        <f>IF(COUNTIF(個票ｰ1008!$U$30:$U$119,$C16),"○","")</f>
        <v/>
      </c>
      <c r="V16" s="133" t="str">
        <f t="shared" si="1"/>
        <v/>
      </c>
    </row>
    <row r="17" spans="1:22" ht="14.25">
      <c r="A17" s="627"/>
      <c r="B17" s="624"/>
      <c r="C17" s="187" t="s">
        <v>107</v>
      </c>
      <c r="D17" s="129"/>
      <c r="E17" s="16" t="s">
        <v>448</v>
      </c>
      <c r="F17" s="16" t="s">
        <v>448</v>
      </c>
      <c r="G17" s="17" t="s">
        <v>451</v>
      </c>
      <c r="H17" s="17" t="s">
        <v>451</v>
      </c>
      <c r="I17" s="17" t="s">
        <v>449</v>
      </c>
      <c r="J17" s="17" t="s">
        <v>449</v>
      </c>
      <c r="K17" s="17" t="s">
        <v>451</v>
      </c>
      <c r="L17" s="17" t="s">
        <v>451</v>
      </c>
      <c r="M17" s="17" t="s">
        <v>450</v>
      </c>
      <c r="N17" s="17" t="s">
        <v>451</v>
      </c>
      <c r="O17" s="17" t="s">
        <v>451</v>
      </c>
      <c r="P17" s="17" t="s">
        <v>451</v>
      </c>
      <c r="Q17" s="17" t="s">
        <v>450</v>
      </c>
      <c r="R17" s="17" t="s">
        <v>451</v>
      </c>
      <c r="S17" s="18" t="s">
        <v>451</v>
      </c>
      <c r="T17" s="25" t="str">
        <f t="shared" si="0"/>
        <v/>
      </c>
      <c r="U17" s="133" t="str">
        <f>IF(COUNTIF(個票ｰ1008!$U$30:$U$119,$C17),"○","")</f>
        <v/>
      </c>
      <c r="V17" s="133" t="str">
        <f t="shared" si="1"/>
        <v/>
      </c>
    </row>
    <row r="18" spans="1:22" ht="14.25">
      <c r="A18" s="627"/>
      <c r="B18" s="624"/>
      <c r="C18" s="187" t="s">
        <v>452</v>
      </c>
      <c r="D18" s="129"/>
      <c r="E18" s="16" t="s">
        <v>448</v>
      </c>
      <c r="F18" s="16" t="s">
        <v>448</v>
      </c>
      <c r="G18" s="17" t="s">
        <v>451</v>
      </c>
      <c r="H18" s="17" t="s">
        <v>451</v>
      </c>
      <c r="I18" s="17" t="s">
        <v>449</v>
      </c>
      <c r="J18" s="17" t="s">
        <v>449</v>
      </c>
      <c r="K18" s="17" t="s">
        <v>451</v>
      </c>
      <c r="L18" s="17" t="s">
        <v>449</v>
      </c>
      <c r="M18" s="17" t="s">
        <v>450</v>
      </c>
      <c r="N18" s="17" t="s">
        <v>449</v>
      </c>
      <c r="O18" s="17" t="s">
        <v>451</v>
      </c>
      <c r="P18" s="17" t="s">
        <v>449</v>
      </c>
      <c r="Q18" s="17" t="s">
        <v>449</v>
      </c>
      <c r="R18" s="17" t="s">
        <v>451</v>
      </c>
      <c r="S18" s="18" t="s">
        <v>451</v>
      </c>
      <c r="T18" s="25" t="str">
        <f t="shared" si="0"/>
        <v/>
      </c>
      <c r="U18" s="133" t="str">
        <f>IF(COUNTIF(個票ｰ1008!$U$30:$U$119,$C18),"○","")</f>
        <v/>
      </c>
      <c r="V18" s="133" t="str">
        <f t="shared" si="1"/>
        <v/>
      </c>
    </row>
    <row r="19" spans="1:22" ht="14.25">
      <c r="A19" s="627"/>
      <c r="B19" s="624"/>
      <c r="C19" s="187" t="s">
        <v>124</v>
      </c>
      <c r="D19" s="129"/>
      <c r="E19" s="17" t="s">
        <v>450</v>
      </c>
      <c r="F19" s="17" t="s">
        <v>450</v>
      </c>
      <c r="G19" s="17" t="s">
        <v>450</v>
      </c>
      <c r="H19" s="17" t="s">
        <v>451</v>
      </c>
      <c r="I19" s="17" t="s">
        <v>451</v>
      </c>
      <c r="J19" s="17" t="s">
        <v>451</v>
      </c>
      <c r="K19" s="17" t="s">
        <v>450</v>
      </c>
      <c r="L19" s="17" t="s">
        <v>451</v>
      </c>
      <c r="M19" s="17" t="s">
        <v>451</v>
      </c>
      <c r="N19" s="17" t="s">
        <v>450</v>
      </c>
      <c r="O19" s="17" t="s">
        <v>450</v>
      </c>
      <c r="P19" s="17" t="s">
        <v>450</v>
      </c>
      <c r="Q19" s="17" t="s">
        <v>451</v>
      </c>
      <c r="R19" s="17" t="s">
        <v>450</v>
      </c>
      <c r="S19" s="18" t="s">
        <v>451</v>
      </c>
      <c r="T19" s="25" t="str">
        <f t="shared" si="0"/>
        <v/>
      </c>
      <c r="U19" s="133" t="str">
        <f>IF(COUNTIF(個票ｰ1008!$U$30:$U$119,$C19),"○","")</f>
        <v/>
      </c>
      <c r="V19" s="133" t="str">
        <f t="shared" si="1"/>
        <v/>
      </c>
    </row>
    <row r="20" spans="1:22" ht="14.25">
      <c r="A20" s="627"/>
      <c r="B20" s="624" t="s">
        <v>453</v>
      </c>
      <c r="C20" s="187" t="s">
        <v>130</v>
      </c>
      <c r="D20" s="129"/>
      <c r="E20" s="16" t="s">
        <v>448</v>
      </c>
      <c r="F20" s="16" t="s">
        <v>448</v>
      </c>
      <c r="G20" s="17" t="s">
        <v>451</v>
      </c>
      <c r="H20" s="17" t="s">
        <v>450</v>
      </c>
      <c r="I20" s="17" t="s">
        <v>449</v>
      </c>
      <c r="J20" s="17" t="s">
        <v>449</v>
      </c>
      <c r="K20" s="17" t="s">
        <v>450</v>
      </c>
      <c r="L20" s="17" t="s">
        <v>449</v>
      </c>
      <c r="M20" s="17" t="s">
        <v>449</v>
      </c>
      <c r="N20" s="17" t="s">
        <v>449</v>
      </c>
      <c r="O20" s="17" t="s">
        <v>449</v>
      </c>
      <c r="P20" s="17" t="s">
        <v>449</v>
      </c>
      <c r="Q20" s="17" t="s">
        <v>449</v>
      </c>
      <c r="R20" s="17" t="s">
        <v>451</v>
      </c>
      <c r="S20" s="18" t="s">
        <v>449</v>
      </c>
      <c r="T20" s="25" t="str">
        <f t="shared" si="0"/>
        <v/>
      </c>
      <c r="U20" s="133" t="str">
        <f>IF(COUNTIF(個票ｰ1008!$U$30:$U$119,$C20),"○","")</f>
        <v/>
      </c>
      <c r="V20" s="133" t="str">
        <f t="shared" si="1"/>
        <v/>
      </c>
    </row>
    <row r="21" spans="1:22" ht="14.25">
      <c r="A21" s="627"/>
      <c r="B21" s="624"/>
      <c r="C21" s="187" t="s">
        <v>137</v>
      </c>
      <c r="D21" s="129"/>
      <c r="E21" s="16" t="s">
        <v>448</v>
      </c>
      <c r="F21" s="16" t="s">
        <v>448</v>
      </c>
      <c r="G21" s="17" t="s">
        <v>449</v>
      </c>
      <c r="H21" s="17" t="s">
        <v>450</v>
      </c>
      <c r="I21" s="17" t="s">
        <v>449</v>
      </c>
      <c r="J21" s="17" t="s">
        <v>449</v>
      </c>
      <c r="K21" s="17" t="s">
        <v>450</v>
      </c>
      <c r="L21" s="17" t="s">
        <v>451</v>
      </c>
      <c r="M21" s="17" t="s">
        <v>449</v>
      </c>
      <c r="N21" s="17" t="s">
        <v>449</v>
      </c>
      <c r="O21" s="17" t="s">
        <v>449</v>
      </c>
      <c r="P21" s="17" t="s">
        <v>449</v>
      </c>
      <c r="Q21" s="17" t="s">
        <v>449</v>
      </c>
      <c r="R21" s="17" t="s">
        <v>451</v>
      </c>
      <c r="S21" s="18" t="s">
        <v>449</v>
      </c>
      <c r="T21" s="25" t="str">
        <f t="shared" si="0"/>
        <v/>
      </c>
      <c r="U21" s="133" t="str">
        <f>IF(COUNTIF(個票ｰ1008!$U$30:$U$119,$C21),"○","")</f>
        <v/>
      </c>
      <c r="V21" s="133" t="str">
        <f t="shared" si="1"/>
        <v/>
      </c>
    </row>
    <row r="22" spans="1:22" ht="14.25">
      <c r="A22" s="627"/>
      <c r="B22" s="624"/>
      <c r="C22" s="187" t="s">
        <v>143</v>
      </c>
      <c r="D22" s="129"/>
      <c r="E22" s="16" t="s">
        <v>448</v>
      </c>
      <c r="F22" s="16" t="s">
        <v>448</v>
      </c>
      <c r="G22" s="17" t="s">
        <v>451</v>
      </c>
      <c r="H22" s="17" t="s">
        <v>450</v>
      </c>
      <c r="I22" s="17" t="s">
        <v>449</v>
      </c>
      <c r="J22" s="17" t="s">
        <v>449</v>
      </c>
      <c r="K22" s="17" t="s">
        <v>450</v>
      </c>
      <c r="L22" s="17" t="s">
        <v>451</v>
      </c>
      <c r="M22" s="17" t="s">
        <v>451</v>
      </c>
      <c r="N22" s="17" t="s">
        <v>451</v>
      </c>
      <c r="O22" s="17" t="s">
        <v>451</v>
      </c>
      <c r="P22" s="17" t="s">
        <v>449</v>
      </c>
      <c r="Q22" s="17" t="s">
        <v>449</v>
      </c>
      <c r="R22" s="17" t="s">
        <v>451</v>
      </c>
      <c r="S22" s="18" t="s">
        <v>449</v>
      </c>
      <c r="T22" s="25" t="str">
        <f t="shared" si="0"/>
        <v/>
      </c>
      <c r="U22" s="133" t="str">
        <f>IF(COUNTIF(個票ｰ1008!$U$30:$U$119,$C22),"○","")</f>
        <v/>
      </c>
      <c r="V22" s="133" t="str">
        <f t="shared" si="1"/>
        <v/>
      </c>
    </row>
    <row r="23" spans="1:22" ht="14.25">
      <c r="A23" s="627"/>
      <c r="B23" s="624"/>
      <c r="C23" s="187" t="s">
        <v>454</v>
      </c>
      <c r="D23" s="129"/>
      <c r="E23" s="16" t="s">
        <v>448</v>
      </c>
      <c r="F23" s="16" t="s">
        <v>448</v>
      </c>
      <c r="G23" s="17" t="s">
        <v>451</v>
      </c>
      <c r="H23" s="17" t="s">
        <v>450</v>
      </c>
      <c r="I23" s="17" t="s">
        <v>449</v>
      </c>
      <c r="J23" s="17" t="s">
        <v>449</v>
      </c>
      <c r="K23" s="17" t="s">
        <v>450</v>
      </c>
      <c r="L23" s="17" t="s">
        <v>451</v>
      </c>
      <c r="M23" s="17" t="s">
        <v>449</v>
      </c>
      <c r="N23" s="17" t="s">
        <v>449</v>
      </c>
      <c r="O23" s="17" t="s">
        <v>449</v>
      </c>
      <c r="P23" s="17" t="s">
        <v>449</v>
      </c>
      <c r="Q23" s="17" t="s">
        <v>449</v>
      </c>
      <c r="R23" s="17" t="s">
        <v>451</v>
      </c>
      <c r="S23" s="18" t="s">
        <v>449</v>
      </c>
      <c r="T23" s="25" t="str">
        <f t="shared" si="0"/>
        <v/>
      </c>
      <c r="U23" s="133" t="str">
        <f>IF(COUNTIF(個票ｰ1008!$U$30:$U$119,$C23),"○","")</f>
        <v/>
      </c>
      <c r="V23" s="133" t="str">
        <f t="shared" si="1"/>
        <v/>
      </c>
    </row>
    <row r="24" spans="1:22" ht="14.25">
      <c r="A24" s="627"/>
      <c r="B24" s="624"/>
      <c r="C24" s="187" t="s">
        <v>153</v>
      </c>
      <c r="D24" s="129"/>
      <c r="E24" s="17" t="s">
        <v>450</v>
      </c>
      <c r="F24" s="17" t="s">
        <v>450</v>
      </c>
      <c r="G24" s="17" t="s">
        <v>449</v>
      </c>
      <c r="H24" s="17" t="s">
        <v>450</v>
      </c>
      <c r="I24" s="17" t="s">
        <v>450</v>
      </c>
      <c r="J24" s="17" t="s">
        <v>450</v>
      </c>
      <c r="K24" s="17" t="s">
        <v>451</v>
      </c>
      <c r="L24" s="17" t="s">
        <v>449</v>
      </c>
      <c r="M24" s="17" t="s">
        <v>449</v>
      </c>
      <c r="N24" s="17" t="s">
        <v>449</v>
      </c>
      <c r="O24" s="17" t="s">
        <v>449</v>
      </c>
      <c r="P24" s="17" t="s">
        <v>449</v>
      </c>
      <c r="Q24" s="17" t="s">
        <v>449</v>
      </c>
      <c r="R24" s="17" t="s">
        <v>451</v>
      </c>
      <c r="S24" s="18" t="s">
        <v>449</v>
      </c>
      <c r="T24" s="25" t="str">
        <f t="shared" si="0"/>
        <v/>
      </c>
      <c r="U24" s="133" t="str">
        <f>IF(COUNTIF(個票ｰ1008!$U$30:$U$119,$C24),"○","")</f>
        <v/>
      </c>
      <c r="V24" s="133" t="str">
        <f t="shared" si="1"/>
        <v/>
      </c>
    </row>
    <row r="25" spans="1:22" ht="14.25">
      <c r="A25" s="627"/>
      <c r="B25" s="624"/>
      <c r="C25" s="187" t="s">
        <v>156</v>
      </c>
      <c r="D25" s="129"/>
      <c r="E25" s="17" t="s">
        <v>450</v>
      </c>
      <c r="F25" s="17" t="s">
        <v>450</v>
      </c>
      <c r="G25" s="17" t="s">
        <v>449</v>
      </c>
      <c r="H25" s="17" t="s">
        <v>451</v>
      </c>
      <c r="I25" s="17" t="s">
        <v>451</v>
      </c>
      <c r="J25" s="17" t="s">
        <v>450</v>
      </c>
      <c r="K25" s="17" t="s">
        <v>451</v>
      </c>
      <c r="L25" s="17" t="s">
        <v>449</v>
      </c>
      <c r="M25" s="17" t="s">
        <v>449</v>
      </c>
      <c r="N25" s="17" t="s">
        <v>449</v>
      </c>
      <c r="O25" s="17" t="s">
        <v>449</v>
      </c>
      <c r="P25" s="17" t="s">
        <v>449</v>
      </c>
      <c r="Q25" s="17" t="s">
        <v>449</v>
      </c>
      <c r="R25" s="17" t="s">
        <v>451</v>
      </c>
      <c r="S25" s="18" t="s">
        <v>449</v>
      </c>
      <c r="T25" s="25" t="str">
        <f t="shared" si="0"/>
        <v/>
      </c>
      <c r="U25" s="133" t="str">
        <f>IF(COUNTIF(個票ｰ1008!$U$30:$U$119,$C25),"○","")</f>
        <v/>
      </c>
      <c r="V25" s="133" t="str">
        <f t="shared" si="1"/>
        <v/>
      </c>
    </row>
    <row r="26" spans="1:22" ht="14.25">
      <c r="A26" s="627"/>
      <c r="B26" s="624" t="s">
        <v>159</v>
      </c>
      <c r="C26" s="187" t="s">
        <v>158</v>
      </c>
      <c r="D26" s="129"/>
      <c r="E26" s="17" t="s">
        <v>450</v>
      </c>
      <c r="F26" s="17" t="s">
        <v>450</v>
      </c>
      <c r="G26" s="17" t="s">
        <v>451</v>
      </c>
      <c r="H26" s="16" t="s">
        <v>448</v>
      </c>
      <c r="I26" s="16" t="s">
        <v>448</v>
      </c>
      <c r="J26" s="17" t="s">
        <v>451</v>
      </c>
      <c r="K26" s="17" t="s">
        <v>450</v>
      </c>
      <c r="L26" s="17" t="s">
        <v>451</v>
      </c>
      <c r="M26" s="17" t="s">
        <v>451</v>
      </c>
      <c r="N26" s="17" t="s">
        <v>451</v>
      </c>
      <c r="O26" s="17" t="s">
        <v>451</v>
      </c>
      <c r="P26" s="17" t="s">
        <v>449</v>
      </c>
      <c r="Q26" s="17" t="s">
        <v>451</v>
      </c>
      <c r="R26" s="17" t="s">
        <v>451</v>
      </c>
      <c r="S26" s="18" t="s">
        <v>449</v>
      </c>
      <c r="T26" s="25" t="str">
        <f t="shared" si="0"/>
        <v/>
      </c>
      <c r="U26" s="133" t="str">
        <f>IF(COUNTIF(個票ｰ1008!$U$30:$U$119,$C26),"○","")</f>
        <v/>
      </c>
      <c r="V26" s="133" t="str">
        <f t="shared" si="1"/>
        <v/>
      </c>
    </row>
    <row r="27" spans="1:22" ht="14.25">
      <c r="A27" s="627"/>
      <c r="B27" s="624"/>
      <c r="C27" s="187" t="s">
        <v>161</v>
      </c>
      <c r="D27" s="129"/>
      <c r="E27" s="17" t="s">
        <v>450</v>
      </c>
      <c r="F27" s="17" t="s">
        <v>450</v>
      </c>
      <c r="G27" s="17" t="s">
        <v>451</v>
      </c>
      <c r="H27" s="16" t="s">
        <v>448</v>
      </c>
      <c r="I27" s="16" t="s">
        <v>448</v>
      </c>
      <c r="J27" s="17" t="s">
        <v>451</v>
      </c>
      <c r="K27" s="17" t="s">
        <v>450</v>
      </c>
      <c r="L27" s="17" t="s">
        <v>451</v>
      </c>
      <c r="M27" s="17" t="s">
        <v>451</v>
      </c>
      <c r="N27" s="17" t="s">
        <v>451</v>
      </c>
      <c r="O27" s="17" t="s">
        <v>451</v>
      </c>
      <c r="P27" s="17" t="s">
        <v>449</v>
      </c>
      <c r="Q27" s="17" t="s">
        <v>451</v>
      </c>
      <c r="R27" s="17" t="s">
        <v>451</v>
      </c>
      <c r="S27" s="18" t="s">
        <v>449</v>
      </c>
      <c r="T27" s="25" t="str">
        <f t="shared" si="0"/>
        <v/>
      </c>
      <c r="U27" s="133" t="str">
        <f>IF(COUNTIF(個票ｰ1008!$U$30:$U$119,$C27),"○","")</f>
        <v/>
      </c>
      <c r="V27" s="133" t="str">
        <f t="shared" si="1"/>
        <v/>
      </c>
    </row>
    <row r="28" spans="1:22" ht="14.25">
      <c r="A28" s="627"/>
      <c r="B28" s="624"/>
      <c r="C28" s="187" t="s">
        <v>163</v>
      </c>
      <c r="D28" s="129"/>
      <c r="E28" s="17" t="s">
        <v>449</v>
      </c>
      <c r="F28" s="17" t="s">
        <v>449</v>
      </c>
      <c r="G28" s="17" t="s">
        <v>449</v>
      </c>
      <c r="H28" s="17" t="s">
        <v>450</v>
      </c>
      <c r="I28" s="16" t="s">
        <v>448</v>
      </c>
      <c r="J28" s="17" t="s">
        <v>451</v>
      </c>
      <c r="K28" s="17" t="s">
        <v>451</v>
      </c>
      <c r="L28" s="17" t="s">
        <v>449</v>
      </c>
      <c r="M28" s="17" t="s">
        <v>451</v>
      </c>
      <c r="N28" s="17" t="s">
        <v>450</v>
      </c>
      <c r="O28" s="17" t="s">
        <v>449</v>
      </c>
      <c r="P28" s="17" t="s">
        <v>449</v>
      </c>
      <c r="Q28" s="17" t="s">
        <v>449</v>
      </c>
      <c r="R28" s="17" t="s">
        <v>451</v>
      </c>
      <c r="S28" s="18" t="s">
        <v>449</v>
      </c>
      <c r="T28" s="25" t="str">
        <f t="shared" si="0"/>
        <v/>
      </c>
      <c r="U28" s="133" t="str">
        <f>IF(COUNTIF(個票ｰ1008!$U$30:$U$119,$C28),"○","")</f>
        <v/>
      </c>
      <c r="V28" s="133" t="str">
        <f t="shared" si="1"/>
        <v/>
      </c>
    </row>
    <row r="29" spans="1:22" ht="14.25">
      <c r="A29" s="627"/>
      <c r="B29" s="624"/>
      <c r="C29" s="187" t="s">
        <v>165</v>
      </c>
      <c r="D29" s="129"/>
      <c r="E29" s="17" t="s">
        <v>451</v>
      </c>
      <c r="F29" s="17" t="s">
        <v>451</v>
      </c>
      <c r="G29" s="17" t="s">
        <v>451</v>
      </c>
      <c r="H29" s="16" t="s">
        <v>448</v>
      </c>
      <c r="I29" s="16" t="s">
        <v>448</v>
      </c>
      <c r="J29" s="17" t="s">
        <v>451</v>
      </c>
      <c r="K29" s="17" t="s">
        <v>450</v>
      </c>
      <c r="L29" s="17" t="s">
        <v>450</v>
      </c>
      <c r="M29" s="17" t="s">
        <v>451</v>
      </c>
      <c r="N29" s="17" t="s">
        <v>450</v>
      </c>
      <c r="O29" s="17" t="s">
        <v>449</v>
      </c>
      <c r="P29" s="17" t="s">
        <v>451</v>
      </c>
      <c r="Q29" s="17" t="s">
        <v>449</v>
      </c>
      <c r="R29" s="17" t="s">
        <v>451</v>
      </c>
      <c r="S29" s="18" t="s">
        <v>449</v>
      </c>
      <c r="T29" s="25" t="str">
        <f t="shared" si="0"/>
        <v/>
      </c>
      <c r="U29" s="133" t="str">
        <f>IF(COUNTIF(個票ｰ1008!$U$30:$U$119,$C29),"○","")</f>
        <v/>
      </c>
      <c r="V29" s="133" t="str">
        <f t="shared" si="1"/>
        <v/>
      </c>
    </row>
    <row r="30" spans="1:22" ht="14.25">
      <c r="A30" s="627"/>
      <c r="B30" s="624"/>
      <c r="C30" s="187" t="s">
        <v>167</v>
      </c>
      <c r="D30" s="129"/>
      <c r="E30" s="17" t="s">
        <v>449</v>
      </c>
      <c r="F30" s="17" t="s">
        <v>449</v>
      </c>
      <c r="G30" s="17" t="s">
        <v>449</v>
      </c>
      <c r="H30" s="17" t="s">
        <v>451</v>
      </c>
      <c r="I30" s="17" t="s">
        <v>451</v>
      </c>
      <c r="J30" s="16" t="s">
        <v>448</v>
      </c>
      <c r="K30" s="17" t="s">
        <v>449</v>
      </c>
      <c r="L30" s="17" t="s">
        <v>449</v>
      </c>
      <c r="M30" s="17" t="s">
        <v>449</v>
      </c>
      <c r="N30" s="17" t="s">
        <v>451</v>
      </c>
      <c r="O30" s="17" t="s">
        <v>449</v>
      </c>
      <c r="P30" s="17" t="s">
        <v>449</v>
      </c>
      <c r="Q30" s="17" t="s">
        <v>449</v>
      </c>
      <c r="R30" s="17" t="s">
        <v>451</v>
      </c>
      <c r="S30" s="18" t="s">
        <v>449</v>
      </c>
      <c r="T30" s="25" t="str">
        <f t="shared" si="0"/>
        <v/>
      </c>
      <c r="U30" s="133" t="str">
        <f>IF(COUNTIF(個票ｰ1008!$U$30:$U$119,$C30),"○","")</f>
        <v/>
      </c>
      <c r="V30" s="133" t="str">
        <f t="shared" si="1"/>
        <v/>
      </c>
    </row>
    <row r="31" spans="1:22" ht="14.25">
      <c r="A31" s="623" t="s">
        <v>170</v>
      </c>
      <c r="B31" s="624" t="s">
        <v>455</v>
      </c>
      <c r="C31" s="187" t="s">
        <v>169</v>
      </c>
      <c r="D31" s="129"/>
      <c r="E31" s="17" t="s">
        <v>450</v>
      </c>
      <c r="F31" s="17" t="s">
        <v>450</v>
      </c>
      <c r="G31" s="17" t="s">
        <v>450</v>
      </c>
      <c r="H31" s="17" t="s">
        <v>451</v>
      </c>
      <c r="I31" s="17" t="s">
        <v>449</v>
      </c>
      <c r="J31" s="17" t="s">
        <v>449</v>
      </c>
      <c r="K31" s="16" t="s">
        <v>448</v>
      </c>
      <c r="L31" s="17" t="s">
        <v>450</v>
      </c>
      <c r="M31" s="17" t="s">
        <v>450</v>
      </c>
      <c r="N31" s="17" t="s">
        <v>450</v>
      </c>
      <c r="O31" s="17" t="s">
        <v>450</v>
      </c>
      <c r="P31" s="17" t="s">
        <v>450</v>
      </c>
      <c r="Q31" s="17" t="s">
        <v>450</v>
      </c>
      <c r="R31" s="17" t="s">
        <v>450</v>
      </c>
      <c r="S31" s="18" t="s">
        <v>451</v>
      </c>
      <c r="T31" s="25" t="str">
        <f t="shared" si="0"/>
        <v/>
      </c>
      <c r="U31" s="133" t="str">
        <f>IF(COUNTIF(個票ｰ1008!$U$30:$U$119,$C31),"○","")</f>
        <v/>
      </c>
      <c r="V31" s="133" t="str">
        <f t="shared" si="1"/>
        <v/>
      </c>
    </row>
    <row r="32" spans="1:22" ht="14.25">
      <c r="A32" s="623"/>
      <c r="B32" s="624"/>
      <c r="C32" s="187" t="s">
        <v>172</v>
      </c>
      <c r="D32" s="129"/>
      <c r="E32" s="17" t="s">
        <v>450</v>
      </c>
      <c r="F32" s="17" t="s">
        <v>450</v>
      </c>
      <c r="G32" s="17" t="s">
        <v>451</v>
      </c>
      <c r="H32" s="17" t="s">
        <v>451</v>
      </c>
      <c r="I32" s="17" t="s">
        <v>449</v>
      </c>
      <c r="J32" s="17" t="s">
        <v>449</v>
      </c>
      <c r="K32" s="16" t="s">
        <v>448</v>
      </c>
      <c r="L32" s="17" t="s">
        <v>451</v>
      </c>
      <c r="M32" s="17" t="s">
        <v>451</v>
      </c>
      <c r="N32" s="17" t="s">
        <v>451</v>
      </c>
      <c r="O32" s="17" t="s">
        <v>451</v>
      </c>
      <c r="P32" s="17" t="s">
        <v>451</v>
      </c>
      <c r="Q32" s="17" t="s">
        <v>451</v>
      </c>
      <c r="R32" s="17" t="s">
        <v>450</v>
      </c>
      <c r="S32" s="18" t="s">
        <v>451</v>
      </c>
      <c r="T32" s="25" t="str">
        <f t="shared" si="0"/>
        <v/>
      </c>
      <c r="U32" s="133" t="str">
        <f>IF(COUNTIF(個票ｰ1008!$U$30:$U$119,$C32),"○","")</f>
        <v/>
      </c>
      <c r="V32" s="133" t="str">
        <f t="shared" si="1"/>
        <v/>
      </c>
    </row>
    <row r="33" spans="1:22" ht="14.25">
      <c r="A33" s="623"/>
      <c r="B33" s="624"/>
      <c r="C33" s="187" t="s">
        <v>173</v>
      </c>
      <c r="D33" s="129"/>
      <c r="E33" s="17" t="s">
        <v>451</v>
      </c>
      <c r="F33" s="17" t="s">
        <v>451</v>
      </c>
      <c r="G33" s="17" t="s">
        <v>451</v>
      </c>
      <c r="H33" s="17" t="s">
        <v>451</v>
      </c>
      <c r="I33" s="17" t="s">
        <v>449</v>
      </c>
      <c r="J33" s="17" t="s">
        <v>449</v>
      </c>
      <c r="K33" s="16" t="s">
        <v>448</v>
      </c>
      <c r="L33" s="17" t="s">
        <v>450</v>
      </c>
      <c r="M33" s="17" t="s">
        <v>451</v>
      </c>
      <c r="N33" s="17" t="s">
        <v>451</v>
      </c>
      <c r="O33" s="17" t="s">
        <v>451</v>
      </c>
      <c r="P33" s="17" t="s">
        <v>451</v>
      </c>
      <c r="Q33" s="17" t="s">
        <v>451</v>
      </c>
      <c r="R33" s="17" t="s">
        <v>450</v>
      </c>
      <c r="S33" s="18" t="s">
        <v>451</v>
      </c>
      <c r="T33" s="25" t="str">
        <f t="shared" si="0"/>
        <v/>
      </c>
      <c r="U33" s="133" t="str">
        <f>IF(COUNTIF(個票ｰ1008!$U$30:$U$119,$C33),"○","")</f>
        <v/>
      </c>
      <c r="V33" s="133" t="str">
        <f t="shared" si="1"/>
        <v/>
      </c>
    </row>
    <row r="34" spans="1:22" ht="14.25">
      <c r="A34" s="623"/>
      <c r="B34" s="628" t="s">
        <v>456</v>
      </c>
      <c r="C34" s="187" t="s">
        <v>174</v>
      </c>
      <c r="D34" s="129"/>
      <c r="E34" s="17" t="s">
        <v>449</v>
      </c>
      <c r="F34" s="17" t="s">
        <v>449</v>
      </c>
      <c r="G34" s="17" t="s">
        <v>449</v>
      </c>
      <c r="H34" s="17" t="s">
        <v>449</v>
      </c>
      <c r="I34" s="17" t="s">
        <v>449</v>
      </c>
      <c r="J34" s="17" t="s">
        <v>449</v>
      </c>
      <c r="K34" s="17" t="s">
        <v>451</v>
      </c>
      <c r="L34" s="16" t="s">
        <v>448</v>
      </c>
      <c r="M34" s="17" t="s">
        <v>451</v>
      </c>
      <c r="N34" s="17" t="s">
        <v>451</v>
      </c>
      <c r="O34" s="17" t="s">
        <v>451</v>
      </c>
      <c r="P34" s="17" t="s">
        <v>451</v>
      </c>
      <c r="Q34" s="17" t="s">
        <v>451</v>
      </c>
      <c r="R34" s="17" t="s">
        <v>451</v>
      </c>
      <c r="S34" s="18" t="s">
        <v>451</v>
      </c>
      <c r="T34" s="25" t="str">
        <f t="shared" si="0"/>
        <v/>
      </c>
      <c r="U34" s="133" t="str">
        <f>IF(COUNTIF(個票ｰ1008!$U$30:$U$119,$C34),"○","")</f>
        <v/>
      </c>
      <c r="V34" s="133" t="str">
        <f t="shared" si="1"/>
        <v/>
      </c>
    </row>
    <row r="35" spans="1:22" ht="14.25">
      <c r="A35" s="623"/>
      <c r="B35" s="628"/>
      <c r="C35" s="187" t="s">
        <v>176</v>
      </c>
      <c r="D35" s="129"/>
      <c r="E35" s="17" t="s">
        <v>449</v>
      </c>
      <c r="F35" s="17" t="s">
        <v>449</v>
      </c>
      <c r="G35" s="17" t="s">
        <v>449</v>
      </c>
      <c r="H35" s="17" t="s">
        <v>449</v>
      </c>
      <c r="I35" s="17" t="s">
        <v>449</v>
      </c>
      <c r="J35" s="17" t="s">
        <v>449</v>
      </c>
      <c r="K35" s="17" t="s">
        <v>451</v>
      </c>
      <c r="L35" s="16" t="s">
        <v>448</v>
      </c>
      <c r="M35" s="17" t="s">
        <v>451</v>
      </c>
      <c r="N35" s="17" t="s">
        <v>451</v>
      </c>
      <c r="O35" s="17" t="s">
        <v>451</v>
      </c>
      <c r="P35" s="17" t="s">
        <v>451</v>
      </c>
      <c r="Q35" s="17" t="s">
        <v>451</v>
      </c>
      <c r="R35" s="17" t="s">
        <v>451</v>
      </c>
      <c r="S35" s="18" t="s">
        <v>451</v>
      </c>
      <c r="T35" s="25" t="str">
        <f t="shared" si="0"/>
        <v/>
      </c>
      <c r="U35" s="133" t="str">
        <f>IF(COUNTIF(個票ｰ1008!$U$30:$U$119,$C35),"○","")</f>
        <v/>
      </c>
      <c r="V35" s="133" t="str">
        <f t="shared" si="1"/>
        <v/>
      </c>
    </row>
    <row r="36" spans="1:22" ht="14.25">
      <c r="A36" s="623"/>
      <c r="B36" s="628" t="s">
        <v>457</v>
      </c>
      <c r="C36" s="187" t="s">
        <v>177</v>
      </c>
      <c r="D36" s="129"/>
      <c r="E36" s="17" t="s">
        <v>449</v>
      </c>
      <c r="F36" s="17" t="s">
        <v>449</v>
      </c>
      <c r="G36" s="17" t="s">
        <v>449</v>
      </c>
      <c r="H36" s="17" t="s">
        <v>449</v>
      </c>
      <c r="I36" s="17" t="s">
        <v>449</v>
      </c>
      <c r="J36" s="17" t="s">
        <v>449</v>
      </c>
      <c r="K36" s="17" t="s">
        <v>451</v>
      </c>
      <c r="L36" s="17" t="s">
        <v>451</v>
      </c>
      <c r="M36" s="16" t="s">
        <v>448</v>
      </c>
      <c r="N36" s="17" t="s">
        <v>451</v>
      </c>
      <c r="O36" s="17" t="s">
        <v>450</v>
      </c>
      <c r="P36" s="17" t="s">
        <v>450</v>
      </c>
      <c r="Q36" s="17" t="s">
        <v>451</v>
      </c>
      <c r="R36" s="17" t="s">
        <v>451</v>
      </c>
      <c r="S36" s="18" t="s">
        <v>451</v>
      </c>
      <c r="T36" s="25" t="str">
        <f t="shared" si="0"/>
        <v/>
      </c>
      <c r="U36" s="133" t="str">
        <f>IF(COUNTIF(個票ｰ1008!$U$30:$U$119,$C36),"○","")</f>
        <v/>
      </c>
      <c r="V36" s="133" t="str">
        <f t="shared" si="1"/>
        <v/>
      </c>
    </row>
    <row r="37" spans="1:22" ht="14.25">
      <c r="A37" s="623"/>
      <c r="B37" s="628"/>
      <c r="C37" s="187" t="s">
        <v>179</v>
      </c>
      <c r="D37" s="129"/>
      <c r="E37" s="17" t="s">
        <v>449</v>
      </c>
      <c r="F37" s="17" t="s">
        <v>449</v>
      </c>
      <c r="G37" s="17" t="s">
        <v>449</v>
      </c>
      <c r="H37" s="17" t="s">
        <v>449</v>
      </c>
      <c r="I37" s="17" t="s">
        <v>449</v>
      </c>
      <c r="J37" s="17" t="s">
        <v>449</v>
      </c>
      <c r="K37" s="17" t="s">
        <v>451</v>
      </c>
      <c r="L37" s="17" t="s">
        <v>451</v>
      </c>
      <c r="M37" s="16" t="s">
        <v>448</v>
      </c>
      <c r="N37" s="17" t="s">
        <v>451</v>
      </c>
      <c r="O37" s="17" t="s">
        <v>450</v>
      </c>
      <c r="P37" s="17" t="s">
        <v>450</v>
      </c>
      <c r="Q37" s="17" t="s">
        <v>451</v>
      </c>
      <c r="R37" s="17" t="s">
        <v>451</v>
      </c>
      <c r="S37" s="18" t="s">
        <v>451</v>
      </c>
      <c r="T37" s="25" t="str">
        <f t="shared" si="0"/>
        <v/>
      </c>
      <c r="U37" s="133" t="str">
        <f>IF(COUNTIF(個票ｰ1008!$U$30:$U$119,$C37),"○","")</f>
        <v/>
      </c>
      <c r="V37" s="133" t="str">
        <f t="shared" si="1"/>
        <v/>
      </c>
    </row>
    <row r="38" spans="1:22" ht="14.25">
      <c r="A38" s="623" t="s">
        <v>181</v>
      </c>
      <c r="B38" s="624" t="s">
        <v>182</v>
      </c>
      <c r="C38" s="187" t="s">
        <v>180</v>
      </c>
      <c r="D38" s="129"/>
      <c r="E38" s="17" t="s">
        <v>449</v>
      </c>
      <c r="F38" s="17" t="s">
        <v>449</v>
      </c>
      <c r="G38" s="17" t="s">
        <v>449</v>
      </c>
      <c r="H38" s="17" t="s">
        <v>449</v>
      </c>
      <c r="I38" s="17" t="s">
        <v>451</v>
      </c>
      <c r="J38" s="17" t="s">
        <v>449</v>
      </c>
      <c r="K38" s="17" t="s">
        <v>449</v>
      </c>
      <c r="L38" s="17" t="s">
        <v>450</v>
      </c>
      <c r="M38" s="17" t="s">
        <v>450</v>
      </c>
      <c r="N38" s="16" t="s">
        <v>448</v>
      </c>
      <c r="O38" s="16" t="s">
        <v>448</v>
      </c>
      <c r="P38" s="16" t="s">
        <v>448</v>
      </c>
      <c r="Q38" s="17" t="s">
        <v>450</v>
      </c>
      <c r="R38" s="17" t="s">
        <v>451</v>
      </c>
      <c r="S38" s="18" t="s">
        <v>450</v>
      </c>
      <c r="T38" s="25" t="str">
        <f t="shared" si="0"/>
        <v/>
      </c>
      <c r="U38" s="133" t="str">
        <f>IF(COUNTIF(個票ｰ1008!$U$30:$U$119,$C38),"○","")</f>
        <v/>
      </c>
      <c r="V38" s="133" t="str">
        <f t="shared" si="1"/>
        <v/>
      </c>
    </row>
    <row r="39" spans="1:22" ht="14.25">
      <c r="A39" s="623"/>
      <c r="B39" s="624"/>
      <c r="C39" s="187" t="s">
        <v>183</v>
      </c>
      <c r="D39" s="129"/>
      <c r="E39" s="17" t="s">
        <v>449</v>
      </c>
      <c r="F39" s="17" t="s">
        <v>449</v>
      </c>
      <c r="G39" s="17" t="s">
        <v>449</v>
      </c>
      <c r="H39" s="17" t="s">
        <v>449</v>
      </c>
      <c r="I39" s="17" t="s">
        <v>450</v>
      </c>
      <c r="J39" s="17" t="s">
        <v>449</v>
      </c>
      <c r="K39" s="17" t="s">
        <v>450</v>
      </c>
      <c r="L39" s="17" t="s">
        <v>450</v>
      </c>
      <c r="M39" s="17" t="s">
        <v>450</v>
      </c>
      <c r="N39" s="16" t="s">
        <v>448</v>
      </c>
      <c r="O39" s="16" t="s">
        <v>448</v>
      </c>
      <c r="P39" s="17" t="s">
        <v>450</v>
      </c>
      <c r="Q39" s="17" t="s">
        <v>450</v>
      </c>
      <c r="R39" s="17" t="s">
        <v>449</v>
      </c>
      <c r="S39" s="18" t="s">
        <v>450</v>
      </c>
      <c r="T39" s="25" t="str">
        <f t="shared" si="0"/>
        <v/>
      </c>
      <c r="U39" s="133" t="str">
        <f>IF(COUNTIF(個票ｰ1008!$U$30:$U$119,$C39),"○","")</f>
        <v/>
      </c>
      <c r="V39" s="133" t="str">
        <f t="shared" si="1"/>
        <v/>
      </c>
    </row>
    <row r="40" spans="1:22" ht="14.25">
      <c r="A40" s="623"/>
      <c r="B40" s="624"/>
      <c r="C40" s="187" t="s">
        <v>458</v>
      </c>
      <c r="D40" s="129"/>
      <c r="E40" s="17" t="s">
        <v>449</v>
      </c>
      <c r="F40" s="17" t="s">
        <v>449</v>
      </c>
      <c r="G40" s="17" t="s">
        <v>449</v>
      </c>
      <c r="H40" s="17" t="s">
        <v>449</v>
      </c>
      <c r="I40" s="17" t="s">
        <v>451</v>
      </c>
      <c r="J40" s="17" t="s">
        <v>449</v>
      </c>
      <c r="K40" s="17" t="s">
        <v>451</v>
      </c>
      <c r="L40" s="17" t="s">
        <v>451</v>
      </c>
      <c r="M40" s="17" t="s">
        <v>450</v>
      </c>
      <c r="N40" s="16" t="s">
        <v>448</v>
      </c>
      <c r="O40" s="16" t="s">
        <v>448</v>
      </c>
      <c r="P40" s="17" t="s">
        <v>450</v>
      </c>
      <c r="Q40" s="17" t="s">
        <v>450</v>
      </c>
      <c r="R40" s="17" t="s">
        <v>451</v>
      </c>
      <c r="S40" s="18" t="s">
        <v>450</v>
      </c>
      <c r="T40" s="25" t="str">
        <f t="shared" si="0"/>
        <v/>
      </c>
      <c r="U40" s="133" t="str">
        <f>IF(COUNTIF(個票ｰ1008!$U$30:$U$119,$C40),"○","")</f>
        <v/>
      </c>
      <c r="V40" s="133" t="str">
        <f t="shared" si="1"/>
        <v/>
      </c>
    </row>
    <row r="41" spans="1:22" ht="14.25">
      <c r="A41" s="623"/>
      <c r="B41" s="624"/>
      <c r="C41" s="187" t="s">
        <v>185</v>
      </c>
      <c r="D41" s="129"/>
      <c r="E41" s="17" t="s">
        <v>451</v>
      </c>
      <c r="F41" s="17" t="s">
        <v>451</v>
      </c>
      <c r="G41" s="17" t="s">
        <v>451</v>
      </c>
      <c r="H41" s="17" t="s">
        <v>449</v>
      </c>
      <c r="I41" s="17" t="s">
        <v>451</v>
      </c>
      <c r="J41" s="17" t="s">
        <v>449</v>
      </c>
      <c r="K41" s="17" t="s">
        <v>451</v>
      </c>
      <c r="L41" s="17" t="s">
        <v>451</v>
      </c>
      <c r="M41" s="17" t="s">
        <v>450</v>
      </c>
      <c r="N41" s="16" t="s">
        <v>448</v>
      </c>
      <c r="O41" s="16" t="s">
        <v>448</v>
      </c>
      <c r="P41" s="17" t="s">
        <v>450</v>
      </c>
      <c r="Q41" s="17" t="s">
        <v>450</v>
      </c>
      <c r="R41" s="17" t="s">
        <v>449</v>
      </c>
      <c r="S41" s="18" t="s">
        <v>450</v>
      </c>
      <c r="T41" s="25" t="str">
        <f t="shared" si="0"/>
        <v/>
      </c>
      <c r="U41" s="133" t="str">
        <f>IF(COUNTIF(個票ｰ1008!$U$30:$U$119,$C41),"○","")</f>
        <v/>
      </c>
      <c r="V41" s="133" t="str">
        <f t="shared" si="1"/>
        <v/>
      </c>
    </row>
    <row r="42" spans="1:22" ht="14.25">
      <c r="A42" s="623"/>
      <c r="B42" s="624"/>
      <c r="C42" s="187" t="s">
        <v>186</v>
      </c>
      <c r="D42" s="129"/>
      <c r="E42" s="17" t="s">
        <v>449</v>
      </c>
      <c r="F42" s="17" t="s">
        <v>449</v>
      </c>
      <c r="G42" s="17" t="s">
        <v>449</v>
      </c>
      <c r="H42" s="17" t="s">
        <v>449</v>
      </c>
      <c r="I42" s="17" t="s">
        <v>451</v>
      </c>
      <c r="J42" s="17" t="s">
        <v>449</v>
      </c>
      <c r="K42" s="17" t="s">
        <v>449</v>
      </c>
      <c r="L42" s="17" t="s">
        <v>449</v>
      </c>
      <c r="M42" s="17" t="s">
        <v>451</v>
      </c>
      <c r="N42" s="16" t="s">
        <v>448</v>
      </c>
      <c r="O42" s="16" t="s">
        <v>448</v>
      </c>
      <c r="P42" s="17" t="s">
        <v>450</v>
      </c>
      <c r="Q42" s="17" t="s">
        <v>450</v>
      </c>
      <c r="R42" s="17" t="s">
        <v>449</v>
      </c>
      <c r="S42" s="18" t="s">
        <v>450</v>
      </c>
      <c r="T42" s="25" t="str">
        <f t="shared" si="0"/>
        <v/>
      </c>
      <c r="U42" s="133" t="str">
        <f>IF(COUNTIF(個票ｰ1008!$U$30:$U$119,$C42),"○","")</f>
        <v/>
      </c>
      <c r="V42" s="133" t="str">
        <f t="shared" si="1"/>
        <v/>
      </c>
    </row>
    <row r="43" spans="1:22" ht="14.25">
      <c r="A43" s="623"/>
      <c r="B43" s="624"/>
      <c r="C43" s="187" t="s">
        <v>187</v>
      </c>
      <c r="D43" s="129"/>
      <c r="E43" s="17" t="s">
        <v>449</v>
      </c>
      <c r="F43" s="17" t="s">
        <v>449</v>
      </c>
      <c r="G43" s="17" t="s">
        <v>449</v>
      </c>
      <c r="H43" s="17" t="s">
        <v>449</v>
      </c>
      <c r="I43" s="17" t="s">
        <v>451</v>
      </c>
      <c r="J43" s="17" t="s">
        <v>449</v>
      </c>
      <c r="K43" s="17" t="s">
        <v>449</v>
      </c>
      <c r="L43" s="17" t="s">
        <v>449</v>
      </c>
      <c r="M43" s="17" t="s">
        <v>451</v>
      </c>
      <c r="N43" s="16" t="s">
        <v>448</v>
      </c>
      <c r="O43" s="17" t="s">
        <v>450</v>
      </c>
      <c r="P43" s="17" t="s">
        <v>450</v>
      </c>
      <c r="Q43" s="17" t="s">
        <v>450</v>
      </c>
      <c r="R43" s="17" t="s">
        <v>449</v>
      </c>
      <c r="S43" s="18" t="s">
        <v>450</v>
      </c>
      <c r="T43" s="25" t="str">
        <f t="shared" si="0"/>
        <v/>
      </c>
      <c r="U43" s="133" t="str">
        <f>IF(COUNTIF(個票ｰ1008!$U$30:$U$119,$C43),"○","")</f>
        <v/>
      </c>
      <c r="V43" s="133" t="str">
        <f t="shared" si="1"/>
        <v/>
      </c>
    </row>
    <row r="44" spans="1:22" ht="14.25">
      <c r="A44" s="623"/>
      <c r="B44" s="624"/>
      <c r="C44" s="187" t="s">
        <v>188</v>
      </c>
      <c r="D44" s="129"/>
      <c r="E44" s="17" t="s">
        <v>449</v>
      </c>
      <c r="F44" s="17" t="s">
        <v>449</v>
      </c>
      <c r="G44" s="17" t="s">
        <v>449</v>
      </c>
      <c r="H44" s="17" t="s">
        <v>449</v>
      </c>
      <c r="I44" s="17" t="s">
        <v>451</v>
      </c>
      <c r="J44" s="17" t="s">
        <v>449</v>
      </c>
      <c r="K44" s="17" t="s">
        <v>449</v>
      </c>
      <c r="L44" s="17" t="s">
        <v>449</v>
      </c>
      <c r="M44" s="17" t="s">
        <v>450</v>
      </c>
      <c r="N44" s="17" t="s">
        <v>450</v>
      </c>
      <c r="O44" s="16" t="s">
        <v>448</v>
      </c>
      <c r="P44" s="17" t="s">
        <v>450</v>
      </c>
      <c r="Q44" s="17" t="s">
        <v>450</v>
      </c>
      <c r="R44" s="17" t="s">
        <v>449</v>
      </c>
      <c r="S44" s="18" t="s">
        <v>450</v>
      </c>
      <c r="T44" s="25" t="str">
        <f t="shared" si="0"/>
        <v/>
      </c>
      <c r="U44" s="133" t="str">
        <f>IF(COUNTIF(個票ｰ1008!$U$30:$U$119,$C44),"○","")</f>
        <v/>
      </c>
      <c r="V44" s="133" t="str">
        <f t="shared" si="1"/>
        <v/>
      </c>
    </row>
    <row r="45" spans="1:22" ht="14.25">
      <c r="A45" s="623"/>
      <c r="B45" s="624"/>
      <c r="C45" s="187" t="s">
        <v>189</v>
      </c>
      <c r="D45" s="129"/>
      <c r="E45" s="17" t="s">
        <v>449</v>
      </c>
      <c r="F45" s="17" t="s">
        <v>449</v>
      </c>
      <c r="G45" s="17" t="s">
        <v>449</v>
      </c>
      <c r="H45" s="17" t="s">
        <v>449</v>
      </c>
      <c r="I45" s="17" t="s">
        <v>451</v>
      </c>
      <c r="J45" s="17" t="s">
        <v>449</v>
      </c>
      <c r="K45" s="17" t="s">
        <v>449</v>
      </c>
      <c r="L45" s="17" t="s">
        <v>449</v>
      </c>
      <c r="M45" s="17" t="s">
        <v>450</v>
      </c>
      <c r="N45" s="17" t="s">
        <v>450</v>
      </c>
      <c r="O45" s="16" t="s">
        <v>448</v>
      </c>
      <c r="P45" s="16" t="s">
        <v>448</v>
      </c>
      <c r="Q45" s="17" t="s">
        <v>450</v>
      </c>
      <c r="R45" s="17" t="s">
        <v>450</v>
      </c>
      <c r="S45" s="20" t="s">
        <v>448</v>
      </c>
      <c r="T45" s="25" t="str">
        <f t="shared" si="0"/>
        <v/>
      </c>
      <c r="U45" s="133" t="str">
        <f>IF(COUNTIF(個票ｰ1008!$U$30:$U$119,$C45),"○","")</f>
        <v/>
      </c>
      <c r="V45" s="133" t="str">
        <f t="shared" si="1"/>
        <v/>
      </c>
    </row>
    <row r="46" spans="1:22" ht="14.25">
      <c r="A46" s="623"/>
      <c r="B46" s="624"/>
      <c r="C46" s="187" t="s">
        <v>190</v>
      </c>
      <c r="D46" s="129"/>
      <c r="E46" s="17" t="s">
        <v>449</v>
      </c>
      <c r="F46" s="17" t="s">
        <v>449</v>
      </c>
      <c r="G46" s="17" t="s">
        <v>449</v>
      </c>
      <c r="H46" s="17" t="s">
        <v>449</v>
      </c>
      <c r="I46" s="17" t="s">
        <v>451</v>
      </c>
      <c r="J46" s="17" t="s">
        <v>449</v>
      </c>
      <c r="K46" s="17" t="s">
        <v>451</v>
      </c>
      <c r="L46" s="17" t="s">
        <v>451</v>
      </c>
      <c r="M46" s="17" t="s">
        <v>451</v>
      </c>
      <c r="N46" s="17" t="s">
        <v>450</v>
      </c>
      <c r="O46" s="17" t="s">
        <v>450</v>
      </c>
      <c r="P46" s="16" t="s">
        <v>448</v>
      </c>
      <c r="Q46" s="17" t="s">
        <v>450</v>
      </c>
      <c r="R46" s="17" t="s">
        <v>451</v>
      </c>
      <c r="S46" s="20" t="s">
        <v>448</v>
      </c>
      <c r="T46" s="25" t="str">
        <f t="shared" si="0"/>
        <v/>
      </c>
      <c r="U46" s="133" t="str">
        <f>IF(COUNTIF(個票ｰ1008!$U$30:$U$119,$C46),"○","")</f>
        <v/>
      </c>
      <c r="V46" s="133" t="str">
        <f t="shared" si="1"/>
        <v/>
      </c>
    </row>
    <row r="47" spans="1:22" ht="14.25">
      <c r="A47" s="623"/>
      <c r="B47" s="624"/>
      <c r="C47" s="187" t="s">
        <v>191</v>
      </c>
      <c r="D47" s="129"/>
      <c r="E47" s="17" t="s">
        <v>449</v>
      </c>
      <c r="F47" s="17" t="s">
        <v>449</v>
      </c>
      <c r="G47" s="17" t="s">
        <v>451</v>
      </c>
      <c r="H47" s="17" t="s">
        <v>449</v>
      </c>
      <c r="I47" s="17" t="s">
        <v>451</v>
      </c>
      <c r="J47" s="17" t="s">
        <v>449</v>
      </c>
      <c r="K47" s="17" t="s">
        <v>451</v>
      </c>
      <c r="L47" s="17" t="s">
        <v>451</v>
      </c>
      <c r="M47" s="17" t="s">
        <v>450</v>
      </c>
      <c r="N47" s="17" t="s">
        <v>451</v>
      </c>
      <c r="O47" s="17" t="s">
        <v>450</v>
      </c>
      <c r="P47" s="17" t="s">
        <v>451</v>
      </c>
      <c r="Q47" s="17" t="s">
        <v>451</v>
      </c>
      <c r="R47" s="17" t="s">
        <v>451</v>
      </c>
      <c r="S47" s="18" t="s">
        <v>450</v>
      </c>
      <c r="T47" s="25" t="str">
        <f t="shared" si="0"/>
        <v/>
      </c>
      <c r="U47" s="133" t="str">
        <f>IF(COUNTIF(個票ｰ1008!$U$30:$U$119,$C47),"○","")</f>
        <v/>
      </c>
      <c r="V47" s="133" t="str">
        <f t="shared" si="1"/>
        <v/>
      </c>
    </row>
    <row r="48" spans="1:22" ht="14.25">
      <c r="A48" s="623"/>
      <c r="B48" s="624" t="s">
        <v>459</v>
      </c>
      <c r="C48" s="187" t="s">
        <v>192</v>
      </c>
      <c r="D48" s="129"/>
      <c r="E48" s="17" t="s">
        <v>451</v>
      </c>
      <c r="F48" s="17" t="s">
        <v>451</v>
      </c>
      <c r="G48" s="17" t="s">
        <v>451</v>
      </c>
      <c r="H48" s="17" t="s">
        <v>451</v>
      </c>
      <c r="I48" s="17" t="s">
        <v>451</v>
      </c>
      <c r="J48" s="17" t="s">
        <v>449</v>
      </c>
      <c r="K48" s="17" t="s">
        <v>451</v>
      </c>
      <c r="L48" s="17" t="s">
        <v>451</v>
      </c>
      <c r="M48" s="17" t="s">
        <v>451</v>
      </c>
      <c r="N48" s="17" t="s">
        <v>451</v>
      </c>
      <c r="O48" s="17" t="s">
        <v>451</v>
      </c>
      <c r="P48" s="17" t="s">
        <v>451</v>
      </c>
      <c r="Q48" s="16" t="s">
        <v>448</v>
      </c>
      <c r="R48" s="17" t="s">
        <v>451</v>
      </c>
      <c r="S48" s="18" t="s">
        <v>450</v>
      </c>
      <c r="T48" s="25" t="str">
        <f t="shared" si="0"/>
        <v/>
      </c>
      <c r="U48" s="133" t="str">
        <f>IF(COUNTIF(個票ｰ1008!$U$30:$U$119,$C48),"○","")</f>
        <v/>
      </c>
      <c r="V48" s="133" t="str">
        <f t="shared" si="1"/>
        <v/>
      </c>
    </row>
    <row r="49" spans="1:23" ht="14.25">
      <c r="A49" s="623"/>
      <c r="B49" s="624"/>
      <c r="C49" s="187" t="s">
        <v>194</v>
      </c>
      <c r="D49" s="129"/>
      <c r="E49" s="17" t="s">
        <v>449</v>
      </c>
      <c r="F49" s="17" t="s">
        <v>449</v>
      </c>
      <c r="G49" s="17" t="s">
        <v>449</v>
      </c>
      <c r="H49" s="17" t="s">
        <v>449</v>
      </c>
      <c r="I49" s="17" t="s">
        <v>449</v>
      </c>
      <c r="J49" s="17" t="s">
        <v>449</v>
      </c>
      <c r="K49" s="17" t="s">
        <v>451</v>
      </c>
      <c r="L49" s="17" t="s">
        <v>451</v>
      </c>
      <c r="M49" s="17" t="s">
        <v>450</v>
      </c>
      <c r="N49" s="17" t="s">
        <v>451</v>
      </c>
      <c r="O49" s="17" t="s">
        <v>451</v>
      </c>
      <c r="P49" s="17" t="s">
        <v>451</v>
      </c>
      <c r="Q49" s="17" t="s">
        <v>451</v>
      </c>
      <c r="R49" s="17" t="s">
        <v>451</v>
      </c>
      <c r="S49" s="18" t="s">
        <v>450</v>
      </c>
      <c r="T49" s="25" t="str">
        <f t="shared" si="0"/>
        <v/>
      </c>
      <c r="U49" s="133" t="str">
        <f>IF(COUNTIF(個票ｰ1008!$U$30:$U$119,$C49),"○","")</f>
        <v/>
      </c>
      <c r="V49" s="133" t="str">
        <f t="shared" si="1"/>
        <v/>
      </c>
    </row>
    <row r="50" spans="1:23" ht="14.25">
      <c r="A50" s="623"/>
      <c r="B50" s="624"/>
      <c r="C50" s="187" t="s">
        <v>195</v>
      </c>
      <c r="D50" s="129"/>
      <c r="E50" s="17" t="s">
        <v>451</v>
      </c>
      <c r="F50" s="17" t="s">
        <v>451</v>
      </c>
      <c r="G50" s="17" t="s">
        <v>451</v>
      </c>
      <c r="H50" s="17" t="s">
        <v>451</v>
      </c>
      <c r="I50" s="17" t="s">
        <v>451</v>
      </c>
      <c r="J50" s="17" t="s">
        <v>449</v>
      </c>
      <c r="K50" s="17" t="s">
        <v>451</v>
      </c>
      <c r="L50" s="17" t="s">
        <v>451</v>
      </c>
      <c r="M50" s="17" t="s">
        <v>451</v>
      </c>
      <c r="N50" s="17" t="s">
        <v>451</v>
      </c>
      <c r="O50" s="17" t="s">
        <v>451</v>
      </c>
      <c r="P50" s="17" t="s">
        <v>451</v>
      </c>
      <c r="Q50" s="17" t="s">
        <v>451</v>
      </c>
      <c r="R50" s="17" t="s">
        <v>451</v>
      </c>
      <c r="S50" s="18" t="s">
        <v>451</v>
      </c>
      <c r="T50" s="25" t="str">
        <f t="shared" si="0"/>
        <v/>
      </c>
      <c r="U50" s="133" t="str">
        <f>IF(COUNTIF(個票ｰ1008!$U$30:$U$119,$C50),"○","")</f>
        <v/>
      </c>
      <c r="V50" s="133" t="str">
        <f t="shared" si="1"/>
        <v/>
      </c>
    </row>
    <row r="51" spans="1:23" ht="14.25">
      <c r="A51" s="623" t="s">
        <v>197</v>
      </c>
      <c r="B51" s="624" t="s">
        <v>460</v>
      </c>
      <c r="C51" s="187" t="s">
        <v>196</v>
      </c>
      <c r="D51" s="129"/>
      <c r="E51" s="17" t="s">
        <v>449</v>
      </c>
      <c r="F51" s="17" t="s">
        <v>449</v>
      </c>
      <c r="G51" s="17" t="s">
        <v>449</v>
      </c>
      <c r="H51" s="17" t="s">
        <v>449</v>
      </c>
      <c r="I51" s="17" t="s">
        <v>449</v>
      </c>
      <c r="J51" s="17" t="s">
        <v>449</v>
      </c>
      <c r="K51" s="17" t="s">
        <v>449</v>
      </c>
      <c r="L51" s="17" t="s">
        <v>449</v>
      </c>
      <c r="M51" s="17" t="s">
        <v>449</v>
      </c>
      <c r="N51" s="17" t="s">
        <v>451</v>
      </c>
      <c r="O51" s="17" t="s">
        <v>451</v>
      </c>
      <c r="P51" s="17" t="s">
        <v>449</v>
      </c>
      <c r="Q51" s="17" t="s">
        <v>449</v>
      </c>
      <c r="R51" s="16" t="s">
        <v>448</v>
      </c>
      <c r="S51" s="18" t="s">
        <v>238</v>
      </c>
      <c r="T51" s="25" t="str">
        <f t="shared" si="0"/>
        <v/>
      </c>
      <c r="U51" s="133" t="str">
        <f>IF(COUNTIF(個票ｰ1008!$U$30:$U$119,$C51),"○","")</f>
        <v/>
      </c>
      <c r="V51" s="133" t="str">
        <f t="shared" si="1"/>
        <v/>
      </c>
    </row>
    <row r="52" spans="1:23" ht="14.25">
      <c r="A52" s="623"/>
      <c r="B52" s="624"/>
      <c r="C52" s="187" t="s">
        <v>199</v>
      </c>
      <c r="D52" s="129"/>
      <c r="E52" s="17" t="s">
        <v>451</v>
      </c>
      <c r="F52" s="17" t="s">
        <v>451</v>
      </c>
      <c r="G52" s="17" t="s">
        <v>451</v>
      </c>
      <c r="H52" s="17" t="s">
        <v>451</v>
      </c>
      <c r="I52" s="17" t="s">
        <v>449</v>
      </c>
      <c r="J52" s="17" t="s">
        <v>449</v>
      </c>
      <c r="K52" s="17" t="s">
        <v>451</v>
      </c>
      <c r="L52" s="17" t="s">
        <v>451</v>
      </c>
      <c r="M52" s="17" t="s">
        <v>451</v>
      </c>
      <c r="N52" s="17" t="s">
        <v>451</v>
      </c>
      <c r="O52" s="17" t="s">
        <v>451</v>
      </c>
      <c r="P52" s="17" t="s">
        <v>451</v>
      </c>
      <c r="Q52" s="17" t="s">
        <v>451</v>
      </c>
      <c r="R52" s="16" t="s">
        <v>448</v>
      </c>
      <c r="S52" s="18" t="s">
        <v>450</v>
      </c>
      <c r="T52" s="25" t="str">
        <f t="shared" si="0"/>
        <v/>
      </c>
      <c r="U52" s="133" t="str">
        <f>IF(COUNTIF(個票ｰ1008!$U$30:$U$119,$C52),"○","")</f>
        <v/>
      </c>
      <c r="V52" s="133" t="str">
        <f t="shared" si="1"/>
        <v/>
      </c>
    </row>
    <row r="53" spans="1:23" ht="14.25">
      <c r="A53" s="623"/>
      <c r="B53" s="624"/>
      <c r="C53" s="187" t="s">
        <v>200</v>
      </c>
      <c r="D53" s="129"/>
      <c r="E53" s="17" t="s">
        <v>451</v>
      </c>
      <c r="F53" s="17" t="s">
        <v>451</v>
      </c>
      <c r="G53" s="17" t="s">
        <v>451</v>
      </c>
      <c r="H53" s="17" t="s">
        <v>451</v>
      </c>
      <c r="I53" s="17" t="s">
        <v>449</v>
      </c>
      <c r="J53" s="17" t="s">
        <v>449</v>
      </c>
      <c r="K53" s="17" t="s">
        <v>451</v>
      </c>
      <c r="L53" s="17" t="s">
        <v>451</v>
      </c>
      <c r="M53" s="17" t="s">
        <v>450</v>
      </c>
      <c r="N53" s="17" t="s">
        <v>451</v>
      </c>
      <c r="O53" s="17" t="s">
        <v>451</v>
      </c>
      <c r="P53" s="17" t="s">
        <v>451</v>
      </c>
      <c r="Q53" s="17" t="s">
        <v>451</v>
      </c>
      <c r="R53" s="16" t="s">
        <v>448</v>
      </c>
      <c r="S53" s="18" t="s">
        <v>450</v>
      </c>
      <c r="T53" s="25" t="str">
        <f t="shared" si="0"/>
        <v/>
      </c>
      <c r="U53" s="133" t="str">
        <f>IF(COUNTIF(個票ｰ1008!$U$30:$U$119,$C53),"○","")</f>
        <v/>
      </c>
      <c r="V53" s="133" t="str">
        <f t="shared" si="1"/>
        <v/>
      </c>
    </row>
    <row r="54" spans="1:23" ht="14.25">
      <c r="A54" s="623"/>
      <c r="B54" s="624"/>
      <c r="C54" s="187" t="s">
        <v>201</v>
      </c>
      <c r="D54" s="129"/>
      <c r="E54" s="17" t="s">
        <v>450</v>
      </c>
      <c r="F54" s="17" t="s">
        <v>450</v>
      </c>
      <c r="G54" s="17" t="s">
        <v>450</v>
      </c>
      <c r="H54" s="17" t="s">
        <v>451</v>
      </c>
      <c r="I54" s="17" t="s">
        <v>451</v>
      </c>
      <c r="J54" s="17" t="s">
        <v>449</v>
      </c>
      <c r="K54" s="17" t="s">
        <v>450</v>
      </c>
      <c r="L54" s="17" t="s">
        <v>450</v>
      </c>
      <c r="M54" s="17" t="s">
        <v>450</v>
      </c>
      <c r="N54" s="17" t="s">
        <v>449</v>
      </c>
      <c r="O54" s="17" t="s">
        <v>449</v>
      </c>
      <c r="P54" s="17" t="s">
        <v>449</v>
      </c>
      <c r="Q54" s="17" t="s">
        <v>449</v>
      </c>
      <c r="R54" s="16" t="s">
        <v>448</v>
      </c>
      <c r="S54" s="18" t="s">
        <v>450</v>
      </c>
      <c r="T54" s="25" t="str">
        <f t="shared" si="0"/>
        <v/>
      </c>
      <c r="U54" s="133" t="str">
        <f>IF(COUNTIF(個票ｰ1008!$U$30:$U$119,$C54),"○","")</f>
        <v/>
      </c>
      <c r="V54" s="133" t="str">
        <f t="shared" si="1"/>
        <v/>
      </c>
    </row>
    <row r="55" spans="1:23" ht="14.25">
      <c r="A55" s="623"/>
      <c r="B55" s="624" t="s">
        <v>203</v>
      </c>
      <c r="C55" s="187" t="s">
        <v>202</v>
      </c>
      <c r="D55" s="129"/>
      <c r="E55" s="17" t="s">
        <v>449</v>
      </c>
      <c r="F55" s="17" t="s">
        <v>449</v>
      </c>
      <c r="G55" s="17" t="s">
        <v>449</v>
      </c>
      <c r="H55" s="17" t="s">
        <v>449</v>
      </c>
      <c r="I55" s="17" t="s">
        <v>449</v>
      </c>
      <c r="J55" s="17" t="s">
        <v>449</v>
      </c>
      <c r="K55" s="17" t="s">
        <v>449</v>
      </c>
      <c r="L55" s="17" t="s">
        <v>449</v>
      </c>
      <c r="M55" s="17" t="s">
        <v>450</v>
      </c>
      <c r="N55" s="17" t="s">
        <v>450</v>
      </c>
      <c r="O55" s="17" t="s">
        <v>450</v>
      </c>
      <c r="P55" s="17" t="s">
        <v>450</v>
      </c>
      <c r="Q55" s="17" t="s">
        <v>450</v>
      </c>
      <c r="R55" s="17" t="s">
        <v>450</v>
      </c>
      <c r="S55" s="20" t="s">
        <v>448</v>
      </c>
      <c r="T55" s="25" t="str">
        <f t="shared" si="0"/>
        <v/>
      </c>
      <c r="U55" s="133" t="str">
        <f>IF(COUNTIF(個票ｰ1008!$U$30:$U$119,$C55),"○","")</f>
        <v/>
      </c>
      <c r="V55" s="133" t="str">
        <f t="shared" si="1"/>
        <v/>
      </c>
    </row>
    <row r="56" spans="1:23" ht="15" thickBot="1">
      <c r="A56" s="625"/>
      <c r="B56" s="626"/>
      <c r="C56" s="188" t="s">
        <v>204</v>
      </c>
      <c r="D56" s="130"/>
      <c r="E56" s="22" t="s">
        <v>449</v>
      </c>
      <c r="F56" s="22" t="s">
        <v>449</v>
      </c>
      <c r="G56" s="22" t="s">
        <v>449</v>
      </c>
      <c r="H56" s="22" t="s">
        <v>449</v>
      </c>
      <c r="I56" s="22" t="s">
        <v>449</v>
      </c>
      <c r="J56" s="22" t="s">
        <v>449</v>
      </c>
      <c r="K56" s="22" t="s">
        <v>449</v>
      </c>
      <c r="L56" s="22" t="s">
        <v>449</v>
      </c>
      <c r="M56" s="22" t="s">
        <v>451</v>
      </c>
      <c r="N56" s="22" t="s">
        <v>451</v>
      </c>
      <c r="O56" s="22" t="s">
        <v>451</v>
      </c>
      <c r="P56" s="23" t="s">
        <v>448</v>
      </c>
      <c r="Q56" s="22" t="s">
        <v>451</v>
      </c>
      <c r="R56" s="22" t="s">
        <v>450</v>
      </c>
      <c r="S56" s="24" t="s">
        <v>448</v>
      </c>
      <c r="T56" s="25" t="str">
        <f t="shared" si="0"/>
        <v/>
      </c>
      <c r="U56" s="133" t="str">
        <f>IF(COUNTIF(個票ｰ1008!$U$30:$U$119,$C56),"○","")</f>
        <v/>
      </c>
      <c r="V56" s="133" t="str">
        <f t="shared" si="1"/>
        <v/>
      </c>
    </row>
    <row r="57" spans="1:23" s="133" customFormat="1" ht="14.25" hidden="1">
      <c r="E57" s="134">
        <f>IF(OR(D14="○",D15="○",D16="○",D17="○",D18="○",D20="○",D21="○",D22="○",D23="○"),1,0)</f>
        <v>0</v>
      </c>
      <c r="F57" s="134">
        <f>IF(OR(D14="○",D15="○",D16="○",D17="○",D18="○",D20="○",D21="○",D22="○",D23="○",),1,0)</f>
        <v>0</v>
      </c>
      <c r="G57" s="134">
        <f>IF(D16="○",1,0)</f>
        <v>0</v>
      </c>
      <c r="H57" s="134">
        <f>IF(OR(D26="○",D27="○",D29="○",),1,0)</f>
        <v>0</v>
      </c>
      <c r="I57" s="134">
        <f>IF(OR(D26="○",D27="○",D28="○",D29="○"),1,0)</f>
        <v>0</v>
      </c>
      <c r="J57" s="134">
        <f>IF(D30="○",1,0)</f>
        <v>0</v>
      </c>
      <c r="K57" s="134">
        <f>IF(OR(D31="○",D32="○",D33="○"),1,0)</f>
        <v>0</v>
      </c>
      <c r="L57" s="134">
        <f>IF(OR(D34="○",D35="○"),1,0)</f>
        <v>0</v>
      </c>
      <c r="M57" s="134">
        <f>IF(OR(D36="○",D37="○"),1,0)</f>
        <v>0</v>
      </c>
      <c r="N57" s="134">
        <f>IF(OR(D38="○",D39="○",D40="○",D41="○",D42="○",D43="○"),1,0)</f>
        <v>0</v>
      </c>
      <c r="O57" s="134">
        <f>IF(OR(D38="○",D39="○",D40="○",D41="○",D42="○",D44="○",D45="○"),1,0)</f>
        <v>0</v>
      </c>
      <c r="P57" s="134">
        <f>IF(OR(D38="○",D45="○",D46="○",D56="○"),1,0)</f>
        <v>0</v>
      </c>
      <c r="Q57" s="134">
        <f>IF(D48="○",1,0)</f>
        <v>0</v>
      </c>
      <c r="R57" s="134">
        <f>IF(OR(D51="○",D52="○",D53="○",D54="○"),1,0)</f>
        <v>0</v>
      </c>
      <c r="S57" s="134">
        <f>IF(OR(D45="○",D46="○",D55="○",D56="○"),1,0)</f>
        <v>0</v>
      </c>
      <c r="T57" s="133">
        <f>COUNTIF($T$14:$T$56,$D$61)</f>
        <v>0</v>
      </c>
    </row>
    <row r="58" spans="1:23" s="135" customFormat="1" ht="11.25" hidden="1">
      <c r="D58" s="135" t="s">
        <v>322</v>
      </c>
      <c r="E58" s="135" t="str">
        <f>IF(E$57=1,E$60,"")</f>
        <v/>
      </c>
      <c r="F58" s="135" t="str">
        <f t="shared" ref="F58:S59" si="2">IF(F$57=1,F$60,"")</f>
        <v/>
      </c>
      <c r="G58" s="135" t="str">
        <f t="shared" si="2"/>
        <v/>
      </c>
      <c r="H58" s="135" t="str">
        <f t="shared" si="2"/>
        <v/>
      </c>
      <c r="I58" s="135" t="str">
        <f t="shared" si="2"/>
        <v/>
      </c>
      <c r="J58" s="135" t="str">
        <f t="shared" si="2"/>
        <v/>
      </c>
      <c r="K58" s="135" t="str">
        <f t="shared" si="2"/>
        <v/>
      </c>
      <c r="L58" s="135" t="str">
        <f t="shared" si="2"/>
        <v/>
      </c>
      <c r="M58" s="135" t="str">
        <f t="shared" si="2"/>
        <v/>
      </c>
      <c r="N58" s="135" t="str">
        <f t="shared" si="2"/>
        <v/>
      </c>
      <c r="O58" s="135" t="str">
        <f t="shared" si="2"/>
        <v/>
      </c>
      <c r="P58" s="135" t="str">
        <f t="shared" si="2"/>
        <v/>
      </c>
      <c r="Q58" s="135" t="str">
        <f t="shared" si="2"/>
        <v/>
      </c>
      <c r="R58" s="135" t="str">
        <f t="shared" si="2"/>
        <v/>
      </c>
      <c r="S58" s="135" t="str">
        <f t="shared" si="2"/>
        <v/>
      </c>
    </row>
    <row r="59" spans="1:23" s="135" customFormat="1" ht="11.25" hidden="1">
      <c r="D59" s="135" t="s">
        <v>324</v>
      </c>
      <c r="E59" s="135" t="str">
        <f>IF(E$57=1,E$60,"")</f>
        <v/>
      </c>
      <c r="F59" s="135" t="str">
        <f t="shared" si="2"/>
        <v/>
      </c>
      <c r="G59" s="135" t="str">
        <f t="shared" si="2"/>
        <v/>
      </c>
      <c r="H59" s="135" t="str">
        <f t="shared" si="2"/>
        <v/>
      </c>
      <c r="I59" s="135" t="str">
        <f t="shared" si="2"/>
        <v/>
      </c>
      <c r="J59" s="135" t="str">
        <f t="shared" si="2"/>
        <v/>
      </c>
      <c r="K59" s="135" t="str">
        <f t="shared" si="2"/>
        <v/>
      </c>
      <c r="L59" s="135" t="str">
        <f t="shared" si="2"/>
        <v/>
      </c>
      <c r="M59" s="135" t="str">
        <f t="shared" si="2"/>
        <v/>
      </c>
      <c r="N59" s="135" t="str">
        <f t="shared" si="2"/>
        <v/>
      </c>
      <c r="O59" s="135" t="str">
        <f t="shared" si="2"/>
        <v/>
      </c>
      <c r="P59" s="135" t="str">
        <f t="shared" si="2"/>
        <v/>
      </c>
      <c r="Q59" s="135" t="str">
        <f t="shared" si="2"/>
        <v/>
      </c>
      <c r="R59" s="135" t="str">
        <f t="shared" si="2"/>
        <v/>
      </c>
      <c r="S59" s="135" t="str">
        <f t="shared" si="2"/>
        <v/>
      </c>
    </row>
    <row r="60" spans="1:23" s="135" customFormat="1" ht="19.5" hidden="1" customHeight="1">
      <c r="E60" s="136" t="s">
        <v>461</v>
      </c>
      <c r="F60" s="136" t="s">
        <v>462</v>
      </c>
      <c r="G60" s="136" t="s">
        <v>463</v>
      </c>
      <c r="H60" s="136" t="s">
        <v>276</v>
      </c>
      <c r="I60" s="136" t="s">
        <v>282</v>
      </c>
      <c r="J60" s="136" t="s">
        <v>464</v>
      </c>
      <c r="K60" s="136" t="s">
        <v>277</v>
      </c>
      <c r="L60" s="136" t="s">
        <v>465</v>
      </c>
      <c r="M60" s="137" t="s">
        <v>289</v>
      </c>
      <c r="N60" s="136" t="s">
        <v>278</v>
      </c>
      <c r="O60" s="136" t="s">
        <v>284</v>
      </c>
      <c r="P60" s="136" t="s">
        <v>290</v>
      </c>
      <c r="Q60" s="136" t="s">
        <v>466</v>
      </c>
      <c r="R60" s="136" t="s">
        <v>279</v>
      </c>
      <c r="S60" s="136" t="s">
        <v>467</v>
      </c>
    </row>
    <row r="61" spans="1:23" s="133" customFormat="1" hidden="1">
      <c r="D61" s="133" t="s">
        <v>468</v>
      </c>
    </row>
    <row r="62" spans="1:23" s="25" customFormat="1" hidden="1">
      <c r="U62" s="133"/>
      <c r="V62" s="133"/>
      <c r="W62" s="133"/>
    </row>
  </sheetData>
  <sheetProtection algorithmName="SHA-512" hashValue="JwgwRY+z0KIW1/QsXad40RCPNFELIaMtLX86f5ZEFchCI3e+0ebpvIzcfnWzQySq8kNBm43kMSAMwM35IfhW4g==" saltValue="XU1QFFRiBm8HOTAulW3dQw==" spinCount="100000" sheet="1" objects="1" scenarios="1"/>
  <mergeCells count="28">
    <mergeCell ref="A7:S7"/>
    <mergeCell ref="A1:S1"/>
    <mergeCell ref="A3:S3"/>
    <mergeCell ref="A4:S4"/>
    <mergeCell ref="A5:S5"/>
    <mergeCell ref="A6:S6"/>
    <mergeCell ref="A8:S8"/>
    <mergeCell ref="A9:S9"/>
    <mergeCell ref="A11:D12"/>
    <mergeCell ref="E11:G11"/>
    <mergeCell ref="H11:J11"/>
    <mergeCell ref="K11:M11"/>
    <mergeCell ref="N11:Q11"/>
    <mergeCell ref="R11:S11"/>
    <mergeCell ref="A14:A30"/>
    <mergeCell ref="B14:B19"/>
    <mergeCell ref="B20:B25"/>
    <mergeCell ref="B26:B30"/>
    <mergeCell ref="A31:A37"/>
    <mergeCell ref="B31:B33"/>
    <mergeCell ref="B34:B35"/>
    <mergeCell ref="B36:B37"/>
    <mergeCell ref="A38:A50"/>
    <mergeCell ref="B38:B47"/>
    <mergeCell ref="B48:B50"/>
    <mergeCell ref="A51:A56"/>
    <mergeCell ref="B51:B54"/>
    <mergeCell ref="B55:B56"/>
  </mergeCells>
  <phoneticPr fontId="17"/>
  <conditionalFormatting sqref="E12">
    <cfRule type="expression" dxfId="96" priority="15">
      <formula>$E$57=1</formula>
    </cfRule>
  </conditionalFormatting>
  <conditionalFormatting sqref="F12">
    <cfRule type="expression" dxfId="95" priority="14">
      <formula>$F$57=1</formula>
    </cfRule>
  </conditionalFormatting>
  <conditionalFormatting sqref="G12">
    <cfRule type="expression" dxfId="94" priority="13">
      <formula>$G$57=1</formula>
    </cfRule>
  </conditionalFormatting>
  <conditionalFormatting sqref="H12">
    <cfRule type="expression" dxfId="93" priority="12">
      <formula>$H$57=1</formula>
    </cfRule>
  </conditionalFormatting>
  <conditionalFormatting sqref="I12">
    <cfRule type="expression" dxfId="92" priority="11">
      <formula>$I$57=1</formula>
    </cfRule>
  </conditionalFormatting>
  <conditionalFormatting sqref="J12">
    <cfRule type="expression" dxfId="91" priority="10">
      <formula>$J$57=1</formula>
    </cfRule>
  </conditionalFormatting>
  <conditionalFormatting sqref="K12">
    <cfRule type="expression" dxfId="90" priority="9">
      <formula>$K$57=1</formula>
    </cfRule>
  </conditionalFormatting>
  <conditionalFormatting sqref="L12">
    <cfRule type="expression" dxfId="89" priority="8">
      <formula>$L$57=1</formula>
    </cfRule>
  </conditionalFormatting>
  <conditionalFormatting sqref="M12">
    <cfRule type="expression" dxfId="88" priority="7">
      <formula>$M$57=1</formula>
    </cfRule>
  </conditionalFormatting>
  <conditionalFormatting sqref="N12">
    <cfRule type="expression" dxfId="87" priority="6">
      <formula>$N$57=1</formula>
    </cfRule>
  </conditionalFormatting>
  <conditionalFormatting sqref="O12">
    <cfRule type="expression" dxfId="86" priority="5">
      <formula>$O$57=1</formula>
    </cfRule>
  </conditionalFormatting>
  <conditionalFormatting sqref="P12">
    <cfRule type="expression" dxfId="85" priority="4">
      <formula>$P$57=1</formula>
    </cfRule>
  </conditionalFormatting>
  <conditionalFormatting sqref="Q12">
    <cfRule type="expression" dxfId="84" priority="3">
      <formula>$Q$57=1</formula>
    </cfRule>
  </conditionalFormatting>
  <conditionalFormatting sqref="R12">
    <cfRule type="expression" dxfId="83" priority="2">
      <formula>$R$57=1</formula>
    </cfRule>
  </conditionalFormatting>
  <conditionalFormatting sqref="S12">
    <cfRule type="expression" dxfId="82" priority="1">
      <formula>$S$57=1</formula>
    </cfRule>
  </conditionalFormatting>
  <hyperlinks>
    <hyperlink ref="A5:F5" r:id="rId1" location="page=70　　" display="＜各スキル項目における具体的な学習項目例等について＞" xr:uid="{B4509930-30F1-4144-ABC4-40592193DD11}"/>
    <hyperlink ref="A8:S8" r:id="rId2" location="page=73" display="＜各人材類型における「ロール」の定義について＞" xr:uid="{B1E18FAB-C2F1-4234-A01D-786F0273740E}"/>
    <hyperlink ref="A5:S5" r:id="rId3" location="page=84" display="＜各スキル項目における具体的な学習項目例等について＞" xr:uid="{5FCD7D4A-913E-41F8-A943-E4B08EA4B4B0}"/>
    <hyperlink ref="E12" r:id="rId4" location="page=100" display="https://www.ipa.go.jp/jinzai/skill-standard/dss/ps6vr700000083ki-att/000106872.pdf - page=100" xr:uid="{823AE8E5-0C7D-4658-B411-3FE3DB74DB64}"/>
    <hyperlink ref="F12" r:id="rId5" location="page=101" display="https://www.ipa.go.jp/jinzai/skill-standard/dss/ps6vr700000083ki-att/000106872.pdf - page=101" xr:uid="{8FD1D420-6A0F-465F-A505-C561A7AACDD5}"/>
    <hyperlink ref="G12" r:id="rId6" location="page=102" display="https://www.ipa.go.jp/jinzai/skill-standard/dss/ps6vr700000083ki-att/000106872.pdf - page=102" xr:uid="{3C108D11-432C-486C-B383-F83F4D14B63D}"/>
    <hyperlink ref="H12" r:id="rId7" location="page=115" display="https://www.ipa.go.jp/jinzai/skill-standard/dss/ps6vr700000083ki-att/000106872.pdf - page=115" xr:uid="{2FF77E1E-80D5-4322-A7E8-4D21C06FCCF2}"/>
    <hyperlink ref="I12" r:id="rId8" location="page=116" display="https://www.ipa.go.jp/jinzai/skill-standard/dss/ps6vr700000083ki-att/000106872.pdf - page=116" xr:uid="{0D7562B8-5530-4377-BCDE-FA17C73EBF41}"/>
    <hyperlink ref="J12" r:id="rId9" location="page=117" display="https://www.ipa.go.jp/jinzai/skill-standard/dss/ps6vr700000083ki-att/000106872.pdf - page=117" xr:uid="{C9B70FDB-F9C9-4B5F-AAC6-4FE18FC4F2EA}"/>
    <hyperlink ref="K12" r:id="rId10" location="page=126" display="https://www.ipa.go.jp/jinzai/skill-standard/dss/ps6vr700000083ki-att/000106872.pdf - page=126" xr:uid="{4C2F68FA-376F-4106-82CE-25DD1E8B80EF}"/>
    <hyperlink ref="L12" r:id="rId11" location="page=127" display="https://www.ipa.go.jp/jinzai/skill-standard/dss/ps6vr700000083ki-att/000106872.pdf - page=127" xr:uid="{13D5369E-4B70-496F-B704-9FF285AC2E95}"/>
    <hyperlink ref="M12" r:id="rId12" location="page=128" xr:uid="{2CB7AAD0-5E91-4B95-AC7F-C16FC2160F9B}"/>
    <hyperlink ref="N12" r:id="rId13" location="page=135" display="https://www.ipa.go.jp/jinzai/skill-standard/dss/ps6vr700000083ki-att/000106872.pdf - page=135" xr:uid="{965626A2-19E4-4C95-AFDC-C4D341E24DDC}"/>
    <hyperlink ref="O12" r:id="rId14" location="page=136" display="https://www.ipa.go.jp/jinzai/skill-standard/dss/ps6vr700000083ki-att/000106872.pdf - page=136" xr:uid="{DC17B9F4-362F-49F6-9484-75531665AFFB}"/>
    <hyperlink ref="P12" r:id="rId15" location="page=137" display="https://www.ipa.go.jp/jinzai/skill-standard/dss/ps6vr700000083ki-att/000106872.pdf - page=137" xr:uid="{75F45C6F-E4DF-45C1-A62A-DDB6B3DE3127}"/>
    <hyperlink ref="Q12" r:id="rId16" location="page=138" display="https://www.ipa.go.jp/jinzai/skill-standard/dss/ps6vr700000083ki-att/000106872.pdf - page=138" xr:uid="{CEDB6BE2-5DF5-4EA4-BF84-874B8E00F25E}"/>
    <hyperlink ref="R12" r:id="rId17" location="page=145" display="https://www.ipa.go.jp/jinzai/skill-standard/dss/ps6vr700000083ki-att/000106872.pdf - page=145" xr:uid="{F99D7222-AFD2-4AB9-9C72-F9FEAA3DA444}"/>
    <hyperlink ref="S12" r:id="rId18" location="page=146" display="https://www.ipa.go.jp/jinzai/skill-standard/dss/ps6vr700000083ki-att/000106872.pdf - page=146" xr:uid="{74B198C8-46FF-4166-8653-5EEA62D4D98A}"/>
    <hyperlink ref="C14:C19" r:id="rId19" location="page=85" display="ビジネス戦略策定・実行" xr:uid="{169C620F-9B9C-4813-9AF8-E4F9E9F8A6A6}"/>
    <hyperlink ref="C20:C25" r:id="rId20" location="page=86" display="ビジネス調査" xr:uid="{429FD8A2-681B-4450-AD9D-80F54F667107}"/>
    <hyperlink ref="C26:C30" r:id="rId21" location="page=87" display="顧客・ユーザー理解" xr:uid="{BDDE4CA7-DAE2-47FA-A390-D8EE930D2DED}"/>
    <hyperlink ref="C31:C35" r:id="rId22" location="page=88" display="データ理解・活用" xr:uid="{93E94374-0847-41A4-9B1A-D00B0F85A5C8}"/>
    <hyperlink ref="C36:C37" r:id="rId23" location="page=89" display="データ活用基盤設計" xr:uid="{BC1D7DA4-4C55-4D04-BF01-ED0FB02BDD0E}"/>
    <hyperlink ref="C38:C50" r:id="rId24" location="page=90" display="コンピュータサイエンス" xr:uid="{6E15A1C8-0647-4D3E-BF55-20EADA76DB81}"/>
    <hyperlink ref="C51:C56" r:id="rId25" location="page=91" display="セキュリティ体制構築・運営" xr:uid="{A680455F-AE57-46C3-B12D-7DC335693C36}"/>
  </hyperlinks>
  <pageMargins left="0.7" right="0.7" top="0.75" bottom="0.75" header="0.3" footer="0.3"/>
  <pageSetup paperSize="9" scale="40" orientation="portrait" r:id="rId26"/>
  <extLst>
    <ext xmlns:x14="http://schemas.microsoft.com/office/spreadsheetml/2009/9/main" uri="{CCE6A557-97BC-4b89-ADB6-D9C93CAAB3DF}">
      <x14:dataValidations xmlns:xm="http://schemas.microsoft.com/office/excel/2006/main" count="1">
        <x14:dataValidation type="list" allowBlank="1" showInputMessage="1" showErrorMessage="1" xr:uid="{D5D4FD0E-3019-40A5-A81F-AE91DEF33507}">
          <x14:formula1>
            <xm:f>リスト!$AZ$1:$AZ$2</xm:f>
          </x14:formula1>
          <xm:sqref>D14:D56</xm:sqref>
        </x14:dataValidation>
      </x14:dataValidations>
    </ext>
  </extLst>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A4D619-91CB-4F73-8EC3-9895DDA06F0D}">
  <dimension ref="A1:X86"/>
  <sheetViews>
    <sheetView showGridLines="0" view="pageBreakPreview" zoomScale="85" zoomScaleNormal="100" zoomScaleSheetLayoutView="85" workbookViewId="0"/>
  </sheetViews>
  <sheetFormatPr defaultColWidth="9" defaultRowHeight="12"/>
  <cols>
    <col min="1" max="4" width="6.125" style="36" customWidth="1"/>
    <col min="5" max="6" width="8" style="36" customWidth="1"/>
    <col min="7" max="19" width="6.125" style="36" customWidth="1"/>
    <col min="20" max="23" width="6.125" style="1" customWidth="1"/>
    <col min="24" max="24" width="6.125" style="36" customWidth="1"/>
    <col min="25" max="16384" width="9" style="36"/>
  </cols>
  <sheetData>
    <row r="1" spans="1:24" ht="11.25" customHeight="1">
      <c r="A1" s="230"/>
      <c r="B1" s="230"/>
      <c r="C1" s="230"/>
      <c r="D1" s="230"/>
      <c r="E1" s="230"/>
      <c r="F1" s="230"/>
      <c r="G1" s="230"/>
      <c r="H1" s="230"/>
      <c r="I1" s="230"/>
      <c r="J1" s="230"/>
      <c r="K1" s="230"/>
      <c r="L1" s="230"/>
      <c r="M1" s="230"/>
      <c r="N1" s="230"/>
      <c r="O1" s="230"/>
      <c r="P1" s="230"/>
      <c r="Q1" s="230"/>
      <c r="R1" s="230"/>
      <c r="S1" s="230"/>
      <c r="T1" s="27"/>
      <c r="U1" s="230"/>
      <c r="V1" s="230"/>
      <c r="W1" s="230"/>
      <c r="X1" s="230"/>
    </row>
    <row r="2" spans="1:24" ht="18.75" customHeight="1">
      <c r="A2" s="759" t="s">
        <v>318</v>
      </c>
      <c r="B2" s="760"/>
      <c r="C2" s="760"/>
      <c r="D2" s="761"/>
      <c r="E2" s="768">
        <f>個票ｰ1008!C4</f>
        <v>0</v>
      </c>
      <c r="F2" s="769"/>
      <c r="G2" s="769"/>
      <c r="H2" s="769"/>
      <c r="I2" s="769"/>
      <c r="J2" s="769"/>
      <c r="K2" s="769"/>
      <c r="L2" s="769"/>
      <c r="M2" s="769"/>
      <c r="N2" s="769"/>
      <c r="O2" s="769"/>
      <c r="P2" s="769"/>
      <c r="Q2" s="770"/>
      <c r="R2" s="777" t="s">
        <v>469</v>
      </c>
      <c r="S2" s="778"/>
      <c r="T2" s="779"/>
      <c r="U2" s="786">
        <f>個票ｰ1008!P4</f>
        <v>1008</v>
      </c>
      <c r="V2" s="787"/>
      <c r="W2" s="787"/>
      <c r="X2" s="788"/>
    </row>
    <row r="3" spans="1:24" ht="22.5" customHeight="1">
      <c r="A3" s="762"/>
      <c r="B3" s="763"/>
      <c r="C3" s="763"/>
      <c r="D3" s="764"/>
      <c r="E3" s="771"/>
      <c r="F3" s="772"/>
      <c r="G3" s="772"/>
      <c r="H3" s="772"/>
      <c r="I3" s="772"/>
      <c r="J3" s="772"/>
      <c r="K3" s="772"/>
      <c r="L3" s="772"/>
      <c r="M3" s="772"/>
      <c r="N3" s="772"/>
      <c r="O3" s="772"/>
      <c r="P3" s="772"/>
      <c r="Q3" s="773"/>
      <c r="R3" s="780"/>
      <c r="S3" s="781"/>
      <c r="T3" s="782"/>
      <c r="U3" s="789"/>
      <c r="V3" s="790"/>
      <c r="W3" s="790"/>
      <c r="X3" s="791"/>
    </row>
    <row r="4" spans="1:24" ht="18.75" customHeight="1">
      <c r="A4" s="765"/>
      <c r="B4" s="766"/>
      <c r="C4" s="766"/>
      <c r="D4" s="767"/>
      <c r="E4" s="774"/>
      <c r="F4" s="775"/>
      <c r="G4" s="775"/>
      <c r="H4" s="775"/>
      <c r="I4" s="775"/>
      <c r="J4" s="775"/>
      <c r="K4" s="775"/>
      <c r="L4" s="775"/>
      <c r="M4" s="775"/>
      <c r="N4" s="775"/>
      <c r="O4" s="775"/>
      <c r="P4" s="775"/>
      <c r="Q4" s="776"/>
      <c r="R4" s="783"/>
      <c r="S4" s="784"/>
      <c r="T4" s="785"/>
      <c r="U4" s="792"/>
      <c r="V4" s="793"/>
      <c r="W4" s="793"/>
      <c r="X4" s="794"/>
    </row>
    <row r="5" spans="1:24" ht="15" customHeight="1">
      <c r="X5" s="1"/>
    </row>
    <row r="6" spans="1:24" ht="18" customHeight="1">
      <c r="A6" s="43" t="s">
        <v>470</v>
      </c>
      <c r="H6" s="2"/>
      <c r="J6" s="2"/>
      <c r="K6" s="2"/>
      <c r="L6" s="2"/>
      <c r="M6" s="2"/>
      <c r="N6" s="2"/>
      <c r="O6" s="2"/>
      <c r="P6" s="2"/>
      <c r="Q6" s="2"/>
      <c r="R6" s="2"/>
      <c r="S6" s="57"/>
      <c r="T6" s="58"/>
      <c r="U6" s="58"/>
      <c r="V6" s="59"/>
      <c r="W6" s="59"/>
      <c r="X6" s="60"/>
    </row>
    <row r="7" spans="1:24" ht="4.5" customHeight="1">
      <c r="A7" s="43"/>
      <c r="H7" s="2"/>
      <c r="J7" s="2"/>
      <c r="K7" s="2"/>
      <c r="L7" s="2"/>
      <c r="M7" s="2"/>
      <c r="N7" s="2"/>
      <c r="O7" s="2"/>
      <c r="P7" s="2"/>
      <c r="Q7" s="2"/>
      <c r="R7" s="2"/>
      <c r="S7" s="57"/>
      <c r="T7" s="58"/>
      <c r="U7" s="58"/>
      <c r="V7" s="59"/>
      <c r="W7" s="59"/>
      <c r="X7" s="60"/>
    </row>
    <row r="8" spans="1:24" ht="34.35" customHeight="1">
      <c r="A8" s="874"/>
      <c r="B8" s="875"/>
      <c r="C8" s="534" t="s">
        <v>471</v>
      </c>
      <c r="D8" s="885"/>
      <c r="E8" s="885"/>
      <c r="F8" s="886"/>
      <c r="G8" s="876" t="s">
        <v>472</v>
      </c>
      <c r="H8" s="877"/>
      <c r="I8" s="878" t="s">
        <v>473</v>
      </c>
      <c r="J8" s="340"/>
      <c r="K8" s="338" t="s">
        <v>474</v>
      </c>
      <c r="L8" s="879"/>
      <c r="M8" s="878" t="s">
        <v>475</v>
      </c>
      <c r="N8" s="913"/>
      <c r="O8" s="338" t="s">
        <v>476</v>
      </c>
      <c r="P8" s="914"/>
      <c r="Q8" s="915" t="s">
        <v>477</v>
      </c>
      <c r="R8" s="916"/>
      <c r="S8" s="917"/>
      <c r="T8" s="60"/>
      <c r="U8" s="36"/>
      <c r="V8" s="36"/>
      <c r="W8" s="36"/>
    </row>
    <row r="9" spans="1:24" ht="18" customHeight="1">
      <c r="A9" s="713" t="s">
        <v>478</v>
      </c>
      <c r="B9" s="714"/>
      <c r="C9" s="355" t="s">
        <v>479</v>
      </c>
      <c r="D9" s="887"/>
      <c r="E9" s="887"/>
      <c r="F9" s="888"/>
      <c r="G9" s="796"/>
      <c r="H9" s="797"/>
      <c r="I9" s="798"/>
      <c r="J9" s="799"/>
      <c r="K9" s="799"/>
      <c r="L9" s="796"/>
      <c r="M9" s="798"/>
      <c r="N9" s="799"/>
      <c r="O9" s="799"/>
      <c r="P9" s="800"/>
      <c r="Q9" s="801">
        <f>SUM(G9:P9)</f>
        <v>0</v>
      </c>
      <c r="R9" s="801"/>
      <c r="S9" s="801"/>
      <c r="T9" s="60"/>
      <c r="U9" s="36"/>
      <c r="V9" s="36"/>
      <c r="W9" s="36"/>
    </row>
    <row r="10" spans="1:24" ht="18" customHeight="1">
      <c r="A10" s="715"/>
      <c r="B10" s="716"/>
      <c r="C10" s="369" t="s">
        <v>480</v>
      </c>
      <c r="D10" s="889" t="s">
        <v>481</v>
      </c>
      <c r="E10" s="890"/>
      <c r="F10" s="891"/>
      <c r="G10" s="804"/>
      <c r="H10" s="805"/>
      <c r="I10" s="805"/>
      <c r="J10" s="814"/>
      <c r="K10" s="815"/>
      <c r="L10" s="816"/>
      <c r="M10" s="817"/>
      <c r="N10" s="818"/>
      <c r="O10" s="815"/>
      <c r="P10" s="819"/>
      <c r="Q10" s="743">
        <f>SUM(G10:P10)</f>
        <v>0</v>
      </c>
      <c r="R10" s="744"/>
      <c r="S10" s="745"/>
      <c r="T10" s="60"/>
      <c r="U10" s="36"/>
      <c r="V10" s="36"/>
      <c r="W10" s="36"/>
    </row>
    <row r="11" spans="1:24" ht="18" customHeight="1">
      <c r="A11" s="715"/>
      <c r="B11" s="716"/>
      <c r="C11" s="802"/>
      <c r="D11" s="892" t="s">
        <v>482</v>
      </c>
      <c r="E11" s="893"/>
      <c r="F11" s="894"/>
      <c r="G11" s="880">
        <f>M84</f>
        <v>0</v>
      </c>
      <c r="H11" s="881"/>
      <c r="I11" s="882"/>
      <c r="J11" s="883"/>
      <c r="K11" s="721"/>
      <c r="L11" s="726"/>
      <c r="M11" s="722"/>
      <c r="N11" s="726"/>
      <c r="O11" s="721"/>
      <c r="P11" s="722"/>
      <c r="Q11" s="743">
        <f>SUM(G11:P11)</f>
        <v>0</v>
      </c>
      <c r="R11" s="744"/>
      <c r="S11" s="745"/>
      <c r="T11" s="60"/>
      <c r="U11" s="36"/>
      <c r="V11" s="36"/>
      <c r="W11" s="36"/>
    </row>
    <row r="12" spans="1:24" ht="18" customHeight="1">
      <c r="A12" s="715"/>
      <c r="B12" s="716"/>
      <c r="C12" s="802"/>
      <c r="D12" s="895" t="s">
        <v>483</v>
      </c>
      <c r="E12" s="896"/>
      <c r="F12" s="897"/>
      <c r="G12" s="806"/>
      <c r="H12" s="807"/>
      <c r="I12" s="807"/>
      <c r="J12" s="808"/>
      <c r="K12" s="809"/>
      <c r="L12" s="810"/>
      <c r="M12" s="811"/>
      <c r="N12" s="812"/>
      <c r="O12" s="813"/>
      <c r="P12" s="811"/>
      <c r="Q12" s="743">
        <f>SUM(G12:P12)</f>
        <v>0</v>
      </c>
      <c r="R12" s="744"/>
      <c r="S12" s="745"/>
      <c r="T12" s="60"/>
      <c r="U12" s="36"/>
      <c r="V12" s="36"/>
      <c r="W12" s="36"/>
    </row>
    <row r="13" spans="1:24" ht="18" customHeight="1" thickBot="1">
      <c r="A13" s="715"/>
      <c r="B13" s="716"/>
      <c r="C13" s="803"/>
      <c r="D13" s="898" t="s">
        <v>484</v>
      </c>
      <c r="E13" s="899"/>
      <c r="F13" s="900"/>
      <c r="G13" s="755">
        <f>SUM(G10:H12)</f>
        <v>0</v>
      </c>
      <c r="H13" s="756"/>
      <c r="I13" s="756">
        <f>SUM(I10:J12)</f>
        <v>0</v>
      </c>
      <c r="J13" s="757"/>
      <c r="K13" s="755">
        <f>SUM(K10:L12)</f>
        <v>0</v>
      </c>
      <c r="L13" s="758"/>
      <c r="M13" s="756">
        <f>SUM(M10:N12)</f>
        <v>0</v>
      </c>
      <c r="N13" s="757"/>
      <c r="O13" s="755">
        <f>SUM(O10:P12)</f>
        <v>0</v>
      </c>
      <c r="P13" s="758"/>
      <c r="Q13" s="746">
        <f>SUM(Q10:S12)</f>
        <v>0</v>
      </c>
      <c r="R13" s="747"/>
      <c r="S13" s="748"/>
      <c r="T13" s="61"/>
      <c r="U13" s="36"/>
      <c r="V13" s="36"/>
      <c r="W13" s="36"/>
    </row>
    <row r="14" spans="1:24" ht="18" customHeight="1" thickBot="1">
      <c r="A14" s="717"/>
      <c r="B14" s="795"/>
      <c r="C14" s="901" t="s">
        <v>485</v>
      </c>
      <c r="D14" s="902"/>
      <c r="E14" s="902"/>
      <c r="F14" s="903"/>
      <c r="G14" s="749">
        <f>G9+G13</f>
        <v>0</v>
      </c>
      <c r="H14" s="750"/>
      <c r="I14" s="751">
        <f>I9+I13</f>
        <v>0</v>
      </c>
      <c r="J14" s="752"/>
      <c r="K14" s="749">
        <f>K9+K13</f>
        <v>0</v>
      </c>
      <c r="L14" s="750"/>
      <c r="M14" s="751">
        <f>M9+M13</f>
        <v>0</v>
      </c>
      <c r="N14" s="752"/>
      <c r="O14" s="749">
        <f>O9+O13</f>
        <v>0</v>
      </c>
      <c r="P14" s="753"/>
      <c r="Q14" s="749">
        <f>Q9+Q13</f>
        <v>0</v>
      </c>
      <c r="R14" s="753"/>
      <c r="S14" s="754"/>
      <c r="T14" s="61"/>
      <c r="U14" s="36"/>
      <c r="V14" s="36"/>
      <c r="W14" s="36"/>
    </row>
    <row r="15" spans="1:24" ht="18" customHeight="1">
      <c r="A15" s="713" t="s">
        <v>486</v>
      </c>
      <c r="B15" s="714"/>
      <c r="C15" s="904" t="s">
        <v>487</v>
      </c>
      <c r="D15" s="905"/>
      <c r="E15" s="905"/>
      <c r="F15" s="906"/>
      <c r="G15" s="738">
        <f>M85</f>
        <v>0</v>
      </c>
      <c r="H15" s="739"/>
      <c r="I15" s="740"/>
      <c r="J15" s="741"/>
      <c r="K15" s="733"/>
      <c r="L15" s="742"/>
      <c r="M15" s="740"/>
      <c r="N15" s="741"/>
      <c r="O15" s="733"/>
      <c r="P15" s="734"/>
      <c r="Q15" s="735">
        <f>SUM(G15:P15)</f>
        <v>0</v>
      </c>
      <c r="R15" s="736"/>
      <c r="S15" s="737"/>
      <c r="T15" s="60"/>
      <c r="U15" s="36"/>
      <c r="V15" s="36"/>
      <c r="W15" s="36"/>
    </row>
    <row r="16" spans="1:24" ht="18" customHeight="1">
      <c r="A16" s="715"/>
      <c r="B16" s="716"/>
      <c r="C16" s="892" t="s">
        <v>488</v>
      </c>
      <c r="D16" s="893"/>
      <c r="E16" s="893"/>
      <c r="F16" s="894"/>
      <c r="G16" s="721"/>
      <c r="H16" s="726"/>
      <c r="I16" s="719"/>
      <c r="J16" s="720"/>
      <c r="K16" s="721"/>
      <c r="L16" s="726"/>
      <c r="M16" s="719"/>
      <c r="N16" s="720"/>
      <c r="O16" s="721"/>
      <c r="P16" s="722"/>
      <c r="Q16" s="723">
        <f>SUM(G16:P16)</f>
        <v>0</v>
      </c>
      <c r="R16" s="724"/>
      <c r="S16" s="725"/>
      <c r="T16" s="60"/>
      <c r="U16" s="36"/>
      <c r="V16" s="36"/>
      <c r="W16" s="36"/>
    </row>
    <row r="17" spans="1:24" ht="18" customHeight="1">
      <c r="A17" s="715"/>
      <c r="B17" s="716"/>
      <c r="C17" s="907" t="s">
        <v>489</v>
      </c>
      <c r="D17" s="908"/>
      <c r="E17" s="908"/>
      <c r="F17" s="909"/>
      <c r="G17" s="721"/>
      <c r="H17" s="726"/>
      <c r="I17" s="719"/>
      <c r="J17" s="720"/>
      <c r="K17" s="721"/>
      <c r="L17" s="726"/>
      <c r="M17" s="719"/>
      <c r="N17" s="720"/>
      <c r="O17" s="721"/>
      <c r="P17" s="722"/>
      <c r="Q17" s="723">
        <f>SUM(G17:P17)</f>
        <v>0</v>
      </c>
      <c r="R17" s="724"/>
      <c r="S17" s="725"/>
      <c r="T17" s="60"/>
      <c r="U17" s="36"/>
      <c r="V17" s="36"/>
      <c r="W17" s="36"/>
    </row>
    <row r="18" spans="1:24" ht="18" customHeight="1">
      <c r="A18" s="715"/>
      <c r="B18" s="716"/>
      <c r="C18" s="907" t="s">
        <v>490</v>
      </c>
      <c r="D18" s="908"/>
      <c r="E18" s="908"/>
      <c r="F18" s="909"/>
      <c r="G18" s="721"/>
      <c r="H18" s="726"/>
      <c r="I18" s="719"/>
      <c r="J18" s="720"/>
      <c r="K18" s="721"/>
      <c r="L18" s="726"/>
      <c r="M18" s="719"/>
      <c r="N18" s="720"/>
      <c r="O18" s="721"/>
      <c r="P18" s="722"/>
      <c r="Q18" s="730">
        <f>SUM(G18:P18)</f>
        <v>0</v>
      </c>
      <c r="R18" s="731"/>
      <c r="S18" s="732"/>
      <c r="T18" s="60"/>
      <c r="U18" s="36"/>
      <c r="V18" s="36"/>
      <c r="W18" s="36"/>
    </row>
    <row r="19" spans="1:24" ht="18" customHeight="1">
      <c r="A19" s="717"/>
      <c r="B19" s="718"/>
      <c r="C19" s="910" t="s">
        <v>491</v>
      </c>
      <c r="D19" s="911"/>
      <c r="E19" s="911"/>
      <c r="F19" s="912"/>
      <c r="G19" s="710">
        <f>G15+G16+G17+G18</f>
        <v>0</v>
      </c>
      <c r="H19" s="711"/>
      <c r="I19" s="711">
        <f>I15+I16+I17+I18</f>
        <v>0</v>
      </c>
      <c r="J19" s="712"/>
      <c r="K19" s="710">
        <f>K15+K16+K17+K18</f>
        <v>0</v>
      </c>
      <c r="L19" s="711"/>
      <c r="M19" s="711">
        <f>M15+M16+M17+M18</f>
        <v>0</v>
      </c>
      <c r="N19" s="712"/>
      <c r="O19" s="696">
        <f>O15+O16+O17+O18</f>
        <v>0</v>
      </c>
      <c r="P19" s="697"/>
      <c r="Q19" s="696">
        <f>SUM(Q15:S18)</f>
        <v>0</v>
      </c>
      <c r="R19" s="697"/>
      <c r="S19" s="698"/>
      <c r="T19" s="60"/>
      <c r="U19" s="36"/>
      <c r="V19" s="36"/>
      <c r="W19" s="36"/>
    </row>
    <row r="20" spans="1:24" ht="18" customHeight="1">
      <c r="A20" s="699" t="s">
        <v>492</v>
      </c>
      <c r="B20" s="700"/>
      <c r="C20" s="700"/>
      <c r="D20" s="700"/>
      <c r="E20" s="700"/>
      <c r="F20" s="194"/>
      <c r="G20" s="701">
        <f>G14+G19</f>
        <v>0</v>
      </c>
      <c r="H20" s="702"/>
      <c r="I20" s="703">
        <f>I14+I19</f>
        <v>0</v>
      </c>
      <c r="J20" s="704"/>
      <c r="K20" s="705">
        <f>K14+K19</f>
        <v>0</v>
      </c>
      <c r="L20" s="706"/>
      <c r="M20" s="706">
        <f>M14+M19</f>
        <v>0</v>
      </c>
      <c r="N20" s="707"/>
      <c r="O20" s="708">
        <f>O14+O19</f>
        <v>0</v>
      </c>
      <c r="P20" s="703"/>
      <c r="Q20" s="708">
        <f>Q14+Q19</f>
        <v>0</v>
      </c>
      <c r="R20" s="703"/>
      <c r="S20" s="709">
        <f>S14+S15+S16+S19</f>
        <v>0</v>
      </c>
      <c r="T20" s="60"/>
      <c r="U20" s="36"/>
      <c r="V20" s="36"/>
      <c r="W20" s="36"/>
    </row>
    <row r="21" spans="1:24" ht="15" customHeight="1">
      <c r="A21" s="884" t="s">
        <v>493</v>
      </c>
      <c r="B21" s="884"/>
      <c r="C21" s="884"/>
      <c r="D21" s="884"/>
      <c r="E21" s="884"/>
      <c r="F21" s="884"/>
      <c r="G21" s="884"/>
      <c r="H21" s="884"/>
      <c r="I21" s="884"/>
      <c r="J21" s="884"/>
      <c r="K21" s="884"/>
      <c r="L21" s="884"/>
      <c r="M21" s="884"/>
      <c r="N21" s="884"/>
      <c r="O21" s="884"/>
      <c r="P21" s="884"/>
      <c r="Q21" s="884"/>
      <c r="R21" s="884"/>
      <c r="S21" s="884"/>
      <c r="T21" s="884"/>
      <c r="U21" s="884"/>
      <c r="V21" s="884"/>
      <c r="W21" s="884"/>
      <c r="X21" s="884"/>
    </row>
    <row r="22" spans="1:24" ht="15" customHeight="1">
      <c r="A22" s="62" t="s">
        <v>494</v>
      </c>
      <c r="B22" s="232"/>
      <c r="C22" s="232"/>
      <c r="D22" s="232"/>
      <c r="E22" s="232"/>
      <c r="F22" s="232"/>
      <c r="G22" s="232"/>
      <c r="H22" s="232"/>
      <c r="I22" s="232"/>
      <c r="J22" s="232"/>
      <c r="K22" s="232"/>
      <c r="L22" s="232"/>
      <c r="M22" s="232"/>
      <c r="N22" s="232"/>
      <c r="O22" s="232"/>
      <c r="P22" s="232"/>
      <c r="Q22" s="232"/>
      <c r="R22" s="232"/>
      <c r="S22" s="232"/>
      <c r="T22" s="232"/>
      <c r="U22" s="232"/>
      <c r="V22" s="232"/>
      <c r="W22" s="232"/>
      <c r="X22" s="232"/>
    </row>
    <row r="23" spans="1:24" ht="15" customHeight="1">
      <c r="A23" s="852" t="s">
        <v>495</v>
      </c>
      <c r="B23" s="852"/>
      <c r="C23" s="852"/>
      <c r="D23" s="852"/>
      <c r="E23" s="852"/>
      <c r="F23" s="852"/>
      <c r="G23" s="852"/>
      <c r="H23" s="852"/>
      <c r="I23" s="852"/>
      <c r="J23" s="852"/>
      <c r="K23" s="852"/>
      <c r="L23" s="852"/>
      <c r="M23" s="852"/>
      <c r="N23" s="852"/>
      <c r="O23" s="852"/>
      <c r="P23" s="852"/>
      <c r="Q23" s="852"/>
      <c r="R23" s="852"/>
      <c r="S23" s="852"/>
      <c r="T23" s="852"/>
      <c r="U23" s="852"/>
      <c r="V23" s="852"/>
      <c r="W23" s="852"/>
      <c r="X23" s="852"/>
    </row>
    <row r="24" spans="1:24" ht="6" customHeight="1">
      <c r="A24" s="231"/>
      <c r="B24" s="231"/>
      <c r="C24" s="231"/>
      <c r="D24" s="231"/>
      <c r="E24" s="231"/>
      <c r="F24" s="231"/>
      <c r="G24" s="231"/>
      <c r="H24" s="231"/>
      <c r="I24" s="231"/>
      <c r="J24" s="231"/>
      <c r="K24" s="231"/>
      <c r="L24" s="231"/>
      <c r="M24" s="231"/>
      <c r="N24" s="231"/>
      <c r="O24" s="231"/>
      <c r="P24" s="231"/>
      <c r="Q24" s="231"/>
      <c r="R24" s="231"/>
      <c r="S24" s="231"/>
      <c r="T24" s="231"/>
      <c r="U24" s="231"/>
      <c r="V24" s="231"/>
      <c r="W24" s="231"/>
      <c r="X24" s="231"/>
    </row>
    <row r="25" spans="1:24" ht="31.5" customHeight="1">
      <c r="A25" s="853" t="s">
        <v>496</v>
      </c>
      <c r="B25" s="854"/>
      <c r="C25" s="727"/>
      <c r="D25" s="728"/>
      <c r="E25" s="728"/>
      <c r="F25" s="728"/>
      <c r="G25" s="728"/>
      <c r="H25" s="728"/>
      <c r="I25" s="729"/>
      <c r="J25" s="690" t="s">
        <v>497</v>
      </c>
      <c r="K25" s="691"/>
      <c r="L25" s="691"/>
      <c r="M25" s="692"/>
      <c r="N25" s="693"/>
      <c r="O25" s="694"/>
      <c r="P25" s="694"/>
      <c r="Q25" s="694"/>
      <c r="R25" s="694"/>
      <c r="S25" s="694"/>
      <c r="T25" s="694"/>
      <c r="U25" s="694"/>
      <c r="V25" s="694"/>
      <c r="W25" s="694"/>
      <c r="X25" s="695"/>
    </row>
    <row r="26" spans="1:24" ht="7.5" customHeight="1">
      <c r="A26" s="665"/>
      <c r="B26" s="665"/>
      <c r="C26" s="665"/>
      <c r="D26" s="665"/>
      <c r="E26" s="665"/>
      <c r="F26" s="665"/>
      <c r="G26" s="665"/>
      <c r="H26" s="665"/>
      <c r="I26" s="665"/>
      <c r="J26" s="665"/>
      <c r="K26" s="665"/>
      <c r="L26" s="665"/>
      <c r="M26" s="665"/>
      <c r="N26" s="665"/>
      <c r="O26" s="665"/>
      <c r="P26" s="665"/>
      <c r="Q26" s="665"/>
      <c r="R26" s="665"/>
      <c r="S26" s="665"/>
      <c r="T26" s="665"/>
      <c r="U26" s="665"/>
      <c r="V26" s="665"/>
      <c r="W26" s="665"/>
      <c r="X26" s="665"/>
    </row>
    <row r="27" spans="1:24" ht="18.75" customHeight="1">
      <c r="A27" s="349" t="s">
        <v>498</v>
      </c>
      <c r="B27" s="349"/>
      <c r="C27" s="349"/>
      <c r="D27" s="349"/>
      <c r="E27" s="349"/>
      <c r="F27" s="349"/>
      <c r="G27" s="349"/>
      <c r="H27" s="349"/>
      <c r="I27" s="349"/>
      <c r="J27" s="349"/>
      <c r="K27" s="349"/>
      <c r="L27" s="349"/>
      <c r="M27" s="349"/>
      <c r="N27" s="349"/>
      <c r="O27" s="349"/>
      <c r="P27" s="349"/>
      <c r="Q27" s="349"/>
      <c r="R27" s="349"/>
      <c r="S27" s="349"/>
      <c r="T27" s="349"/>
      <c r="U27" s="349"/>
      <c r="V27" s="349"/>
      <c r="W27" s="349"/>
      <c r="X27" s="349"/>
    </row>
    <row r="28" spans="1:24" ht="16.5" customHeight="1">
      <c r="A28" s="63" t="s">
        <v>499</v>
      </c>
    </row>
    <row r="29" spans="1:24" ht="25.5" customHeight="1">
      <c r="A29" s="666" t="s">
        <v>500</v>
      </c>
      <c r="B29" s="667"/>
      <c r="C29" s="667"/>
      <c r="D29" s="667"/>
      <c r="E29" s="668"/>
      <c r="F29" s="424"/>
      <c r="G29" s="425"/>
      <c r="H29" s="425"/>
      <c r="I29" s="425"/>
      <c r="J29" s="425"/>
      <c r="K29" s="425"/>
      <c r="L29" s="425"/>
      <c r="M29" s="425"/>
      <c r="N29" s="425"/>
      <c r="O29" s="425"/>
      <c r="P29" s="425"/>
      <c r="Q29" s="425"/>
      <c r="R29" s="425"/>
      <c r="S29" s="425"/>
      <c r="T29" s="425"/>
      <c r="U29" s="425"/>
      <c r="V29" s="425"/>
      <c r="W29" s="425"/>
      <c r="X29" s="426"/>
    </row>
    <row r="30" spans="1:24" ht="12" customHeight="1"/>
    <row r="31" spans="1:24" ht="16.5" customHeight="1">
      <c r="A31" s="669" t="s">
        <v>501</v>
      </c>
      <c r="B31" s="669"/>
      <c r="C31" s="669"/>
      <c r="D31" s="669"/>
      <c r="E31" s="669"/>
      <c r="F31" s="669"/>
      <c r="G31" s="669"/>
      <c r="H31" s="669"/>
      <c r="I31" s="669"/>
      <c r="J31" s="669"/>
      <c r="K31" s="669"/>
      <c r="L31" s="669"/>
      <c r="M31" s="669"/>
      <c r="N31" s="669"/>
      <c r="O31" s="669"/>
      <c r="P31" s="669"/>
      <c r="Q31" s="669"/>
      <c r="R31" s="669"/>
      <c r="S31" s="669"/>
      <c r="T31" s="669"/>
      <c r="U31" s="669"/>
      <c r="V31" s="669"/>
      <c r="W31" s="669"/>
      <c r="X31" s="669"/>
    </row>
    <row r="32" spans="1:24" ht="16.5" customHeight="1">
      <c r="A32" s="670" t="s">
        <v>502</v>
      </c>
      <c r="B32" s="671"/>
      <c r="C32" s="671"/>
      <c r="D32" s="671"/>
      <c r="E32" s="672"/>
      <c r="F32" s="670" t="s">
        <v>503</v>
      </c>
      <c r="G32" s="671"/>
      <c r="H32" s="671"/>
      <c r="I32" s="671"/>
      <c r="J32" s="671"/>
      <c r="K32" s="671"/>
      <c r="L32" s="671"/>
      <c r="M32" s="671"/>
      <c r="N32" s="671"/>
      <c r="O32" s="671"/>
      <c r="P32" s="671"/>
      <c r="Q32" s="671"/>
      <c r="R32" s="685"/>
      <c r="S32" s="679"/>
      <c r="T32" s="680"/>
      <c r="U32" s="233" t="s">
        <v>504</v>
      </c>
      <c r="V32" s="683" t="str">
        <f>IFERROR(ROUND(S32/$Q$13*100,1),"")</f>
        <v/>
      </c>
      <c r="W32" s="684"/>
      <c r="X32" s="164" t="s">
        <v>505</v>
      </c>
    </row>
    <row r="33" spans="1:24" ht="16.5" customHeight="1">
      <c r="A33" s="673"/>
      <c r="B33" s="674"/>
      <c r="C33" s="674"/>
      <c r="D33" s="674"/>
      <c r="E33" s="675"/>
      <c r="F33" s="686" t="s">
        <v>506</v>
      </c>
      <c r="G33" s="687"/>
      <c r="H33" s="687"/>
      <c r="I33" s="687"/>
      <c r="J33" s="687"/>
      <c r="K33" s="687"/>
      <c r="L33" s="687"/>
      <c r="M33" s="687"/>
      <c r="N33" s="687"/>
      <c r="O33" s="687"/>
      <c r="P33" s="687"/>
      <c r="Q33" s="687"/>
      <c r="R33" s="688"/>
      <c r="S33" s="681">
        <f>G11</f>
        <v>0</v>
      </c>
      <c r="T33" s="682"/>
      <c r="U33" s="233" t="s">
        <v>504</v>
      </c>
      <c r="V33" s="683" t="str">
        <f>IFERROR(ROUND(S33/$Q$13*100,1),"")</f>
        <v/>
      </c>
      <c r="W33" s="684"/>
      <c r="X33" s="195" t="s">
        <v>505</v>
      </c>
    </row>
    <row r="34" spans="1:24" ht="16.5" customHeight="1">
      <c r="A34" s="673"/>
      <c r="B34" s="674"/>
      <c r="C34" s="674"/>
      <c r="D34" s="674"/>
      <c r="E34" s="675"/>
      <c r="F34" s="686" t="s">
        <v>507</v>
      </c>
      <c r="G34" s="687"/>
      <c r="H34" s="687"/>
      <c r="I34" s="687"/>
      <c r="J34" s="687"/>
      <c r="K34" s="687"/>
      <c r="L34" s="687"/>
      <c r="M34" s="687"/>
      <c r="N34" s="687"/>
      <c r="O34" s="687"/>
      <c r="P34" s="687"/>
      <c r="Q34" s="687"/>
      <c r="R34" s="688"/>
      <c r="S34" s="679"/>
      <c r="T34" s="680"/>
      <c r="U34" s="233" t="s">
        <v>504</v>
      </c>
      <c r="V34" s="683" t="str">
        <f>IFERROR(ROUND(S34/$Q$13*100,1),"")</f>
        <v/>
      </c>
      <c r="W34" s="684"/>
      <c r="X34" s="164" t="s">
        <v>505</v>
      </c>
    </row>
    <row r="35" spans="1:24" ht="16.5" customHeight="1">
      <c r="A35" s="676"/>
      <c r="B35" s="677"/>
      <c r="C35" s="677"/>
      <c r="D35" s="677"/>
      <c r="E35" s="678"/>
      <c r="F35" s="676" t="s">
        <v>508</v>
      </c>
      <c r="G35" s="677"/>
      <c r="H35" s="677"/>
      <c r="I35" s="677"/>
      <c r="J35" s="677"/>
      <c r="K35" s="677"/>
      <c r="L35" s="677"/>
      <c r="M35" s="677"/>
      <c r="N35" s="677"/>
      <c r="O35" s="677"/>
      <c r="P35" s="677"/>
      <c r="Q35" s="677"/>
      <c r="R35" s="689"/>
      <c r="S35" s="681">
        <f>Q13-(S32+S33+S34)</f>
        <v>0</v>
      </c>
      <c r="T35" s="682"/>
      <c r="U35" s="233" t="s">
        <v>504</v>
      </c>
      <c r="V35" s="683" t="str">
        <f>IFERROR(ROUND(S35/$Q$13*100,1),"")</f>
        <v/>
      </c>
      <c r="W35" s="684"/>
      <c r="X35" s="64" t="s">
        <v>505</v>
      </c>
    </row>
    <row r="36" spans="1:24" ht="9" customHeight="1"/>
    <row r="37" spans="1:24" ht="9" customHeight="1">
      <c r="A37" s="860" t="s">
        <v>590</v>
      </c>
      <c r="B37" s="861"/>
      <c r="C37" s="861"/>
      <c r="D37" s="861"/>
      <c r="E37" s="861"/>
      <c r="F37" s="861"/>
      <c r="G37" s="861"/>
      <c r="H37" s="861"/>
      <c r="I37" s="861"/>
      <c r="J37" s="861"/>
      <c r="K37" s="861"/>
      <c r="L37" s="861"/>
      <c r="M37" s="861"/>
      <c r="N37" s="861"/>
      <c r="O37" s="861"/>
      <c r="P37" s="861"/>
      <c r="Q37" s="861"/>
      <c r="R37" s="861"/>
      <c r="S37" s="861"/>
      <c r="T37" s="861"/>
      <c r="U37" s="861"/>
    </row>
    <row r="38" spans="1:24" ht="27.75" customHeight="1">
      <c r="A38" s="861"/>
      <c r="B38" s="861"/>
      <c r="C38" s="861"/>
      <c r="D38" s="861"/>
      <c r="E38" s="861"/>
      <c r="F38" s="861"/>
      <c r="G38" s="861"/>
      <c r="H38" s="861"/>
      <c r="I38" s="861"/>
      <c r="J38" s="861"/>
      <c r="K38" s="861"/>
      <c r="L38" s="861"/>
      <c r="M38" s="861"/>
      <c r="N38" s="861"/>
      <c r="O38" s="861"/>
      <c r="P38" s="861"/>
      <c r="Q38" s="861"/>
      <c r="R38" s="861"/>
      <c r="S38" s="861"/>
      <c r="T38" s="861"/>
      <c r="U38" s="861"/>
    </row>
    <row r="39" spans="1:24" ht="9" customHeight="1">
      <c r="A39" s="352" t="s">
        <v>509</v>
      </c>
      <c r="B39" s="352"/>
      <c r="C39" s="352"/>
      <c r="D39" s="352"/>
      <c r="E39" s="352"/>
      <c r="F39" s="352"/>
    </row>
    <row r="40" spans="1:24" ht="9" customHeight="1">
      <c r="A40" s="352"/>
      <c r="B40" s="352"/>
      <c r="C40" s="352"/>
      <c r="D40" s="352"/>
      <c r="E40" s="352"/>
      <c r="F40" s="352"/>
    </row>
    <row r="41" spans="1:24" ht="9" customHeight="1">
      <c r="A41" s="862" t="s">
        <v>510</v>
      </c>
      <c r="B41" s="863"/>
      <c r="C41" s="863"/>
      <c r="D41" s="864"/>
      <c r="E41" s="307"/>
      <c r="F41" s="308"/>
      <c r="G41" s="308"/>
      <c r="H41" s="308"/>
      <c r="I41" s="308"/>
      <c r="J41" s="376" t="s">
        <v>511</v>
      </c>
      <c r="K41" s="376"/>
      <c r="L41" s="376"/>
      <c r="M41" s="321"/>
      <c r="N41" s="322"/>
      <c r="O41" s="322"/>
      <c r="P41" s="322"/>
      <c r="Q41" s="322"/>
      <c r="R41" s="322"/>
      <c r="S41" s="322"/>
      <c r="T41" s="322"/>
      <c r="U41" s="323"/>
    </row>
    <row r="42" spans="1:24" ht="9" customHeight="1">
      <c r="A42" s="865"/>
      <c r="B42" s="866"/>
      <c r="C42" s="866"/>
      <c r="D42" s="867"/>
      <c r="E42" s="872"/>
      <c r="F42" s="873"/>
      <c r="G42" s="873"/>
      <c r="H42" s="873"/>
      <c r="I42" s="873"/>
      <c r="J42" s="376"/>
      <c r="K42" s="376"/>
      <c r="L42" s="376"/>
      <c r="M42" s="851"/>
      <c r="N42" s="344"/>
      <c r="O42" s="344"/>
      <c r="P42" s="344"/>
      <c r="Q42" s="344"/>
      <c r="R42" s="344"/>
      <c r="S42" s="344"/>
      <c r="T42" s="344"/>
      <c r="U42" s="345"/>
    </row>
    <row r="43" spans="1:24" ht="9" customHeight="1">
      <c r="A43" s="868"/>
      <c r="B43" s="869"/>
      <c r="C43" s="869"/>
      <c r="D43" s="870"/>
      <c r="E43" s="310"/>
      <c r="F43" s="311"/>
      <c r="G43" s="311"/>
      <c r="H43" s="311"/>
      <c r="I43" s="311"/>
      <c r="J43" s="376"/>
      <c r="K43" s="376"/>
      <c r="L43" s="376"/>
      <c r="M43" s="324"/>
      <c r="N43" s="325"/>
      <c r="O43" s="325"/>
      <c r="P43" s="325"/>
      <c r="Q43" s="325"/>
      <c r="R43" s="325"/>
      <c r="S43" s="325"/>
      <c r="T43" s="325"/>
      <c r="U43" s="326"/>
    </row>
    <row r="44" spans="1:24" ht="9" customHeight="1">
      <c r="A44" s="862" t="s">
        <v>512</v>
      </c>
      <c r="B44" s="863"/>
      <c r="C44" s="863"/>
      <c r="D44" s="864"/>
      <c r="E44" s="321"/>
      <c r="F44" s="322"/>
      <c r="G44" s="322"/>
      <c r="H44" s="322"/>
      <c r="I44" s="322"/>
      <c r="J44" s="322"/>
      <c r="K44" s="322"/>
      <c r="L44" s="322"/>
      <c r="M44" s="322"/>
      <c r="N44" s="322"/>
      <c r="O44" s="322"/>
      <c r="P44" s="322"/>
      <c r="Q44" s="322"/>
      <c r="R44" s="322"/>
      <c r="S44" s="322"/>
      <c r="T44" s="322"/>
      <c r="U44" s="323"/>
    </row>
    <row r="45" spans="1:24" ht="9" customHeight="1">
      <c r="A45" s="865"/>
      <c r="B45" s="866"/>
      <c r="C45" s="866"/>
      <c r="D45" s="867"/>
      <c r="E45" s="851"/>
      <c r="F45" s="344"/>
      <c r="G45" s="344"/>
      <c r="H45" s="344"/>
      <c r="I45" s="344"/>
      <c r="J45" s="344"/>
      <c r="K45" s="344"/>
      <c r="L45" s="344"/>
      <c r="M45" s="344"/>
      <c r="N45" s="344"/>
      <c r="O45" s="344"/>
      <c r="P45" s="344"/>
      <c r="Q45" s="344"/>
      <c r="R45" s="344"/>
      <c r="S45" s="344"/>
      <c r="T45" s="344"/>
      <c r="U45" s="345"/>
    </row>
    <row r="46" spans="1:24" ht="9" customHeight="1">
      <c r="A46" s="868"/>
      <c r="B46" s="869"/>
      <c r="C46" s="869"/>
      <c r="D46" s="870"/>
      <c r="E46" s="324"/>
      <c r="F46" s="325"/>
      <c r="G46" s="325"/>
      <c r="H46" s="325"/>
      <c r="I46" s="325"/>
      <c r="J46" s="325"/>
      <c r="K46" s="325"/>
      <c r="L46" s="325"/>
      <c r="M46" s="325"/>
      <c r="N46" s="325"/>
      <c r="O46" s="325"/>
      <c r="P46" s="325"/>
      <c r="Q46" s="325"/>
      <c r="R46" s="325"/>
      <c r="S46" s="325"/>
      <c r="T46" s="325"/>
      <c r="U46" s="326"/>
    </row>
    <row r="47" spans="1:24" ht="9" customHeight="1">
      <c r="A47" s="871" t="s">
        <v>513</v>
      </c>
      <c r="B47" s="871"/>
      <c r="C47" s="871"/>
      <c r="D47" s="871"/>
      <c r="E47" s="321"/>
      <c r="F47" s="322"/>
      <c r="G47" s="322"/>
      <c r="H47" s="322"/>
      <c r="I47" s="322"/>
      <c r="J47" s="322"/>
      <c r="K47" s="322"/>
      <c r="L47" s="322"/>
      <c r="M47" s="322"/>
      <c r="N47" s="322"/>
      <c r="O47" s="322"/>
      <c r="P47" s="322"/>
      <c r="Q47" s="322"/>
      <c r="R47" s="322"/>
      <c r="S47" s="322"/>
      <c r="T47" s="322"/>
      <c r="U47" s="323"/>
    </row>
    <row r="48" spans="1:24" ht="9" customHeight="1">
      <c r="A48" s="871"/>
      <c r="B48" s="871"/>
      <c r="C48" s="871"/>
      <c r="D48" s="871"/>
      <c r="E48" s="851"/>
      <c r="F48" s="344"/>
      <c r="G48" s="344"/>
      <c r="H48" s="344"/>
      <c r="I48" s="344"/>
      <c r="J48" s="344"/>
      <c r="K48" s="344"/>
      <c r="L48" s="344"/>
      <c r="M48" s="344"/>
      <c r="N48" s="344"/>
      <c r="O48" s="344"/>
      <c r="P48" s="344"/>
      <c r="Q48" s="344"/>
      <c r="R48" s="344"/>
      <c r="S48" s="344"/>
      <c r="T48" s="344"/>
      <c r="U48" s="345"/>
    </row>
    <row r="49" spans="1:21" ht="9" customHeight="1">
      <c r="A49" s="871"/>
      <c r="B49" s="871"/>
      <c r="C49" s="871"/>
      <c r="D49" s="871"/>
      <c r="E49" s="324"/>
      <c r="F49" s="325"/>
      <c r="G49" s="325"/>
      <c r="H49" s="325"/>
      <c r="I49" s="325"/>
      <c r="J49" s="325"/>
      <c r="K49" s="325"/>
      <c r="L49" s="325"/>
      <c r="M49" s="325"/>
      <c r="N49" s="325"/>
      <c r="O49" s="325"/>
      <c r="P49" s="325"/>
      <c r="Q49" s="325"/>
      <c r="R49" s="325"/>
      <c r="S49" s="325"/>
      <c r="T49" s="325"/>
      <c r="U49" s="326"/>
    </row>
    <row r="50" spans="1:21" ht="9" customHeight="1">
      <c r="A50" s="228"/>
      <c r="B50" s="228"/>
      <c r="C50" s="228"/>
      <c r="D50" s="228"/>
      <c r="E50" s="53"/>
      <c r="F50" s="53"/>
      <c r="G50" s="53"/>
      <c r="H50" s="53"/>
      <c r="I50" s="53"/>
      <c r="J50" s="53"/>
      <c r="K50" s="53"/>
      <c r="L50" s="53"/>
      <c r="M50" s="53"/>
      <c r="N50" s="53"/>
      <c r="O50" s="53"/>
      <c r="P50" s="53"/>
      <c r="Q50" s="53"/>
      <c r="R50" s="53"/>
    </row>
    <row r="51" spans="1:21" ht="9" customHeight="1">
      <c r="A51" s="352" t="s">
        <v>514</v>
      </c>
      <c r="B51" s="352"/>
      <c r="C51" s="352"/>
      <c r="D51" s="352"/>
      <c r="E51" s="352"/>
      <c r="F51" s="352"/>
      <c r="G51" s="352"/>
      <c r="H51" s="352"/>
      <c r="I51" s="352"/>
    </row>
    <row r="52" spans="1:21" ht="9" customHeight="1">
      <c r="A52" s="352"/>
      <c r="B52" s="352"/>
      <c r="C52" s="352"/>
      <c r="D52" s="352"/>
      <c r="E52" s="352"/>
      <c r="F52" s="352"/>
      <c r="G52" s="352"/>
      <c r="H52" s="352"/>
      <c r="I52" s="352"/>
    </row>
    <row r="53" spans="1:21" ht="9" customHeight="1">
      <c r="A53" s="377" t="s">
        <v>515</v>
      </c>
      <c r="B53" s="377"/>
      <c r="C53" s="377"/>
      <c r="D53" s="377"/>
      <c r="E53" s="321"/>
      <c r="F53" s="322"/>
      <c r="G53" s="322"/>
      <c r="H53" s="322"/>
      <c r="I53" s="322"/>
      <c r="J53" s="322"/>
      <c r="K53" s="322"/>
      <c r="L53" s="322"/>
      <c r="M53" s="322"/>
      <c r="N53" s="322"/>
      <c r="O53" s="322"/>
      <c r="P53" s="322"/>
      <c r="Q53" s="322"/>
      <c r="R53" s="322"/>
      <c r="S53" s="322"/>
      <c r="T53" s="322"/>
      <c r="U53" s="323"/>
    </row>
    <row r="54" spans="1:21" ht="9" customHeight="1">
      <c r="A54" s="377"/>
      <c r="B54" s="377"/>
      <c r="C54" s="377"/>
      <c r="D54" s="377"/>
      <c r="E54" s="851"/>
      <c r="F54" s="344"/>
      <c r="G54" s="344"/>
      <c r="H54" s="344"/>
      <c r="I54" s="344"/>
      <c r="J54" s="344"/>
      <c r="K54" s="344"/>
      <c r="L54" s="344"/>
      <c r="M54" s="344"/>
      <c r="N54" s="344"/>
      <c r="O54" s="344"/>
      <c r="P54" s="344"/>
      <c r="Q54" s="344"/>
      <c r="R54" s="344"/>
      <c r="S54" s="344"/>
      <c r="T54" s="344"/>
      <c r="U54" s="345"/>
    </row>
    <row r="55" spans="1:21" ht="9" customHeight="1">
      <c r="A55" s="377"/>
      <c r="B55" s="377"/>
      <c r="C55" s="377"/>
      <c r="D55" s="377"/>
      <c r="E55" s="324"/>
      <c r="F55" s="325"/>
      <c r="G55" s="325"/>
      <c r="H55" s="325"/>
      <c r="I55" s="325"/>
      <c r="J55" s="325"/>
      <c r="K55" s="325"/>
      <c r="L55" s="325"/>
      <c r="M55" s="325"/>
      <c r="N55" s="325"/>
      <c r="O55" s="325"/>
      <c r="P55" s="325"/>
      <c r="Q55" s="325"/>
      <c r="R55" s="325"/>
      <c r="S55" s="325"/>
      <c r="T55" s="325"/>
      <c r="U55" s="326"/>
    </row>
    <row r="56" spans="1:21" ht="9" customHeight="1">
      <c r="A56" s="377" t="s">
        <v>516</v>
      </c>
      <c r="B56" s="377"/>
      <c r="C56" s="377"/>
      <c r="D56" s="377"/>
      <c r="E56" s="321"/>
      <c r="F56" s="322"/>
      <c r="G56" s="322"/>
      <c r="H56" s="322"/>
      <c r="I56" s="322"/>
      <c r="J56" s="322"/>
      <c r="K56" s="322"/>
      <c r="L56" s="322"/>
      <c r="M56" s="322"/>
      <c r="N56" s="322"/>
      <c r="O56" s="322"/>
      <c r="P56" s="322"/>
      <c r="Q56" s="322"/>
      <c r="R56" s="322"/>
      <c r="S56" s="322"/>
      <c r="T56" s="322"/>
      <c r="U56" s="323"/>
    </row>
    <row r="57" spans="1:21" ht="9" customHeight="1">
      <c r="A57" s="377"/>
      <c r="B57" s="377"/>
      <c r="C57" s="377"/>
      <c r="D57" s="377"/>
      <c r="E57" s="851"/>
      <c r="F57" s="344"/>
      <c r="G57" s="344"/>
      <c r="H57" s="344"/>
      <c r="I57" s="344"/>
      <c r="J57" s="344"/>
      <c r="K57" s="344"/>
      <c r="L57" s="344"/>
      <c r="M57" s="344"/>
      <c r="N57" s="344"/>
      <c r="O57" s="344"/>
      <c r="P57" s="344"/>
      <c r="Q57" s="344"/>
      <c r="R57" s="344"/>
      <c r="S57" s="344"/>
      <c r="T57" s="344"/>
      <c r="U57" s="345"/>
    </row>
    <row r="58" spans="1:21" ht="9" customHeight="1">
      <c r="A58" s="377"/>
      <c r="B58" s="377"/>
      <c r="C58" s="377"/>
      <c r="D58" s="377"/>
      <c r="E58" s="324"/>
      <c r="F58" s="325"/>
      <c r="G58" s="325"/>
      <c r="H58" s="325"/>
      <c r="I58" s="325"/>
      <c r="J58" s="325"/>
      <c r="K58" s="325"/>
      <c r="L58" s="325"/>
      <c r="M58" s="325"/>
      <c r="N58" s="325"/>
      <c r="O58" s="325"/>
      <c r="P58" s="325"/>
      <c r="Q58" s="325"/>
      <c r="R58" s="325"/>
      <c r="S58" s="325"/>
      <c r="T58" s="325"/>
      <c r="U58" s="326"/>
    </row>
    <row r="59" spans="1:21" ht="9" customHeight="1"/>
    <row r="60" spans="1:21" s="3" customFormat="1" ht="21" customHeight="1">
      <c r="A60" s="30" t="s">
        <v>517</v>
      </c>
      <c r="N60" s="26"/>
    </row>
    <row r="61" spans="1:21" s="3" customFormat="1" ht="21" customHeight="1">
      <c r="A61" s="30" t="s">
        <v>518</v>
      </c>
      <c r="N61" s="26"/>
    </row>
    <row r="62" spans="1:21" s="3" customFormat="1" ht="22.5" customHeight="1">
      <c r="A62" s="645" t="s">
        <v>519</v>
      </c>
      <c r="B62" s="646"/>
      <c r="C62" s="647" t="s">
        <v>520</v>
      </c>
      <c r="D62" s="648"/>
      <c r="E62" s="648"/>
      <c r="F62" s="648"/>
      <c r="G62" s="649"/>
      <c r="H62" s="647" t="s">
        <v>521</v>
      </c>
      <c r="I62" s="648"/>
      <c r="J62" s="648"/>
      <c r="K62" s="648"/>
      <c r="L62" s="649"/>
      <c r="M62" s="646" t="s">
        <v>522</v>
      </c>
      <c r="N62" s="646"/>
      <c r="O62" s="650"/>
    </row>
    <row r="63" spans="1:21" s="3" customFormat="1" ht="27" customHeight="1">
      <c r="A63" s="656">
        <v>1</v>
      </c>
      <c r="B63" s="657"/>
      <c r="C63" s="651"/>
      <c r="D63" s="652"/>
      <c r="E63" s="652"/>
      <c r="F63" s="652"/>
      <c r="G63" s="653"/>
      <c r="H63" s="651"/>
      <c r="I63" s="652"/>
      <c r="J63" s="652"/>
      <c r="K63" s="652"/>
      <c r="L63" s="653"/>
      <c r="M63" s="654"/>
      <c r="N63" s="655"/>
      <c r="O63" s="165" t="s">
        <v>504</v>
      </c>
    </row>
    <row r="64" spans="1:21" s="3" customFormat="1" ht="27" customHeight="1">
      <c r="A64" s="663">
        <v>2</v>
      </c>
      <c r="B64" s="664"/>
      <c r="C64" s="658"/>
      <c r="D64" s="659"/>
      <c r="E64" s="659"/>
      <c r="F64" s="659"/>
      <c r="G64" s="660"/>
      <c r="H64" s="658"/>
      <c r="I64" s="659"/>
      <c r="J64" s="659"/>
      <c r="K64" s="659"/>
      <c r="L64" s="660"/>
      <c r="M64" s="661"/>
      <c r="N64" s="662"/>
      <c r="O64" s="66" t="s">
        <v>504</v>
      </c>
    </row>
    <row r="65" spans="1:16" s="3" customFormat="1" ht="27" customHeight="1">
      <c r="A65" s="820">
        <v>3</v>
      </c>
      <c r="B65" s="821"/>
      <c r="C65" s="658"/>
      <c r="D65" s="659"/>
      <c r="E65" s="659"/>
      <c r="F65" s="659"/>
      <c r="G65" s="660"/>
      <c r="H65" s="658"/>
      <c r="I65" s="659"/>
      <c r="J65" s="659"/>
      <c r="K65" s="659"/>
      <c r="L65" s="660"/>
      <c r="M65" s="661"/>
      <c r="N65" s="662"/>
      <c r="O65" s="66" t="s">
        <v>504</v>
      </c>
    </row>
    <row r="66" spans="1:16" s="3" customFormat="1" ht="27" customHeight="1">
      <c r="A66" s="820">
        <v>4</v>
      </c>
      <c r="B66" s="821"/>
      <c r="C66" s="658"/>
      <c r="D66" s="659"/>
      <c r="E66" s="659"/>
      <c r="F66" s="659"/>
      <c r="G66" s="660"/>
      <c r="H66" s="658"/>
      <c r="I66" s="659"/>
      <c r="J66" s="659"/>
      <c r="K66" s="659"/>
      <c r="L66" s="660"/>
      <c r="M66" s="661"/>
      <c r="N66" s="662"/>
      <c r="O66" s="66" t="s">
        <v>504</v>
      </c>
    </row>
    <row r="67" spans="1:16" s="3" customFormat="1" ht="27" customHeight="1">
      <c r="A67" s="820">
        <v>5</v>
      </c>
      <c r="B67" s="821"/>
      <c r="C67" s="658"/>
      <c r="D67" s="659"/>
      <c r="E67" s="659"/>
      <c r="F67" s="659"/>
      <c r="G67" s="660"/>
      <c r="H67" s="658"/>
      <c r="I67" s="659"/>
      <c r="J67" s="659"/>
      <c r="K67" s="659"/>
      <c r="L67" s="660"/>
      <c r="M67" s="661"/>
      <c r="N67" s="662"/>
      <c r="O67" s="66" t="s">
        <v>504</v>
      </c>
    </row>
    <row r="68" spans="1:16" s="3" customFormat="1" ht="27" customHeight="1">
      <c r="A68" s="820">
        <v>6</v>
      </c>
      <c r="B68" s="821"/>
      <c r="C68" s="658"/>
      <c r="D68" s="659"/>
      <c r="E68" s="659"/>
      <c r="F68" s="659"/>
      <c r="G68" s="660"/>
      <c r="H68" s="658"/>
      <c r="I68" s="659"/>
      <c r="J68" s="659"/>
      <c r="K68" s="659"/>
      <c r="L68" s="660"/>
      <c r="M68" s="661"/>
      <c r="N68" s="662"/>
      <c r="O68" s="66" t="s">
        <v>504</v>
      </c>
    </row>
    <row r="69" spans="1:16" s="3" customFormat="1" ht="27" customHeight="1">
      <c r="A69" s="820">
        <v>7</v>
      </c>
      <c r="B69" s="821"/>
      <c r="C69" s="658"/>
      <c r="D69" s="659"/>
      <c r="E69" s="659"/>
      <c r="F69" s="659"/>
      <c r="G69" s="660"/>
      <c r="H69" s="658"/>
      <c r="I69" s="659"/>
      <c r="J69" s="659"/>
      <c r="K69" s="659"/>
      <c r="L69" s="660"/>
      <c r="M69" s="661"/>
      <c r="N69" s="662"/>
      <c r="O69" s="66" t="s">
        <v>504</v>
      </c>
    </row>
    <row r="70" spans="1:16" s="3" customFormat="1" ht="27" customHeight="1">
      <c r="A70" s="820">
        <v>8</v>
      </c>
      <c r="B70" s="821"/>
      <c r="C70" s="658"/>
      <c r="D70" s="659"/>
      <c r="E70" s="659"/>
      <c r="F70" s="659"/>
      <c r="G70" s="660"/>
      <c r="H70" s="658"/>
      <c r="I70" s="659"/>
      <c r="J70" s="659"/>
      <c r="K70" s="659"/>
      <c r="L70" s="660"/>
      <c r="M70" s="661"/>
      <c r="N70" s="662"/>
      <c r="O70" s="66" t="s">
        <v>504</v>
      </c>
    </row>
    <row r="71" spans="1:16" s="3" customFormat="1" ht="27" customHeight="1">
      <c r="A71" s="820">
        <v>9</v>
      </c>
      <c r="B71" s="821"/>
      <c r="C71" s="658"/>
      <c r="D71" s="659"/>
      <c r="E71" s="659"/>
      <c r="F71" s="659"/>
      <c r="G71" s="660"/>
      <c r="H71" s="658"/>
      <c r="I71" s="659"/>
      <c r="J71" s="659"/>
      <c r="K71" s="659"/>
      <c r="L71" s="660"/>
      <c r="M71" s="661"/>
      <c r="N71" s="662"/>
      <c r="O71" s="66" t="s">
        <v>504</v>
      </c>
    </row>
    <row r="72" spans="1:16" s="3" customFormat="1" ht="27" customHeight="1">
      <c r="A72" s="822">
        <v>10</v>
      </c>
      <c r="B72" s="823"/>
      <c r="C72" s="824"/>
      <c r="D72" s="825"/>
      <c r="E72" s="825"/>
      <c r="F72" s="825"/>
      <c r="G72" s="826"/>
      <c r="H72" s="827"/>
      <c r="I72" s="828"/>
      <c r="J72" s="828"/>
      <c r="K72" s="828"/>
      <c r="L72" s="829"/>
      <c r="M72" s="830"/>
      <c r="N72" s="831"/>
      <c r="O72" s="32" t="s">
        <v>504</v>
      </c>
    </row>
    <row r="73" spans="1:16" s="3" customFormat="1" ht="27" customHeight="1">
      <c r="A73" s="832" t="s">
        <v>523</v>
      </c>
      <c r="B73" s="833"/>
      <c r="C73" s="834" t="s">
        <v>520</v>
      </c>
      <c r="D73" s="835"/>
      <c r="E73" s="835"/>
      <c r="F73" s="835"/>
      <c r="G73" s="836"/>
      <c r="H73" s="837" t="s">
        <v>521</v>
      </c>
      <c r="I73" s="838"/>
      <c r="J73" s="838"/>
      <c r="K73" s="838"/>
      <c r="L73" s="833"/>
      <c r="M73" s="837" t="s">
        <v>522</v>
      </c>
      <c r="N73" s="838"/>
      <c r="O73" s="839"/>
      <c r="P73" s="67"/>
    </row>
    <row r="74" spans="1:16" s="3" customFormat="1" ht="27" customHeight="1">
      <c r="A74" s="855">
        <v>1</v>
      </c>
      <c r="B74" s="856"/>
      <c r="C74" s="658"/>
      <c r="D74" s="659"/>
      <c r="E74" s="659"/>
      <c r="F74" s="659"/>
      <c r="G74" s="660"/>
      <c r="H74" s="658"/>
      <c r="I74" s="659"/>
      <c r="J74" s="659"/>
      <c r="K74" s="659"/>
      <c r="L74" s="660"/>
      <c r="M74" s="857"/>
      <c r="N74" s="858"/>
      <c r="O74" s="68" t="s">
        <v>504</v>
      </c>
    </row>
    <row r="75" spans="1:16" s="3" customFormat="1" ht="27" customHeight="1">
      <c r="A75" s="843">
        <v>2</v>
      </c>
      <c r="B75" s="844"/>
      <c r="C75" s="658"/>
      <c r="D75" s="659"/>
      <c r="E75" s="659"/>
      <c r="F75" s="659"/>
      <c r="G75" s="660"/>
      <c r="H75" s="658"/>
      <c r="I75" s="659"/>
      <c r="J75" s="659"/>
      <c r="K75" s="659"/>
      <c r="L75" s="660"/>
      <c r="M75" s="661"/>
      <c r="N75" s="662"/>
      <c r="O75" s="66" t="s">
        <v>504</v>
      </c>
    </row>
    <row r="76" spans="1:16" s="3" customFormat="1" ht="27" customHeight="1">
      <c r="A76" s="859">
        <v>3</v>
      </c>
      <c r="B76" s="664"/>
      <c r="C76" s="658"/>
      <c r="D76" s="659"/>
      <c r="E76" s="659"/>
      <c r="F76" s="659"/>
      <c r="G76" s="660"/>
      <c r="H76" s="658"/>
      <c r="I76" s="659"/>
      <c r="J76" s="659"/>
      <c r="K76" s="659"/>
      <c r="L76" s="660"/>
      <c r="M76" s="661"/>
      <c r="N76" s="662"/>
      <c r="O76" s="66" t="s">
        <v>504</v>
      </c>
    </row>
    <row r="77" spans="1:16" s="3" customFormat="1" ht="27" customHeight="1">
      <c r="A77" s="663">
        <v>4</v>
      </c>
      <c r="B77" s="664"/>
      <c r="C77" s="658"/>
      <c r="D77" s="659"/>
      <c r="E77" s="659"/>
      <c r="F77" s="659"/>
      <c r="G77" s="660"/>
      <c r="H77" s="658"/>
      <c r="I77" s="659"/>
      <c r="J77" s="659"/>
      <c r="K77" s="659"/>
      <c r="L77" s="660"/>
      <c r="M77" s="661"/>
      <c r="N77" s="662"/>
      <c r="O77" s="66" t="s">
        <v>504</v>
      </c>
    </row>
    <row r="78" spans="1:16" s="3" customFormat="1" ht="27" customHeight="1">
      <c r="A78" s="663">
        <v>5</v>
      </c>
      <c r="B78" s="664"/>
      <c r="C78" s="658"/>
      <c r="D78" s="659"/>
      <c r="E78" s="659"/>
      <c r="F78" s="659"/>
      <c r="G78" s="660"/>
      <c r="H78" s="658"/>
      <c r="I78" s="659"/>
      <c r="J78" s="659"/>
      <c r="K78" s="659"/>
      <c r="L78" s="660"/>
      <c r="M78" s="661"/>
      <c r="N78" s="662"/>
      <c r="O78" s="66" t="s">
        <v>504</v>
      </c>
    </row>
    <row r="79" spans="1:16" s="3" customFormat="1" ht="27" customHeight="1">
      <c r="A79" s="663">
        <v>6</v>
      </c>
      <c r="B79" s="664"/>
      <c r="C79" s="658"/>
      <c r="D79" s="659"/>
      <c r="E79" s="659"/>
      <c r="F79" s="659"/>
      <c r="G79" s="660"/>
      <c r="H79" s="658"/>
      <c r="I79" s="659"/>
      <c r="J79" s="659"/>
      <c r="K79" s="659"/>
      <c r="L79" s="660"/>
      <c r="M79" s="661"/>
      <c r="N79" s="662"/>
      <c r="O79" s="66" t="s">
        <v>504</v>
      </c>
    </row>
    <row r="80" spans="1:16" s="3" customFormat="1" ht="27" customHeight="1">
      <c r="A80" s="663">
        <v>7</v>
      </c>
      <c r="B80" s="664"/>
      <c r="C80" s="658"/>
      <c r="D80" s="659"/>
      <c r="E80" s="659"/>
      <c r="F80" s="659"/>
      <c r="G80" s="660"/>
      <c r="H80" s="658"/>
      <c r="I80" s="659"/>
      <c r="J80" s="659"/>
      <c r="K80" s="659"/>
      <c r="L80" s="660"/>
      <c r="M80" s="661"/>
      <c r="N80" s="662"/>
      <c r="O80" s="66" t="s">
        <v>504</v>
      </c>
    </row>
    <row r="81" spans="1:15" s="3" customFormat="1" ht="27" customHeight="1">
      <c r="A81" s="820">
        <v>8</v>
      </c>
      <c r="B81" s="821"/>
      <c r="C81" s="658"/>
      <c r="D81" s="659"/>
      <c r="E81" s="659"/>
      <c r="F81" s="659"/>
      <c r="G81" s="660"/>
      <c r="H81" s="658"/>
      <c r="I81" s="659"/>
      <c r="J81" s="659"/>
      <c r="K81" s="659"/>
      <c r="L81" s="660"/>
      <c r="M81" s="661"/>
      <c r="N81" s="662"/>
      <c r="O81" s="66" t="s">
        <v>504</v>
      </c>
    </row>
    <row r="82" spans="1:15" s="3" customFormat="1" ht="27" customHeight="1">
      <c r="A82" s="843">
        <v>9</v>
      </c>
      <c r="B82" s="844"/>
      <c r="C82" s="658"/>
      <c r="D82" s="659"/>
      <c r="E82" s="659"/>
      <c r="F82" s="659"/>
      <c r="G82" s="660"/>
      <c r="H82" s="658"/>
      <c r="I82" s="659"/>
      <c r="J82" s="659"/>
      <c r="K82" s="659"/>
      <c r="L82" s="660"/>
      <c r="M82" s="661"/>
      <c r="N82" s="662"/>
      <c r="O82" s="66" t="s">
        <v>504</v>
      </c>
    </row>
    <row r="83" spans="1:15" s="3" customFormat="1" ht="27" customHeight="1">
      <c r="A83" s="822">
        <v>10</v>
      </c>
      <c r="B83" s="823"/>
      <c r="C83" s="824"/>
      <c r="D83" s="825"/>
      <c r="E83" s="825"/>
      <c r="F83" s="825"/>
      <c r="G83" s="826"/>
      <c r="H83" s="824"/>
      <c r="I83" s="825"/>
      <c r="J83" s="825"/>
      <c r="K83" s="825"/>
      <c r="L83" s="826"/>
      <c r="M83" s="845"/>
      <c r="N83" s="846"/>
      <c r="O83" s="69" t="s">
        <v>504</v>
      </c>
    </row>
    <row r="84" spans="1:15" s="3" customFormat="1" ht="30" customHeight="1">
      <c r="A84" s="847" t="s">
        <v>524</v>
      </c>
      <c r="B84" s="508"/>
      <c r="C84" s="508"/>
      <c r="D84" s="508"/>
      <c r="E84" s="508"/>
      <c r="F84" s="508"/>
      <c r="G84" s="508"/>
      <c r="H84" s="508"/>
      <c r="I84" s="508"/>
      <c r="J84" s="508"/>
      <c r="K84" s="508"/>
      <c r="L84" s="848"/>
      <c r="M84" s="849">
        <f>SUM(M63:N72)</f>
        <v>0</v>
      </c>
      <c r="N84" s="850"/>
      <c r="O84" s="166" t="s">
        <v>504</v>
      </c>
    </row>
    <row r="85" spans="1:15" s="3" customFormat="1" ht="30" customHeight="1">
      <c r="A85" s="382" t="s">
        <v>525</v>
      </c>
      <c r="B85" s="383"/>
      <c r="C85" s="383"/>
      <c r="D85" s="383"/>
      <c r="E85" s="383"/>
      <c r="F85" s="383"/>
      <c r="G85" s="383"/>
      <c r="H85" s="383"/>
      <c r="I85" s="383"/>
      <c r="J85" s="383"/>
      <c r="K85" s="383"/>
      <c r="L85" s="840"/>
      <c r="M85" s="841">
        <f>SUM(M74:N83)</f>
        <v>0</v>
      </c>
      <c r="N85" s="842"/>
      <c r="O85" s="70" t="s">
        <v>504</v>
      </c>
    </row>
    <row r="86" spans="1:15" s="3" customFormat="1" ht="21" customHeight="1">
      <c r="A86" s="31" t="s">
        <v>526</v>
      </c>
      <c r="N86" s="26"/>
    </row>
  </sheetData>
  <sheetProtection insertColumns="0" selectLockedCells="1"/>
  <mergeCells count="230">
    <mergeCell ref="A2:D4"/>
    <mergeCell ref="E2:Q4"/>
    <mergeCell ref="R2:T4"/>
    <mergeCell ref="U2:X4"/>
    <mergeCell ref="A8:B8"/>
    <mergeCell ref="C8:F8"/>
    <mergeCell ref="G8:H8"/>
    <mergeCell ref="I8:J8"/>
    <mergeCell ref="K8:L8"/>
    <mergeCell ref="M8:N8"/>
    <mergeCell ref="O8:P8"/>
    <mergeCell ref="Q8:S8"/>
    <mergeCell ref="A9:B14"/>
    <mergeCell ref="C9:F9"/>
    <mergeCell ref="G9:H9"/>
    <mergeCell ref="I9:J9"/>
    <mergeCell ref="K9:L9"/>
    <mergeCell ref="M9:N9"/>
    <mergeCell ref="O9:P9"/>
    <mergeCell ref="Q9:S9"/>
    <mergeCell ref="C10:C13"/>
    <mergeCell ref="D10:F10"/>
    <mergeCell ref="G10:H10"/>
    <mergeCell ref="I10:J10"/>
    <mergeCell ref="K10:L10"/>
    <mergeCell ref="M10:N10"/>
    <mergeCell ref="D12:F12"/>
    <mergeCell ref="G12:H12"/>
    <mergeCell ref="I12:J12"/>
    <mergeCell ref="K12:L12"/>
    <mergeCell ref="O10:P10"/>
    <mergeCell ref="Q10:S10"/>
    <mergeCell ref="D11:F11"/>
    <mergeCell ref="G11:H11"/>
    <mergeCell ref="I11:J11"/>
    <mergeCell ref="K11:L11"/>
    <mergeCell ref="M11:N11"/>
    <mergeCell ref="O11:P11"/>
    <mergeCell ref="Q11:S11"/>
    <mergeCell ref="M12:N12"/>
    <mergeCell ref="O12:P12"/>
    <mergeCell ref="Q12:S12"/>
    <mergeCell ref="D13:F13"/>
    <mergeCell ref="G13:H13"/>
    <mergeCell ref="I13:J13"/>
    <mergeCell ref="K13:L13"/>
    <mergeCell ref="M13:N13"/>
    <mergeCell ref="O13:P13"/>
    <mergeCell ref="Q13:S13"/>
    <mergeCell ref="G16:H16"/>
    <mergeCell ref="I16:J16"/>
    <mergeCell ref="K16:L16"/>
    <mergeCell ref="M16:N16"/>
    <mergeCell ref="O16:P16"/>
    <mergeCell ref="Q16:S16"/>
    <mergeCell ref="Q14:S14"/>
    <mergeCell ref="A15:B19"/>
    <mergeCell ref="C15:F15"/>
    <mergeCell ref="G15:H15"/>
    <mergeCell ref="I15:J15"/>
    <mergeCell ref="K15:L15"/>
    <mergeCell ref="M15:N15"/>
    <mergeCell ref="O15:P15"/>
    <mergeCell ref="Q15:S15"/>
    <mergeCell ref="C16:F16"/>
    <mergeCell ref="C14:F14"/>
    <mergeCell ref="G14:H14"/>
    <mergeCell ref="I14:J14"/>
    <mergeCell ref="K14:L14"/>
    <mergeCell ref="M14:N14"/>
    <mergeCell ref="O14:P14"/>
    <mergeCell ref="Q17:S17"/>
    <mergeCell ref="C18:F18"/>
    <mergeCell ref="G18:H18"/>
    <mergeCell ref="I18:J18"/>
    <mergeCell ref="K18:L18"/>
    <mergeCell ref="M18:N18"/>
    <mergeCell ref="O18:P18"/>
    <mergeCell ref="Q18:S18"/>
    <mergeCell ref="C17:F17"/>
    <mergeCell ref="G17:H17"/>
    <mergeCell ref="I17:J17"/>
    <mergeCell ref="K17:L17"/>
    <mergeCell ref="M17:N17"/>
    <mergeCell ref="O17:P17"/>
    <mergeCell ref="A21:X21"/>
    <mergeCell ref="A23:X23"/>
    <mergeCell ref="A25:B25"/>
    <mergeCell ref="C25:I25"/>
    <mergeCell ref="J25:M25"/>
    <mergeCell ref="N25:X25"/>
    <mergeCell ref="Q19:S19"/>
    <mergeCell ref="A20:E20"/>
    <mergeCell ref="G20:H20"/>
    <mergeCell ref="I20:J20"/>
    <mergeCell ref="K20:L20"/>
    <mergeCell ref="M20:N20"/>
    <mergeCell ref="O20:P20"/>
    <mergeCell ref="Q20:S20"/>
    <mergeCell ref="C19:F19"/>
    <mergeCell ref="G19:H19"/>
    <mergeCell ref="I19:J19"/>
    <mergeCell ref="K19:L19"/>
    <mergeCell ref="M19:N19"/>
    <mergeCell ref="O19:P19"/>
    <mergeCell ref="S33:T33"/>
    <mergeCell ref="V33:W33"/>
    <mergeCell ref="F34:R34"/>
    <mergeCell ref="S34:T34"/>
    <mergeCell ref="V34:W34"/>
    <mergeCell ref="F35:R35"/>
    <mergeCell ref="S35:T35"/>
    <mergeCell ref="V35:W35"/>
    <mergeCell ref="A26:X26"/>
    <mergeCell ref="A27:X27"/>
    <mergeCell ref="A29:E29"/>
    <mergeCell ref="F29:X29"/>
    <mergeCell ref="A31:X31"/>
    <mergeCell ref="A32:E35"/>
    <mergeCell ref="F32:R32"/>
    <mergeCell ref="S32:T32"/>
    <mergeCell ref="V32:W32"/>
    <mergeCell ref="F33:R33"/>
    <mergeCell ref="A44:D46"/>
    <mergeCell ref="E44:U46"/>
    <mergeCell ref="A47:D49"/>
    <mergeCell ref="E47:U49"/>
    <mergeCell ref="A51:I52"/>
    <mergeCell ref="A53:D55"/>
    <mergeCell ref="E53:U55"/>
    <mergeCell ref="A37:U38"/>
    <mergeCell ref="A39:F40"/>
    <mergeCell ref="A41:D43"/>
    <mergeCell ref="E41:I43"/>
    <mergeCell ref="J41:L43"/>
    <mergeCell ref="M41:U43"/>
    <mergeCell ref="A63:B63"/>
    <mergeCell ref="C63:G63"/>
    <mergeCell ref="H63:L63"/>
    <mergeCell ref="M63:N63"/>
    <mergeCell ref="A64:B64"/>
    <mergeCell ref="C64:G64"/>
    <mergeCell ref="H64:L64"/>
    <mergeCell ref="M64:N64"/>
    <mergeCell ref="A56:D58"/>
    <mergeCell ref="E56:U58"/>
    <mergeCell ref="A62:B62"/>
    <mergeCell ref="C62:G62"/>
    <mergeCell ref="H62:L62"/>
    <mergeCell ref="M62:O62"/>
    <mergeCell ref="A67:B67"/>
    <mergeCell ref="C67:G67"/>
    <mergeCell ref="H67:L67"/>
    <mergeCell ref="M67:N67"/>
    <mergeCell ref="A68:B68"/>
    <mergeCell ref="C68:G68"/>
    <mergeCell ref="H68:L68"/>
    <mergeCell ref="M68:N68"/>
    <mergeCell ref="A65:B65"/>
    <mergeCell ref="C65:G65"/>
    <mergeCell ref="H65:L65"/>
    <mergeCell ref="M65:N65"/>
    <mergeCell ref="A66:B66"/>
    <mergeCell ref="C66:G66"/>
    <mergeCell ref="H66:L66"/>
    <mergeCell ref="M66:N66"/>
    <mergeCell ref="A71:B71"/>
    <mergeCell ref="C71:G71"/>
    <mergeCell ref="H71:L71"/>
    <mergeCell ref="M71:N71"/>
    <mergeCell ref="A72:B72"/>
    <mergeCell ref="C72:G72"/>
    <mergeCell ref="H72:L72"/>
    <mergeCell ref="M72:N72"/>
    <mergeCell ref="A69:B69"/>
    <mergeCell ref="C69:G69"/>
    <mergeCell ref="H69:L69"/>
    <mergeCell ref="M69:N69"/>
    <mergeCell ref="A70:B70"/>
    <mergeCell ref="C70:G70"/>
    <mergeCell ref="H70:L70"/>
    <mergeCell ref="M70:N70"/>
    <mergeCell ref="A75:B75"/>
    <mergeCell ref="C75:G75"/>
    <mergeCell ref="H75:L75"/>
    <mergeCell ref="M75:N75"/>
    <mergeCell ref="A76:B76"/>
    <mergeCell ref="C76:G76"/>
    <mergeCell ref="H76:L76"/>
    <mergeCell ref="M76:N76"/>
    <mergeCell ref="A73:B73"/>
    <mergeCell ref="C73:G73"/>
    <mergeCell ref="H73:L73"/>
    <mergeCell ref="M73:O73"/>
    <mergeCell ref="A74:B74"/>
    <mergeCell ref="C74:G74"/>
    <mergeCell ref="H74:L74"/>
    <mergeCell ref="M74:N74"/>
    <mergeCell ref="A79:B79"/>
    <mergeCell ref="C79:G79"/>
    <mergeCell ref="H79:L79"/>
    <mergeCell ref="M79:N79"/>
    <mergeCell ref="A80:B80"/>
    <mergeCell ref="C80:G80"/>
    <mergeCell ref="H80:L80"/>
    <mergeCell ref="M80:N80"/>
    <mergeCell ref="A77:B77"/>
    <mergeCell ref="C77:G77"/>
    <mergeCell ref="H77:L77"/>
    <mergeCell ref="M77:N77"/>
    <mergeCell ref="A78:B78"/>
    <mergeCell ref="C78:G78"/>
    <mergeCell ref="H78:L78"/>
    <mergeCell ref="M78:N78"/>
    <mergeCell ref="A85:L85"/>
    <mergeCell ref="M85:N85"/>
    <mergeCell ref="A83:B83"/>
    <mergeCell ref="C83:G83"/>
    <mergeCell ref="H83:L83"/>
    <mergeCell ref="M83:N83"/>
    <mergeCell ref="A84:L84"/>
    <mergeCell ref="M84:N84"/>
    <mergeCell ref="A81:B81"/>
    <mergeCell ref="C81:G81"/>
    <mergeCell ref="H81:L81"/>
    <mergeCell ref="M81:N81"/>
    <mergeCell ref="A82:B82"/>
    <mergeCell ref="C82:G82"/>
    <mergeCell ref="H82:L82"/>
    <mergeCell ref="M82:N82"/>
  </mergeCells>
  <phoneticPr fontId="17"/>
  <conditionalFormatting sqref="E2:R2 U2 E3:Q4">
    <cfRule type="cellIs" dxfId="81" priority="1" operator="equal">
      <formula>0</formula>
    </cfRule>
  </conditionalFormatting>
  <dataValidations count="5">
    <dataValidation allowBlank="1" showInputMessage="1" showErrorMessage="1" errorTitle="選択してください" error="必須もしくは任意を選択してください。" sqref="A63:B72 A74:B83" xr:uid="{EEFC67E5-781E-4911-A4D5-669DF566FA1A}"/>
    <dataValidation type="list" allowBlank="1" showInputMessage="1" showErrorMessage="1" sqref="E41" xr:uid="{4B59F511-5E04-4447-BC3B-C426D0D57601}">
      <formula1>"貸与,贈与,その他（特定の条件等により贈与されるもの等）"</formula1>
    </dataValidation>
    <dataValidation allowBlank="1" showInputMessage="1" showErrorMessage="1" prompt="受講料に占めるそれぞれの内訳（ベースとなる考え方）を記載。" sqref="S32:T32 S34:T34" xr:uid="{3D51D585-9C24-42B9-B62B-6CC74F086A2F}"/>
    <dataValidation allowBlank="1" showInputMessage="1" showErrorMessage="1" prompt="費用の決定にあたり、参考とした例がある場合に記載。（社内基準で定めている場合は、その旨を記載。）" sqref="N25:X25" xr:uid="{D88B0400-8470-45F9-9D77-2A52DB7F006C}"/>
    <dataValidation allowBlank="1" showInputMessage="1" showErrorMessage="1" prompt="本様式４．教材費の内訳より自動計算されます" sqref="G15:H15 G11:H11" xr:uid="{7E34C995-B15C-4B48-B549-DC50AB89B59E}"/>
  </dataValidations>
  <printOptions horizontalCentered="1"/>
  <pageMargins left="0.51181102362204722" right="0.51181102362204722" top="0.55118110236220474" bottom="0.15748031496062992" header="0.15748031496062992" footer="0.15748031496062992"/>
  <pageSetup paperSize="9" scale="52" fitToWidth="0" fitToHeight="0" orientation="landscape" r:id="rId1"/>
  <headerFooter alignWithMargins="0"/>
  <rowBreaks count="1" manualBreakCount="1">
    <brk id="59" max="2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E26B0423-7C70-40A7-994E-6F89F0D38169}">
          <x14:formula1>
            <xm:f>リスト!$AO$1:$AO$3</xm:f>
          </x14:formula1>
          <xm:sqref>C25:I25</xm:sqref>
        </x14:dataValidation>
      </x14:dataValidations>
    </ext>
  </extLst>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8B6F8E-9E1C-4891-B231-C433660A0D85}">
  <dimension ref="A2:Z421"/>
  <sheetViews>
    <sheetView showGridLines="0" view="pageBreakPreview" zoomScale="85" zoomScaleNormal="100" zoomScaleSheetLayoutView="85" workbookViewId="0"/>
  </sheetViews>
  <sheetFormatPr defaultColWidth="9" defaultRowHeight="13.5" outlineLevelRow="1"/>
  <cols>
    <col min="1" max="1" width="0.875" style="80" customWidth="1"/>
    <col min="2" max="2" width="15.375" style="80" customWidth="1"/>
    <col min="3" max="3" width="16.5" style="80" customWidth="1"/>
    <col min="4" max="4" width="3.875" style="80" customWidth="1"/>
    <col min="5" max="5" width="16.5" style="80" customWidth="1"/>
    <col min="6" max="7" width="15" style="80" customWidth="1"/>
    <col min="8" max="8" width="6.875" style="80" customWidth="1"/>
    <col min="9" max="9" width="4.375" style="80" customWidth="1"/>
    <col min="10" max="10" width="6.875" style="80" customWidth="1"/>
    <col min="11" max="11" width="2.5" style="80" customWidth="1"/>
    <col min="12" max="16384" width="9" style="80"/>
  </cols>
  <sheetData>
    <row r="2" spans="1:26" s="85" customFormat="1" ht="18.75" customHeight="1">
      <c r="A2" s="81"/>
      <c r="B2" s="81"/>
      <c r="C2" s="81"/>
      <c r="D2" s="81"/>
      <c r="E2" s="81"/>
      <c r="F2" s="81"/>
      <c r="G2" s="82"/>
      <c r="H2" s="82"/>
      <c r="I2" s="82"/>
      <c r="J2" s="1044"/>
      <c r="K2" s="1044"/>
      <c r="L2" s="1044"/>
      <c r="M2" s="83"/>
      <c r="N2" s="1021"/>
      <c r="O2" s="1021"/>
      <c r="P2" s="1021"/>
      <c r="Q2" s="1021"/>
      <c r="R2" s="84"/>
      <c r="V2" s="83"/>
      <c r="W2" s="83"/>
      <c r="X2" s="83"/>
      <c r="Y2" s="83"/>
      <c r="Z2" s="84"/>
    </row>
    <row r="3" spans="1:26" ht="27.75" customHeight="1">
      <c r="B3" s="1045" t="s">
        <v>527</v>
      </c>
      <c r="C3" s="1047">
        <f>個票ｰ1008!C4</f>
        <v>0</v>
      </c>
      <c r="D3" s="1048"/>
      <c r="E3" s="1048"/>
      <c r="F3" s="1049"/>
      <c r="G3" s="984" t="s">
        <v>319</v>
      </c>
      <c r="H3" s="986">
        <f>個票ｰ1008!P4</f>
        <v>1008</v>
      </c>
      <c r="I3" s="987"/>
      <c r="J3" s="988"/>
    </row>
    <row r="4" spans="1:26" ht="27.75" customHeight="1">
      <c r="B4" s="1046"/>
      <c r="C4" s="1050"/>
      <c r="D4" s="1051"/>
      <c r="E4" s="1051"/>
      <c r="F4" s="1052"/>
      <c r="G4" s="985"/>
      <c r="H4" s="989"/>
      <c r="I4" s="990"/>
      <c r="J4" s="991"/>
    </row>
    <row r="5" spans="1:26" ht="15" customHeight="1"/>
    <row r="6" spans="1:26" ht="15" customHeight="1"/>
    <row r="7" spans="1:26" ht="15" customHeight="1">
      <c r="B7" s="80" t="s">
        <v>528</v>
      </c>
    </row>
    <row r="8" spans="1:26" ht="6.6" customHeight="1" thickBot="1"/>
    <row r="9" spans="1:26" ht="33.75" customHeight="1">
      <c r="B9" s="86" t="s">
        <v>529</v>
      </c>
      <c r="C9" s="999">
        <f>個票ｰ1008!B151</f>
        <v>0</v>
      </c>
      <c r="D9" s="1000"/>
      <c r="E9" s="1000"/>
      <c r="F9" s="1001"/>
      <c r="G9" s="87" t="s">
        <v>530</v>
      </c>
      <c r="H9" s="1007">
        <v>1</v>
      </c>
      <c r="I9" s="1008"/>
      <c r="J9" s="1009"/>
    </row>
    <row r="10" spans="1:26" ht="30" customHeight="1">
      <c r="B10" s="237" t="s">
        <v>531</v>
      </c>
      <c r="C10" s="1010" t="s">
        <v>532</v>
      </c>
      <c r="D10" s="1011"/>
      <c r="E10" s="1011"/>
      <c r="F10" s="1011"/>
      <c r="G10" s="1011"/>
      <c r="H10" s="1011"/>
      <c r="I10" s="1011"/>
      <c r="J10" s="1012"/>
    </row>
    <row r="11" spans="1:26" ht="30" customHeight="1">
      <c r="B11" s="235" t="s">
        <v>533</v>
      </c>
      <c r="C11" s="992">
        <f>個票ｰ1008!S151</f>
        <v>0</v>
      </c>
      <c r="D11" s="993"/>
      <c r="E11" s="993"/>
      <c r="F11" s="993"/>
      <c r="G11" s="993"/>
      <c r="H11" s="993"/>
      <c r="I11" s="993"/>
      <c r="J11" s="994"/>
    </row>
    <row r="12" spans="1:26" ht="30" customHeight="1">
      <c r="B12" s="236" t="s">
        <v>534</v>
      </c>
      <c r="C12" s="928"/>
      <c r="D12" s="1013"/>
      <c r="E12" s="1013"/>
      <c r="F12" s="1013"/>
      <c r="G12" s="1013"/>
      <c r="H12" s="1013"/>
      <c r="I12" s="1013"/>
      <c r="J12" s="1014"/>
    </row>
    <row r="13" spans="1:26" ht="14.25" customHeight="1">
      <c r="B13" s="995" t="s">
        <v>535</v>
      </c>
      <c r="C13" s="975" t="s">
        <v>536</v>
      </c>
      <c r="D13" s="1002"/>
      <c r="E13" s="1003"/>
      <c r="F13" s="975" t="s">
        <v>537</v>
      </c>
      <c r="G13" s="1002"/>
      <c r="H13" s="1002"/>
      <c r="I13" s="1002"/>
      <c r="J13" s="1004"/>
    </row>
    <row r="14" spans="1:26" ht="34.5" customHeight="1">
      <c r="B14" s="995"/>
      <c r="C14" s="71"/>
      <c r="D14" s="197" t="s">
        <v>311</v>
      </c>
      <c r="E14" s="71"/>
      <c r="F14" s="1015"/>
      <c r="G14" s="1016"/>
      <c r="H14" s="1016"/>
      <c r="I14" s="1016"/>
      <c r="J14" s="1017"/>
    </row>
    <row r="15" spans="1:26" ht="34.5" customHeight="1">
      <c r="B15" s="995"/>
      <c r="C15" s="71"/>
      <c r="D15" s="88" t="s">
        <v>311</v>
      </c>
      <c r="E15" s="71"/>
      <c r="F15" s="969"/>
      <c r="G15" s="1005"/>
      <c r="H15" s="1005"/>
      <c r="I15" s="1005"/>
      <c r="J15" s="1006"/>
    </row>
    <row r="16" spans="1:26" ht="34.5" customHeight="1">
      <c r="B16" s="995"/>
      <c r="C16" s="71"/>
      <c r="D16" s="88" t="s">
        <v>311</v>
      </c>
      <c r="E16" s="71"/>
      <c r="F16" s="969"/>
      <c r="G16" s="1005"/>
      <c r="H16" s="1005"/>
      <c r="I16" s="1005"/>
      <c r="J16" s="1006"/>
    </row>
    <row r="17" spans="1:26" ht="34.5" customHeight="1">
      <c r="B17" s="995"/>
      <c r="C17" s="71"/>
      <c r="D17" s="88" t="s">
        <v>311</v>
      </c>
      <c r="E17" s="71"/>
      <c r="F17" s="969"/>
      <c r="G17" s="1005"/>
      <c r="H17" s="1005"/>
      <c r="I17" s="1005"/>
      <c r="J17" s="1006"/>
    </row>
    <row r="18" spans="1:26" ht="34.5" customHeight="1">
      <c r="B18" s="995"/>
      <c r="C18" s="71"/>
      <c r="D18" s="241" t="s">
        <v>311</v>
      </c>
      <c r="E18" s="71"/>
      <c r="F18" s="1022"/>
      <c r="G18" s="1023"/>
      <c r="H18" s="1023"/>
      <c r="I18" s="1023"/>
      <c r="J18" s="1024"/>
    </row>
    <row r="19" spans="1:26" ht="15" customHeight="1">
      <c r="B19" s="936" t="s">
        <v>538</v>
      </c>
      <c r="C19" s="975" t="s">
        <v>536</v>
      </c>
      <c r="D19" s="1002"/>
      <c r="E19" s="1003"/>
      <c r="F19" s="975" t="s">
        <v>539</v>
      </c>
      <c r="G19" s="1002"/>
      <c r="H19" s="1002"/>
      <c r="I19" s="1002"/>
      <c r="J19" s="1004"/>
    </row>
    <row r="20" spans="1:26" ht="31.5" customHeight="1">
      <c r="B20" s="937"/>
      <c r="C20" s="72"/>
      <c r="D20" s="90" t="s">
        <v>540</v>
      </c>
      <c r="E20" s="73"/>
      <c r="F20" s="977"/>
      <c r="G20" s="977"/>
      <c r="H20" s="978"/>
      <c r="I20" s="978"/>
      <c r="J20" s="979"/>
    </row>
    <row r="21" spans="1:26" ht="31.5" customHeight="1">
      <c r="B21" s="937"/>
      <c r="C21" s="74"/>
      <c r="D21" s="91" t="s">
        <v>540</v>
      </c>
      <c r="E21" s="75"/>
      <c r="F21" s="968"/>
      <c r="G21" s="968"/>
      <c r="H21" s="969"/>
      <c r="I21" s="969"/>
      <c r="J21" s="970"/>
    </row>
    <row r="22" spans="1:26" ht="31.5" customHeight="1">
      <c r="B22" s="937"/>
      <c r="C22" s="74"/>
      <c r="D22" s="91" t="s">
        <v>540</v>
      </c>
      <c r="E22" s="75"/>
      <c r="F22" s="968"/>
      <c r="G22" s="968"/>
      <c r="H22" s="969"/>
      <c r="I22" s="969"/>
      <c r="J22" s="970"/>
    </row>
    <row r="23" spans="1:26" ht="31.5" customHeight="1">
      <c r="B23" s="937"/>
      <c r="C23" s="74"/>
      <c r="D23" s="91" t="s">
        <v>540</v>
      </c>
      <c r="E23" s="75"/>
      <c r="F23" s="968"/>
      <c r="G23" s="968"/>
      <c r="H23" s="969"/>
      <c r="I23" s="969"/>
      <c r="J23" s="970"/>
    </row>
    <row r="24" spans="1:26" ht="31.5" customHeight="1">
      <c r="B24" s="938"/>
      <c r="C24" s="76"/>
      <c r="D24" s="92" t="s">
        <v>540</v>
      </c>
      <c r="E24" s="77"/>
      <c r="F24" s="939"/>
      <c r="G24" s="939"/>
      <c r="H24" s="940"/>
      <c r="I24" s="940"/>
      <c r="J24" s="941"/>
    </row>
    <row r="25" spans="1:26" ht="15" customHeight="1">
      <c r="B25" s="954" t="s">
        <v>541</v>
      </c>
      <c r="C25" s="956" t="s">
        <v>542</v>
      </c>
      <c r="D25" s="957"/>
      <c r="E25" s="958"/>
      <c r="F25" s="959" t="s">
        <v>543</v>
      </c>
      <c r="G25" s="960"/>
      <c r="H25" s="960"/>
      <c r="I25" s="960"/>
      <c r="J25" s="961"/>
    </row>
    <row r="26" spans="1:26" ht="30" customHeight="1">
      <c r="B26" s="937"/>
      <c r="C26" s="74"/>
      <c r="D26" s="91" t="s">
        <v>540</v>
      </c>
      <c r="E26" s="71"/>
      <c r="F26" s="965"/>
      <c r="G26" s="965"/>
      <c r="H26" s="966"/>
      <c r="I26" s="966"/>
      <c r="J26" s="967"/>
    </row>
    <row r="27" spans="1:26" ht="30" customHeight="1">
      <c r="B27" s="937"/>
      <c r="C27" s="74"/>
      <c r="D27" s="91" t="s">
        <v>540</v>
      </c>
      <c r="E27" s="71"/>
      <c r="F27" s="968"/>
      <c r="G27" s="968"/>
      <c r="H27" s="969"/>
      <c r="I27" s="969"/>
      <c r="J27" s="970"/>
    </row>
    <row r="28" spans="1:26" ht="30" customHeight="1">
      <c r="B28" s="937"/>
      <c r="C28" s="74"/>
      <c r="D28" s="91" t="s">
        <v>540</v>
      </c>
      <c r="E28" s="71"/>
      <c r="F28" s="968"/>
      <c r="G28" s="968"/>
      <c r="H28" s="969"/>
      <c r="I28" s="969"/>
      <c r="J28" s="970"/>
    </row>
    <row r="29" spans="1:26" ht="30" customHeight="1" thickBot="1">
      <c r="B29" s="955"/>
      <c r="C29" s="78"/>
      <c r="D29" s="93" t="s">
        <v>540</v>
      </c>
      <c r="E29" s="79"/>
      <c r="F29" s="971"/>
      <c r="G29" s="971"/>
      <c r="H29" s="972"/>
      <c r="I29" s="972"/>
      <c r="J29" s="973"/>
    </row>
    <row r="30" spans="1:26" s="85" customFormat="1" ht="18.75" customHeight="1" thickBot="1">
      <c r="A30" s="81"/>
      <c r="B30" s="94"/>
      <c r="C30" s="81"/>
      <c r="D30" s="81"/>
      <c r="E30" s="81"/>
      <c r="F30" s="81"/>
      <c r="G30" s="82"/>
      <c r="H30" s="82"/>
      <c r="I30" s="82"/>
      <c r="J30" s="82"/>
      <c r="K30" s="82"/>
      <c r="L30" s="82"/>
      <c r="M30" s="83"/>
      <c r="N30" s="1021"/>
      <c r="O30" s="1021"/>
      <c r="P30" s="1021"/>
      <c r="Q30" s="1021"/>
      <c r="R30" s="84"/>
      <c r="V30" s="83"/>
      <c r="W30" s="83"/>
      <c r="X30" s="83"/>
      <c r="Y30" s="83"/>
      <c r="Z30" s="84"/>
    </row>
    <row r="31" spans="1:26" ht="18.75" customHeight="1">
      <c r="B31" s="1018" t="s">
        <v>544</v>
      </c>
      <c r="C31" s="1025"/>
      <c r="D31" s="1026"/>
      <c r="E31" s="1026"/>
      <c r="F31" s="1026"/>
      <c r="G31" s="1026"/>
      <c r="H31" s="1026"/>
      <c r="I31" s="1026"/>
      <c r="J31" s="1027"/>
    </row>
    <row r="32" spans="1:26" ht="18.75" customHeight="1">
      <c r="B32" s="1019"/>
      <c r="C32" s="921"/>
      <c r="D32" s="922"/>
      <c r="E32" s="922"/>
      <c r="F32" s="922"/>
      <c r="G32" s="922"/>
      <c r="H32" s="922"/>
      <c r="I32" s="922"/>
      <c r="J32" s="923"/>
    </row>
    <row r="33" spans="2:11" ht="18.75" customHeight="1">
      <c r="B33" s="1020"/>
      <c r="C33" s="1028"/>
      <c r="D33" s="1029"/>
      <c r="E33" s="1029"/>
      <c r="F33" s="1029"/>
      <c r="G33" s="1029"/>
      <c r="H33" s="1029"/>
      <c r="I33" s="1029"/>
      <c r="J33" s="1030"/>
    </row>
    <row r="34" spans="2:11" ht="18.75" customHeight="1">
      <c r="B34" s="1031" t="s">
        <v>545</v>
      </c>
      <c r="C34" s="918"/>
      <c r="D34" s="919"/>
      <c r="E34" s="919"/>
      <c r="F34" s="919"/>
      <c r="G34" s="919"/>
      <c r="H34" s="919"/>
      <c r="I34" s="919"/>
      <c r="J34" s="920"/>
    </row>
    <row r="35" spans="2:11" ht="18.75" customHeight="1">
      <c r="B35" s="1019"/>
      <c r="C35" s="921"/>
      <c r="D35" s="922"/>
      <c r="E35" s="922"/>
      <c r="F35" s="922"/>
      <c r="G35" s="922"/>
      <c r="H35" s="922"/>
      <c r="I35" s="922"/>
      <c r="J35" s="923"/>
    </row>
    <row r="36" spans="2:11" ht="18.75" customHeight="1" thickBot="1">
      <c r="B36" s="1032"/>
      <c r="C36" s="924"/>
      <c r="D36" s="925"/>
      <c r="E36" s="925"/>
      <c r="F36" s="925"/>
      <c r="G36" s="925"/>
      <c r="H36" s="925"/>
      <c r="I36" s="925"/>
      <c r="J36" s="926"/>
    </row>
    <row r="37" spans="2:11" ht="18.75" customHeight="1" thickBot="1">
      <c r="B37" s="95"/>
      <c r="C37" s="96"/>
      <c r="D37" s="96"/>
      <c r="E37" s="96"/>
      <c r="F37" s="96"/>
      <c r="G37" s="96"/>
      <c r="H37" s="96"/>
      <c r="I37" s="96"/>
      <c r="J37" s="96"/>
    </row>
    <row r="38" spans="2:11" ht="18.75" customHeight="1">
      <c r="B38" s="97" t="s">
        <v>546</v>
      </c>
      <c r="C38" s="98"/>
      <c r="D38" s="98"/>
      <c r="E38" s="98"/>
      <c r="F38" s="99"/>
      <c r="G38" s="99"/>
      <c r="H38" s="99"/>
      <c r="I38" s="99"/>
      <c r="J38" s="100"/>
    </row>
    <row r="39" spans="2:11" ht="18.75" customHeight="1">
      <c r="B39" s="942"/>
      <c r="C39" s="943"/>
      <c r="D39" s="943"/>
      <c r="E39" s="943"/>
      <c r="F39" s="943"/>
      <c r="G39" s="943"/>
      <c r="H39" s="943"/>
      <c r="I39" s="943"/>
      <c r="J39" s="944"/>
    </row>
    <row r="40" spans="2:11" ht="12" customHeight="1" thickBot="1">
      <c r="B40" s="234"/>
      <c r="C40" s="101"/>
      <c r="D40" s="101"/>
      <c r="E40" s="101"/>
      <c r="F40" s="101"/>
      <c r="G40" s="101"/>
      <c r="H40" s="101"/>
      <c r="I40" s="101"/>
      <c r="J40" s="102"/>
    </row>
    <row r="41" spans="2:11" ht="17.25" customHeight="1"/>
    <row r="42" spans="2:11" ht="17.25" customHeight="1">
      <c r="B42" s="198"/>
      <c r="C42" s="198"/>
      <c r="D42" s="198"/>
      <c r="E42" s="198"/>
      <c r="F42" s="198"/>
      <c r="G42" s="198"/>
      <c r="H42" s="198"/>
      <c r="I42" s="198"/>
      <c r="J42" s="198"/>
      <c r="K42" s="198"/>
    </row>
    <row r="43" spans="2:11" ht="33.75" customHeight="1">
      <c r="B43" s="103" t="s">
        <v>529</v>
      </c>
      <c r="C43" s="948">
        <f>個票ｰ1008!B152</f>
        <v>0</v>
      </c>
      <c r="D43" s="949"/>
      <c r="E43" s="949"/>
      <c r="F43" s="950"/>
      <c r="G43" s="104" t="s">
        <v>530</v>
      </c>
      <c r="H43" s="945">
        <v>2</v>
      </c>
      <c r="I43" s="946"/>
      <c r="J43" s="947"/>
    </row>
    <row r="44" spans="2:11" ht="30" customHeight="1" outlineLevel="1">
      <c r="B44" s="237" t="s">
        <v>531</v>
      </c>
      <c r="C44" s="1033" t="s">
        <v>532</v>
      </c>
      <c r="D44" s="1034"/>
      <c r="E44" s="1034"/>
      <c r="F44" s="1034"/>
      <c r="G44" s="1034"/>
      <c r="H44" s="1034"/>
      <c r="I44" s="1034"/>
      <c r="J44" s="1035"/>
    </row>
    <row r="45" spans="2:11" ht="30" customHeight="1" outlineLevel="1">
      <c r="B45" s="235" t="s">
        <v>533</v>
      </c>
      <c r="C45" s="992">
        <f>個票ｰ1008!S152</f>
        <v>0</v>
      </c>
      <c r="D45" s="993"/>
      <c r="E45" s="993"/>
      <c r="F45" s="993"/>
      <c r="G45" s="993"/>
      <c r="H45" s="993"/>
      <c r="I45" s="993"/>
      <c r="J45" s="994"/>
    </row>
    <row r="46" spans="2:11" ht="30" customHeight="1" outlineLevel="1">
      <c r="B46" s="236" t="s">
        <v>534</v>
      </c>
      <c r="C46" s="927"/>
      <c r="D46" s="927"/>
      <c r="E46" s="927"/>
      <c r="F46" s="927"/>
      <c r="G46" s="927"/>
      <c r="H46" s="928"/>
      <c r="I46" s="928"/>
      <c r="J46" s="929"/>
    </row>
    <row r="47" spans="2:11" ht="14.25" customHeight="1" outlineLevel="1">
      <c r="B47" s="995" t="s">
        <v>547</v>
      </c>
      <c r="C47" s="974" t="s">
        <v>536</v>
      </c>
      <c r="D47" s="974"/>
      <c r="E47" s="974"/>
      <c r="F47" s="974" t="s">
        <v>537</v>
      </c>
      <c r="G47" s="974"/>
      <c r="H47" s="975"/>
      <c r="I47" s="975"/>
      <c r="J47" s="976"/>
    </row>
    <row r="48" spans="2:11" ht="34.5" customHeight="1" outlineLevel="1">
      <c r="B48" s="995"/>
      <c r="C48" s="71"/>
      <c r="D48" s="197" t="s">
        <v>311</v>
      </c>
      <c r="E48" s="71"/>
      <c r="F48" s="977"/>
      <c r="G48" s="977"/>
      <c r="H48" s="978"/>
      <c r="I48" s="978"/>
      <c r="J48" s="979"/>
    </row>
    <row r="49" spans="1:26" ht="34.5" customHeight="1" outlineLevel="1">
      <c r="B49" s="995"/>
      <c r="C49" s="71"/>
      <c r="D49" s="88" t="s">
        <v>311</v>
      </c>
      <c r="E49" s="71"/>
      <c r="F49" s="968"/>
      <c r="G49" s="968"/>
      <c r="H49" s="969"/>
      <c r="I49" s="969"/>
      <c r="J49" s="970"/>
    </row>
    <row r="50" spans="1:26" ht="34.5" customHeight="1" outlineLevel="1">
      <c r="B50" s="995"/>
      <c r="C50" s="71"/>
      <c r="D50" s="88" t="s">
        <v>311</v>
      </c>
      <c r="E50" s="71"/>
      <c r="F50" s="968"/>
      <c r="G50" s="968"/>
      <c r="H50" s="969"/>
      <c r="I50" s="969"/>
      <c r="J50" s="970"/>
    </row>
    <row r="51" spans="1:26" ht="34.5" customHeight="1" outlineLevel="1">
      <c r="B51" s="995"/>
      <c r="C51" s="71"/>
      <c r="D51" s="88" t="s">
        <v>311</v>
      </c>
      <c r="E51" s="71"/>
      <c r="F51" s="968"/>
      <c r="G51" s="968"/>
      <c r="H51" s="969"/>
      <c r="I51" s="969"/>
      <c r="J51" s="970"/>
    </row>
    <row r="52" spans="1:26" ht="34.5" customHeight="1" outlineLevel="1">
      <c r="B52" s="995"/>
      <c r="C52" s="71"/>
      <c r="D52" s="241" t="s">
        <v>311</v>
      </c>
      <c r="E52" s="71"/>
      <c r="F52" s="980"/>
      <c r="G52" s="981"/>
      <c r="H52" s="982"/>
      <c r="I52" s="982"/>
      <c r="J52" s="983"/>
    </row>
    <row r="53" spans="1:26" ht="15" customHeight="1" outlineLevel="1">
      <c r="B53" s="936" t="s">
        <v>538</v>
      </c>
      <c r="C53" s="974" t="s">
        <v>536</v>
      </c>
      <c r="D53" s="974"/>
      <c r="E53" s="974"/>
      <c r="F53" s="974" t="s">
        <v>539</v>
      </c>
      <c r="G53" s="974"/>
      <c r="H53" s="975"/>
      <c r="I53" s="975"/>
      <c r="J53" s="976"/>
    </row>
    <row r="54" spans="1:26" ht="31.5" customHeight="1" outlineLevel="1">
      <c r="B54" s="937"/>
      <c r="C54" s="72"/>
      <c r="D54" s="90" t="s">
        <v>540</v>
      </c>
      <c r="E54" s="73"/>
      <c r="F54" s="977"/>
      <c r="G54" s="977"/>
      <c r="H54" s="978"/>
      <c r="I54" s="978"/>
      <c r="J54" s="979"/>
    </row>
    <row r="55" spans="1:26" ht="31.5" customHeight="1" outlineLevel="1">
      <c r="B55" s="937"/>
      <c r="C55" s="74"/>
      <c r="D55" s="91" t="s">
        <v>540</v>
      </c>
      <c r="E55" s="75"/>
      <c r="F55" s="968"/>
      <c r="G55" s="968"/>
      <c r="H55" s="969"/>
      <c r="I55" s="969"/>
      <c r="J55" s="970"/>
    </row>
    <row r="56" spans="1:26" ht="31.5" customHeight="1" outlineLevel="1">
      <c r="B56" s="937"/>
      <c r="C56" s="74"/>
      <c r="D56" s="91" t="s">
        <v>540</v>
      </c>
      <c r="E56" s="75"/>
      <c r="F56" s="968"/>
      <c r="G56" s="968"/>
      <c r="H56" s="969"/>
      <c r="I56" s="969"/>
      <c r="J56" s="970"/>
    </row>
    <row r="57" spans="1:26" ht="31.5" customHeight="1" outlineLevel="1">
      <c r="B57" s="937"/>
      <c r="C57" s="74"/>
      <c r="D57" s="91" t="s">
        <v>540</v>
      </c>
      <c r="E57" s="75"/>
      <c r="F57" s="968"/>
      <c r="G57" s="968"/>
      <c r="H57" s="969"/>
      <c r="I57" s="969"/>
      <c r="J57" s="970"/>
    </row>
    <row r="58" spans="1:26" ht="31.5" customHeight="1" outlineLevel="1">
      <c r="B58" s="938"/>
      <c r="C58" s="76"/>
      <c r="D58" s="92" t="s">
        <v>540</v>
      </c>
      <c r="E58" s="77"/>
      <c r="F58" s="939"/>
      <c r="G58" s="939"/>
      <c r="H58" s="940"/>
      <c r="I58" s="940"/>
      <c r="J58" s="941"/>
    </row>
    <row r="59" spans="1:26" ht="15" customHeight="1" outlineLevel="1">
      <c r="B59" s="954" t="s">
        <v>541</v>
      </c>
      <c r="C59" s="956" t="s">
        <v>542</v>
      </c>
      <c r="D59" s="957"/>
      <c r="E59" s="958"/>
      <c r="F59" s="959" t="s">
        <v>543</v>
      </c>
      <c r="G59" s="960"/>
      <c r="H59" s="960"/>
      <c r="I59" s="960"/>
      <c r="J59" s="961"/>
    </row>
    <row r="60" spans="1:26" ht="30" customHeight="1" outlineLevel="1">
      <c r="B60" s="937"/>
      <c r="C60" s="74"/>
      <c r="D60" s="91" t="s">
        <v>540</v>
      </c>
      <c r="E60" s="71"/>
      <c r="F60" s="965"/>
      <c r="G60" s="965"/>
      <c r="H60" s="966"/>
      <c r="I60" s="966"/>
      <c r="J60" s="967"/>
    </row>
    <row r="61" spans="1:26" ht="30" customHeight="1" outlineLevel="1">
      <c r="B61" s="937"/>
      <c r="C61" s="74"/>
      <c r="D61" s="91" t="s">
        <v>540</v>
      </c>
      <c r="E61" s="71"/>
      <c r="F61" s="968"/>
      <c r="G61" s="968"/>
      <c r="H61" s="969"/>
      <c r="I61" s="969"/>
      <c r="J61" s="970"/>
    </row>
    <row r="62" spans="1:26" ht="30" customHeight="1" outlineLevel="1">
      <c r="B62" s="937"/>
      <c r="C62" s="74"/>
      <c r="D62" s="91" t="s">
        <v>540</v>
      </c>
      <c r="E62" s="71"/>
      <c r="F62" s="968"/>
      <c r="G62" s="968"/>
      <c r="H62" s="969"/>
      <c r="I62" s="969"/>
      <c r="J62" s="970"/>
    </row>
    <row r="63" spans="1:26" ht="30" customHeight="1" outlineLevel="1" thickBot="1">
      <c r="B63" s="955"/>
      <c r="C63" s="78"/>
      <c r="D63" s="93" t="s">
        <v>540</v>
      </c>
      <c r="E63" s="79"/>
      <c r="F63" s="971"/>
      <c r="G63" s="971"/>
      <c r="H63" s="972"/>
      <c r="I63" s="972"/>
      <c r="J63" s="973"/>
    </row>
    <row r="64" spans="1:26" s="85" customFormat="1" ht="18.75" customHeight="1" outlineLevel="1" thickBot="1">
      <c r="A64" s="81"/>
      <c r="B64" s="94"/>
      <c r="C64" s="81"/>
      <c r="D64" s="81"/>
      <c r="E64" s="81"/>
      <c r="F64" s="81"/>
      <c r="G64" s="82"/>
      <c r="H64" s="82"/>
      <c r="I64" s="82"/>
      <c r="J64" s="82"/>
      <c r="K64" s="82"/>
      <c r="L64" s="82"/>
      <c r="M64" s="83"/>
      <c r="N64" s="1021"/>
      <c r="O64" s="1021"/>
      <c r="P64" s="1021"/>
      <c r="Q64" s="1021"/>
      <c r="R64" s="84"/>
      <c r="V64" s="83"/>
      <c r="W64" s="83"/>
      <c r="X64" s="83"/>
      <c r="Y64" s="83"/>
      <c r="Z64" s="84"/>
    </row>
    <row r="65" spans="1:18" ht="18.75" customHeight="1" outlineLevel="1">
      <c r="B65" s="1018" t="s">
        <v>544</v>
      </c>
      <c r="C65" s="1025"/>
      <c r="D65" s="1026"/>
      <c r="E65" s="1026"/>
      <c r="F65" s="1026"/>
      <c r="G65" s="1026"/>
      <c r="H65" s="1026"/>
      <c r="I65" s="1026"/>
      <c r="J65" s="1027"/>
    </row>
    <row r="66" spans="1:18" ht="18.75" customHeight="1" outlineLevel="1">
      <c r="B66" s="1019"/>
      <c r="C66" s="921"/>
      <c r="D66" s="922"/>
      <c r="E66" s="922"/>
      <c r="F66" s="922"/>
      <c r="G66" s="922"/>
      <c r="H66" s="922"/>
      <c r="I66" s="922"/>
      <c r="J66" s="923"/>
    </row>
    <row r="67" spans="1:18" ht="18.75" customHeight="1" outlineLevel="1">
      <c r="B67" s="1020"/>
      <c r="C67" s="1028"/>
      <c r="D67" s="1029"/>
      <c r="E67" s="1029"/>
      <c r="F67" s="1029"/>
      <c r="G67" s="1029"/>
      <c r="H67" s="1029"/>
      <c r="I67" s="1029"/>
      <c r="J67" s="1030"/>
    </row>
    <row r="68" spans="1:18" ht="18.75" customHeight="1" outlineLevel="1">
      <c r="B68" s="1031" t="s">
        <v>545</v>
      </c>
      <c r="C68" s="918"/>
      <c r="D68" s="919"/>
      <c r="E68" s="919"/>
      <c r="F68" s="919"/>
      <c r="G68" s="919"/>
      <c r="H68" s="919"/>
      <c r="I68" s="919"/>
      <c r="J68" s="920"/>
    </row>
    <row r="69" spans="1:18" ht="18.75" customHeight="1" outlineLevel="1">
      <c r="B69" s="1019"/>
      <c r="C69" s="921"/>
      <c r="D69" s="922"/>
      <c r="E69" s="922"/>
      <c r="F69" s="922"/>
      <c r="G69" s="922"/>
      <c r="H69" s="922"/>
      <c r="I69" s="922"/>
      <c r="J69" s="923"/>
    </row>
    <row r="70" spans="1:18" ht="18.75" customHeight="1" outlineLevel="1" thickBot="1">
      <c r="B70" s="1032"/>
      <c r="C70" s="924"/>
      <c r="D70" s="925"/>
      <c r="E70" s="925"/>
      <c r="F70" s="925"/>
      <c r="G70" s="925"/>
      <c r="H70" s="925"/>
      <c r="I70" s="925"/>
      <c r="J70" s="926"/>
    </row>
    <row r="71" spans="1:18" ht="18.75" customHeight="1" outlineLevel="1" thickBot="1">
      <c r="B71" s="95"/>
      <c r="C71" s="96"/>
      <c r="D71" s="96"/>
      <c r="E71" s="96"/>
      <c r="F71" s="96"/>
      <c r="G71" s="96"/>
      <c r="H71" s="96"/>
      <c r="I71" s="96"/>
      <c r="J71" s="96"/>
    </row>
    <row r="72" spans="1:18" ht="18.75" customHeight="1" outlineLevel="1">
      <c r="B72" s="97" t="s">
        <v>546</v>
      </c>
      <c r="C72" s="98"/>
      <c r="D72" s="98"/>
      <c r="E72" s="98"/>
      <c r="F72" s="99"/>
      <c r="G72" s="99"/>
      <c r="H72" s="99"/>
      <c r="I72" s="99"/>
      <c r="J72" s="100"/>
    </row>
    <row r="73" spans="1:18" ht="18.75" customHeight="1" outlineLevel="1">
      <c r="B73" s="942"/>
      <c r="C73" s="943"/>
      <c r="D73" s="943"/>
      <c r="E73" s="943"/>
      <c r="F73" s="943"/>
      <c r="G73" s="943"/>
      <c r="H73" s="943"/>
      <c r="I73" s="943"/>
      <c r="J73" s="944"/>
    </row>
    <row r="74" spans="1:18" ht="12" customHeight="1" outlineLevel="1" thickBot="1">
      <c r="B74" s="234"/>
      <c r="C74" s="101"/>
      <c r="D74" s="101"/>
      <c r="E74" s="101"/>
      <c r="F74" s="101"/>
      <c r="G74" s="101"/>
      <c r="H74" s="101"/>
      <c r="I74" s="101"/>
      <c r="J74" s="102"/>
    </row>
    <row r="75" spans="1:18" ht="17.25" customHeight="1"/>
    <row r="76" spans="1:18" ht="17.25" customHeight="1"/>
    <row r="77" spans="1:18" ht="15" customHeight="1">
      <c r="B77" s="80" t="s">
        <v>548</v>
      </c>
    </row>
    <row r="78" spans="1:18" ht="6.6" customHeight="1"/>
    <row r="79" spans="1:18">
      <c r="B79" s="83" t="s">
        <v>599</v>
      </c>
      <c r="C79" s="105"/>
    </row>
    <row r="80" spans="1:18" s="2" customFormat="1" ht="14.25" customHeight="1" thickBot="1">
      <c r="A80" s="106" t="s">
        <v>549</v>
      </c>
      <c r="B80" s="1036"/>
      <c r="C80" s="1036"/>
      <c r="D80" s="1036"/>
      <c r="E80" s="1036"/>
      <c r="F80" s="1036"/>
      <c r="G80" s="1036"/>
      <c r="H80" s="1036"/>
      <c r="I80" s="1036"/>
      <c r="J80" s="1036"/>
      <c r="K80" s="1036"/>
      <c r="L80" s="1036"/>
      <c r="M80" s="1036"/>
      <c r="N80" s="1036"/>
      <c r="O80" s="1036"/>
      <c r="P80" s="1036"/>
      <c r="Q80" s="1036"/>
      <c r="R80" s="1036"/>
    </row>
    <row r="81" spans="2:10" ht="33.75" customHeight="1">
      <c r="B81" s="86" t="s">
        <v>529</v>
      </c>
      <c r="C81" s="999">
        <f>個票ｰ1008!B155</f>
        <v>0</v>
      </c>
      <c r="D81" s="1000"/>
      <c r="E81" s="1000"/>
      <c r="F81" s="1001"/>
      <c r="G81" s="87" t="s">
        <v>530</v>
      </c>
      <c r="H81" s="1007">
        <v>11</v>
      </c>
      <c r="I81" s="1008"/>
      <c r="J81" s="1009"/>
    </row>
    <row r="82" spans="2:10" ht="30" customHeight="1" outlineLevel="1">
      <c r="B82" s="237" t="s">
        <v>531</v>
      </c>
      <c r="C82" s="996">
        <f>個票ｰ1008!U155</f>
        <v>0</v>
      </c>
      <c r="D82" s="997"/>
      <c r="E82" s="997"/>
      <c r="F82" s="997"/>
      <c r="G82" s="997"/>
      <c r="H82" s="997"/>
      <c r="I82" s="997"/>
      <c r="J82" s="998"/>
    </row>
    <row r="83" spans="2:10" ht="30" customHeight="1" outlineLevel="1">
      <c r="B83" s="235" t="s">
        <v>533</v>
      </c>
      <c r="C83" s="992">
        <f>個票ｰ1008!S155</f>
        <v>0</v>
      </c>
      <c r="D83" s="993"/>
      <c r="E83" s="993"/>
      <c r="F83" s="993"/>
      <c r="G83" s="993"/>
      <c r="H83" s="993"/>
      <c r="I83" s="993"/>
      <c r="J83" s="994"/>
    </row>
    <row r="84" spans="2:10" ht="30" customHeight="1" outlineLevel="1">
      <c r="B84" s="236" t="s">
        <v>534</v>
      </c>
      <c r="C84" s="927"/>
      <c r="D84" s="927"/>
      <c r="E84" s="927"/>
      <c r="F84" s="927"/>
      <c r="G84" s="927"/>
      <c r="H84" s="928"/>
      <c r="I84" s="928"/>
      <c r="J84" s="929"/>
    </row>
    <row r="85" spans="2:10" ht="14.25" customHeight="1" outlineLevel="1">
      <c r="B85" s="995" t="s">
        <v>547</v>
      </c>
      <c r="C85" s="974" t="s">
        <v>536</v>
      </c>
      <c r="D85" s="974"/>
      <c r="E85" s="974"/>
      <c r="F85" s="974" t="s">
        <v>537</v>
      </c>
      <c r="G85" s="974"/>
      <c r="H85" s="975"/>
      <c r="I85" s="975"/>
      <c r="J85" s="976"/>
    </row>
    <row r="86" spans="2:10" ht="34.5" customHeight="1" outlineLevel="1">
      <c r="B86" s="995"/>
      <c r="C86" s="71"/>
      <c r="D86" s="197" t="s">
        <v>311</v>
      </c>
      <c r="E86" s="71"/>
      <c r="F86" s="977"/>
      <c r="G86" s="977"/>
      <c r="H86" s="978"/>
      <c r="I86" s="978"/>
      <c r="J86" s="979"/>
    </row>
    <row r="87" spans="2:10" ht="34.5" customHeight="1" outlineLevel="1">
      <c r="B87" s="995"/>
      <c r="C87" s="71"/>
      <c r="D87" s="88" t="s">
        <v>311</v>
      </c>
      <c r="E87" s="71"/>
      <c r="F87" s="968"/>
      <c r="G87" s="968"/>
      <c r="H87" s="969"/>
      <c r="I87" s="969"/>
      <c r="J87" s="970"/>
    </row>
    <row r="88" spans="2:10" ht="34.5" customHeight="1" outlineLevel="1">
      <c r="B88" s="995"/>
      <c r="C88" s="71"/>
      <c r="D88" s="88" t="s">
        <v>311</v>
      </c>
      <c r="E88" s="71"/>
      <c r="F88" s="968"/>
      <c r="G88" s="968"/>
      <c r="H88" s="969"/>
      <c r="I88" s="969"/>
      <c r="J88" s="970"/>
    </row>
    <row r="89" spans="2:10" ht="34.5" customHeight="1" outlineLevel="1">
      <c r="B89" s="995"/>
      <c r="C89" s="71"/>
      <c r="D89" s="88" t="s">
        <v>311</v>
      </c>
      <c r="E89" s="71"/>
      <c r="F89" s="968"/>
      <c r="G89" s="968"/>
      <c r="H89" s="969"/>
      <c r="I89" s="969"/>
      <c r="J89" s="970"/>
    </row>
    <row r="90" spans="2:10" ht="34.5" customHeight="1" outlineLevel="1">
      <c r="B90" s="995"/>
      <c r="C90" s="71"/>
      <c r="D90" s="241" t="s">
        <v>311</v>
      </c>
      <c r="E90" s="71"/>
      <c r="F90" s="980"/>
      <c r="G90" s="981"/>
      <c r="H90" s="982"/>
      <c r="I90" s="982"/>
      <c r="J90" s="983"/>
    </row>
    <row r="91" spans="2:10" ht="15" customHeight="1" outlineLevel="1">
      <c r="B91" s="936" t="s">
        <v>538</v>
      </c>
      <c r="C91" s="974" t="s">
        <v>536</v>
      </c>
      <c r="D91" s="974"/>
      <c r="E91" s="974"/>
      <c r="F91" s="974" t="s">
        <v>539</v>
      </c>
      <c r="G91" s="974"/>
      <c r="H91" s="975"/>
      <c r="I91" s="975"/>
      <c r="J91" s="976"/>
    </row>
    <row r="92" spans="2:10" ht="31.5" customHeight="1" outlineLevel="1">
      <c r="B92" s="937"/>
      <c r="C92" s="72"/>
      <c r="D92" s="90" t="s">
        <v>540</v>
      </c>
      <c r="E92" s="73"/>
      <c r="F92" s="977"/>
      <c r="G92" s="977"/>
      <c r="H92" s="978"/>
      <c r="I92" s="978"/>
      <c r="J92" s="979"/>
    </row>
    <row r="93" spans="2:10" ht="31.5" customHeight="1" outlineLevel="1">
      <c r="B93" s="937"/>
      <c r="C93" s="74"/>
      <c r="D93" s="91" t="s">
        <v>540</v>
      </c>
      <c r="E93" s="75"/>
      <c r="F93" s="968"/>
      <c r="G93" s="968"/>
      <c r="H93" s="969"/>
      <c r="I93" s="969"/>
      <c r="J93" s="970"/>
    </row>
    <row r="94" spans="2:10" ht="31.5" customHeight="1" outlineLevel="1">
      <c r="B94" s="937"/>
      <c r="C94" s="74"/>
      <c r="D94" s="91" t="s">
        <v>540</v>
      </c>
      <c r="E94" s="75"/>
      <c r="F94" s="968"/>
      <c r="G94" s="968"/>
      <c r="H94" s="969"/>
      <c r="I94" s="969"/>
      <c r="J94" s="970"/>
    </row>
    <row r="95" spans="2:10" ht="31.5" customHeight="1" outlineLevel="1">
      <c r="B95" s="937"/>
      <c r="C95" s="74"/>
      <c r="D95" s="91" t="s">
        <v>540</v>
      </c>
      <c r="E95" s="75"/>
      <c r="F95" s="968"/>
      <c r="G95" s="968"/>
      <c r="H95" s="969"/>
      <c r="I95" s="969"/>
      <c r="J95" s="970"/>
    </row>
    <row r="96" spans="2:10" ht="31.5" customHeight="1" outlineLevel="1">
      <c r="B96" s="938"/>
      <c r="C96" s="76"/>
      <c r="D96" s="92" t="s">
        <v>540</v>
      </c>
      <c r="E96" s="77"/>
      <c r="F96" s="939"/>
      <c r="G96" s="939"/>
      <c r="H96" s="940"/>
      <c r="I96" s="940"/>
      <c r="J96" s="941"/>
    </row>
    <row r="97" spans="1:26" ht="15" customHeight="1" outlineLevel="1">
      <c r="B97" s="954" t="s">
        <v>541</v>
      </c>
      <c r="C97" s="956" t="s">
        <v>542</v>
      </c>
      <c r="D97" s="957"/>
      <c r="E97" s="958"/>
      <c r="F97" s="959" t="s">
        <v>543</v>
      </c>
      <c r="G97" s="960"/>
      <c r="H97" s="960"/>
      <c r="I97" s="960"/>
      <c r="J97" s="961"/>
    </row>
    <row r="98" spans="1:26" ht="30" customHeight="1" outlineLevel="1">
      <c r="B98" s="937"/>
      <c r="C98" s="74"/>
      <c r="D98" s="91" t="s">
        <v>540</v>
      </c>
      <c r="E98" s="71"/>
      <c r="F98" s="965"/>
      <c r="G98" s="965"/>
      <c r="H98" s="966"/>
      <c r="I98" s="966"/>
      <c r="J98" s="967"/>
    </row>
    <row r="99" spans="1:26" ht="30" customHeight="1" outlineLevel="1">
      <c r="B99" s="937"/>
      <c r="C99" s="74"/>
      <c r="D99" s="91" t="s">
        <v>540</v>
      </c>
      <c r="E99" s="71"/>
      <c r="F99" s="968"/>
      <c r="G99" s="968"/>
      <c r="H99" s="969"/>
      <c r="I99" s="969"/>
      <c r="J99" s="970"/>
    </row>
    <row r="100" spans="1:26" ht="30" customHeight="1" outlineLevel="1">
      <c r="B100" s="937"/>
      <c r="C100" s="74"/>
      <c r="D100" s="91" t="s">
        <v>540</v>
      </c>
      <c r="E100" s="71"/>
      <c r="F100" s="968"/>
      <c r="G100" s="968"/>
      <c r="H100" s="969"/>
      <c r="I100" s="969"/>
      <c r="J100" s="970"/>
    </row>
    <row r="101" spans="1:26" ht="30" customHeight="1" outlineLevel="1" thickBot="1">
      <c r="B101" s="955"/>
      <c r="C101" s="78"/>
      <c r="D101" s="93" t="s">
        <v>540</v>
      </c>
      <c r="E101" s="79"/>
      <c r="F101" s="971"/>
      <c r="G101" s="971"/>
      <c r="H101" s="972"/>
      <c r="I101" s="972"/>
      <c r="J101" s="973"/>
    </row>
    <row r="102" spans="1:26" s="85" customFormat="1" ht="18.75" customHeight="1" outlineLevel="1" thickBot="1">
      <c r="A102" s="81"/>
      <c r="B102" s="94"/>
      <c r="C102" s="81"/>
      <c r="D102" s="81"/>
      <c r="E102" s="81"/>
      <c r="F102" s="81"/>
      <c r="G102" s="82"/>
      <c r="H102" s="82"/>
      <c r="I102" s="82"/>
      <c r="J102" s="82"/>
      <c r="K102" s="82"/>
      <c r="L102" s="82"/>
      <c r="M102" s="83"/>
      <c r="N102" s="1021"/>
      <c r="O102" s="1021"/>
      <c r="P102" s="1021"/>
      <c r="Q102" s="1021"/>
      <c r="R102" s="84"/>
      <c r="V102" s="83"/>
      <c r="W102" s="83"/>
      <c r="X102" s="83"/>
      <c r="Y102" s="83"/>
      <c r="Z102" s="84"/>
    </row>
    <row r="103" spans="1:26" ht="18.75" customHeight="1" outlineLevel="1">
      <c r="B103" s="1018" t="s">
        <v>544</v>
      </c>
      <c r="C103" s="1025"/>
      <c r="D103" s="1026"/>
      <c r="E103" s="1026"/>
      <c r="F103" s="1026"/>
      <c r="G103" s="1026"/>
      <c r="H103" s="1026"/>
      <c r="I103" s="1026"/>
      <c r="J103" s="1027"/>
    </row>
    <row r="104" spans="1:26" ht="18.75" customHeight="1" outlineLevel="1">
      <c r="B104" s="1019"/>
      <c r="C104" s="921"/>
      <c r="D104" s="922"/>
      <c r="E104" s="922"/>
      <c r="F104" s="922"/>
      <c r="G104" s="922"/>
      <c r="H104" s="922"/>
      <c r="I104" s="922"/>
      <c r="J104" s="923"/>
    </row>
    <row r="105" spans="1:26" ht="18.75" customHeight="1" outlineLevel="1">
      <c r="B105" s="1020"/>
      <c r="C105" s="1028"/>
      <c r="D105" s="1029"/>
      <c r="E105" s="1029"/>
      <c r="F105" s="1029"/>
      <c r="G105" s="1029"/>
      <c r="H105" s="1029"/>
      <c r="I105" s="1029"/>
      <c r="J105" s="1030"/>
    </row>
    <row r="106" spans="1:26" ht="18.75" customHeight="1" outlineLevel="1">
      <c r="B106" s="1031" t="s">
        <v>545</v>
      </c>
      <c r="C106" s="918"/>
      <c r="D106" s="919"/>
      <c r="E106" s="919"/>
      <c r="F106" s="919"/>
      <c r="G106" s="919"/>
      <c r="H106" s="919"/>
      <c r="I106" s="919"/>
      <c r="J106" s="920"/>
    </row>
    <row r="107" spans="1:26" ht="18.75" customHeight="1" outlineLevel="1">
      <c r="B107" s="1019"/>
      <c r="C107" s="921"/>
      <c r="D107" s="922"/>
      <c r="E107" s="922"/>
      <c r="F107" s="922"/>
      <c r="G107" s="922"/>
      <c r="H107" s="922"/>
      <c r="I107" s="922"/>
      <c r="J107" s="923"/>
    </row>
    <row r="108" spans="1:26" ht="18.75" customHeight="1" outlineLevel="1" thickBot="1">
      <c r="B108" s="1032"/>
      <c r="C108" s="924"/>
      <c r="D108" s="925"/>
      <c r="E108" s="925"/>
      <c r="F108" s="925"/>
      <c r="G108" s="925"/>
      <c r="H108" s="925"/>
      <c r="I108" s="925"/>
      <c r="J108" s="926"/>
    </row>
    <row r="109" spans="1:26" ht="18.75" customHeight="1" outlineLevel="1" thickBot="1">
      <c r="B109" s="95"/>
      <c r="C109" s="96"/>
      <c r="D109" s="96"/>
      <c r="E109" s="96"/>
      <c r="F109" s="96"/>
      <c r="G109" s="96"/>
      <c r="H109" s="96"/>
      <c r="I109" s="96"/>
      <c r="J109" s="96"/>
    </row>
    <row r="110" spans="1:26" ht="18.75" customHeight="1" outlineLevel="1">
      <c r="B110" s="97" t="s">
        <v>546</v>
      </c>
      <c r="C110" s="98"/>
      <c r="D110" s="98"/>
      <c r="E110" s="98"/>
      <c r="F110" s="99"/>
      <c r="G110" s="99"/>
      <c r="H110" s="99"/>
      <c r="I110" s="99"/>
      <c r="J110" s="100"/>
    </row>
    <row r="111" spans="1:26" ht="18.75" customHeight="1" outlineLevel="1">
      <c r="B111" s="942"/>
      <c r="C111" s="943"/>
      <c r="D111" s="943"/>
      <c r="E111" s="943"/>
      <c r="F111" s="943"/>
      <c r="G111" s="943"/>
      <c r="H111" s="943"/>
      <c r="I111" s="943"/>
      <c r="J111" s="944"/>
    </row>
    <row r="112" spans="1:26" ht="12" customHeight="1" outlineLevel="1" thickBot="1">
      <c r="B112" s="234"/>
      <c r="C112" s="101"/>
      <c r="D112" s="101"/>
      <c r="E112" s="101"/>
      <c r="F112" s="101"/>
      <c r="G112" s="101"/>
      <c r="H112" s="101"/>
      <c r="I112" s="101"/>
      <c r="J112" s="102"/>
    </row>
    <row r="115" spans="2:11" ht="17.25" customHeight="1">
      <c r="B115" s="198"/>
      <c r="C115" s="198"/>
      <c r="D115" s="198"/>
      <c r="E115" s="198"/>
      <c r="F115" s="198"/>
      <c r="G115" s="198"/>
      <c r="H115" s="198"/>
      <c r="I115" s="198"/>
      <c r="J115" s="198"/>
      <c r="K115" s="198"/>
    </row>
    <row r="116" spans="2:11" ht="33.75" customHeight="1">
      <c r="B116" s="103" t="s">
        <v>529</v>
      </c>
      <c r="C116" s="948">
        <f>個票ｰ1008!B156</f>
        <v>0</v>
      </c>
      <c r="D116" s="949"/>
      <c r="E116" s="949"/>
      <c r="F116" s="950"/>
      <c r="G116" s="104" t="s">
        <v>530</v>
      </c>
      <c r="H116" s="945">
        <v>12</v>
      </c>
      <c r="I116" s="946"/>
      <c r="J116" s="947"/>
    </row>
    <row r="117" spans="2:11" ht="30" customHeight="1" outlineLevel="1">
      <c r="B117" s="237" t="s">
        <v>531</v>
      </c>
      <c r="C117" s="996">
        <f>個票ｰ1008!U156</f>
        <v>0</v>
      </c>
      <c r="D117" s="997"/>
      <c r="E117" s="997"/>
      <c r="F117" s="997"/>
      <c r="G117" s="997"/>
      <c r="H117" s="997"/>
      <c r="I117" s="997"/>
      <c r="J117" s="998"/>
    </row>
    <row r="118" spans="2:11" ht="30" customHeight="1" outlineLevel="1">
      <c r="B118" s="235" t="s">
        <v>533</v>
      </c>
      <c r="C118" s="992">
        <f>個票ｰ1008!S156</f>
        <v>0</v>
      </c>
      <c r="D118" s="993"/>
      <c r="E118" s="993"/>
      <c r="F118" s="993"/>
      <c r="G118" s="993"/>
      <c r="H118" s="993"/>
      <c r="I118" s="993"/>
      <c r="J118" s="994"/>
    </row>
    <row r="119" spans="2:11" ht="30" customHeight="1" outlineLevel="1">
      <c r="B119" s="236" t="s">
        <v>534</v>
      </c>
      <c r="C119" s="927"/>
      <c r="D119" s="927"/>
      <c r="E119" s="927"/>
      <c r="F119" s="927"/>
      <c r="G119" s="927"/>
      <c r="H119" s="928"/>
      <c r="I119" s="928"/>
      <c r="J119" s="929"/>
    </row>
    <row r="120" spans="2:11" ht="14.25" customHeight="1" outlineLevel="1">
      <c r="B120" s="995" t="s">
        <v>547</v>
      </c>
      <c r="C120" s="974" t="s">
        <v>536</v>
      </c>
      <c r="D120" s="974"/>
      <c r="E120" s="974"/>
      <c r="F120" s="974" t="s">
        <v>537</v>
      </c>
      <c r="G120" s="974"/>
      <c r="H120" s="975"/>
      <c r="I120" s="975"/>
      <c r="J120" s="976"/>
    </row>
    <row r="121" spans="2:11" ht="34.5" customHeight="1" outlineLevel="1">
      <c r="B121" s="995"/>
      <c r="C121" s="71"/>
      <c r="D121" s="197" t="s">
        <v>311</v>
      </c>
      <c r="E121" s="71"/>
      <c r="F121" s="977"/>
      <c r="G121" s="977"/>
      <c r="H121" s="978"/>
      <c r="I121" s="978"/>
      <c r="J121" s="979"/>
    </row>
    <row r="122" spans="2:11" ht="34.5" customHeight="1" outlineLevel="1">
      <c r="B122" s="995"/>
      <c r="C122" s="71"/>
      <c r="D122" s="88" t="s">
        <v>311</v>
      </c>
      <c r="E122" s="71"/>
      <c r="F122" s="968"/>
      <c r="G122" s="968"/>
      <c r="H122" s="969"/>
      <c r="I122" s="969"/>
      <c r="J122" s="970"/>
    </row>
    <row r="123" spans="2:11" ht="34.5" customHeight="1" outlineLevel="1">
      <c r="B123" s="995"/>
      <c r="C123" s="71"/>
      <c r="D123" s="88" t="s">
        <v>311</v>
      </c>
      <c r="E123" s="71"/>
      <c r="F123" s="968"/>
      <c r="G123" s="968"/>
      <c r="H123" s="969"/>
      <c r="I123" s="969"/>
      <c r="J123" s="970"/>
    </row>
    <row r="124" spans="2:11" ht="34.5" customHeight="1" outlineLevel="1">
      <c r="B124" s="995"/>
      <c r="C124" s="71"/>
      <c r="D124" s="88" t="s">
        <v>311</v>
      </c>
      <c r="E124" s="71"/>
      <c r="F124" s="968"/>
      <c r="G124" s="968"/>
      <c r="H124" s="969"/>
      <c r="I124" s="969"/>
      <c r="J124" s="970"/>
    </row>
    <row r="125" spans="2:11" ht="34.5" customHeight="1" outlineLevel="1">
      <c r="B125" s="995"/>
      <c r="C125" s="71"/>
      <c r="D125" s="241" t="s">
        <v>311</v>
      </c>
      <c r="E125" s="71"/>
      <c r="F125" s="980"/>
      <c r="G125" s="981"/>
      <c r="H125" s="982"/>
      <c r="I125" s="982"/>
      <c r="J125" s="983"/>
    </row>
    <row r="126" spans="2:11" ht="15" customHeight="1" outlineLevel="1">
      <c r="B126" s="936" t="s">
        <v>538</v>
      </c>
      <c r="C126" s="1037" t="s">
        <v>536</v>
      </c>
      <c r="D126" s="1037"/>
      <c r="E126" s="1037"/>
      <c r="F126" s="1037" t="s">
        <v>539</v>
      </c>
      <c r="G126" s="1037"/>
      <c r="H126" s="1038"/>
      <c r="I126" s="1038"/>
      <c r="J126" s="1039"/>
    </row>
    <row r="127" spans="2:11" ht="31.5" customHeight="1" outlineLevel="1">
      <c r="B127" s="937"/>
      <c r="C127" s="72"/>
      <c r="D127" s="90" t="s">
        <v>540</v>
      </c>
      <c r="E127" s="73"/>
      <c r="F127" s="977"/>
      <c r="G127" s="977"/>
      <c r="H127" s="978"/>
      <c r="I127" s="978"/>
      <c r="J127" s="979"/>
    </row>
    <row r="128" spans="2:11" ht="31.5" customHeight="1" outlineLevel="1">
      <c r="B128" s="937"/>
      <c r="C128" s="74"/>
      <c r="D128" s="91" t="s">
        <v>540</v>
      </c>
      <c r="E128" s="75"/>
      <c r="F128" s="968"/>
      <c r="G128" s="968"/>
      <c r="H128" s="969"/>
      <c r="I128" s="969"/>
      <c r="J128" s="970"/>
    </row>
    <row r="129" spans="1:26" ht="31.5" customHeight="1" outlineLevel="1">
      <c r="B129" s="937"/>
      <c r="C129" s="74"/>
      <c r="D129" s="91" t="s">
        <v>540</v>
      </c>
      <c r="E129" s="75"/>
      <c r="F129" s="968"/>
      <c r="G129" s="968"/>
      <c r="H129" s="969"/>
      <c r="I129" s="969"/>
      <c r="J129" s="970"/>
    </row>
    <row r="130" spans="1:26" ht="31.5" customHeight="1" outlineLevel="1">
      <c r="B130" s="937"/>
      <c r="C130" s="74"/>
      <c r="D130" s="91" t="s">
        <v>540</v>
      </c>
      <c r="E130" s="75"/>
      <c r="F130" s="968"/>
      <c r="G130" s="968"/>
      <c r="H130" s="969"/>
      <c r="I130" s="969"/>
      <c r="J130" s="970"/>
    </row>
    <row r="131" spans="1:26" ht="31.5" customHeight="1" outlineLevel="1">
      <c r="B131" s="938"/>
      <c r="C131" s="76"/>
      <c r="D131" s="92" t="s">
        <v>540</v>
      </c>
      <c r="E131" s="77"/>
      <c r="F131" s="939"/>
      <c r="G131" s="939"/>
      <c r="H131" s="940"/>
      <c r="I131" s="940"/>
      <c r="J131" s="941"/>
    </row>
    <row r="132" spans="1:26" ht="15" customHeight="1" outlineLevel="1">
      <c r="B132" s="954" t="s">
        <v>541</v>
      </c>
      <c r="C132" s="956" t="s">
        <v>542</v>
      </c>
      <c r="D132" s="957"/>
      <c r="E132" s="958"/>
      <c r="F132" s="959" t="s">
        <v>543</v>
      </c>
      <c r="G132" s="960"/>
      <c r="H132" s="960"/>
      <c r="I132" s="960"/>
      <c r="J132" s="961"/>
    </row>
    <row r="133" spans="1:26" ht="30" customHeight="1" outlineLevel="1">
      <c r="B133" s="937"/>
      <c r="C133" s="74"/>
      <c r="D133" s="91" t="s">
        <v>540</v>
      </c>
      <c r="E133" s="71"/>
      <c r="F133" s="965"/>
      <c r="G133" s="965"/>
      <c r="H133" s="966"/>
      <c r="I133" s="966"/>
      <c r="J133" s="967"/>
    </row>
    <row r="134" spans="1:26" ht="30" customHeight="1" outlineLevel="1">
      <c r="B134" s="937"/>
      <c r="C134" s="74"/>
      <c r="D134" s="91" t="s">
        <v>540</v>
      </c>
      <c r="E134" s="71"/>
      <c r="F134" s="968"/>
      <c r="G134" s="968"/>
      <c r="H134" s="969"/>
      <c r="I134" s="969"/>
      <c r="J134" s="970"/>
    </row>
    <row r="135" spans="1:26" ht="30" customHeight="1" outlineLevel="1">
      <c r="B135" s="937"/>
      <c r="C135" s="74"/>
      <c r="D135" s="91" t="s">
        <v>540</v>
      </c>
      <c r="E135" s="71"/>
      <c r="F135" s="968"/>
      <c r="G135" s="968"/>
      <c r="H135" s="969"/>
      <c r="I135" s="969"/>
      <c r="J135" s="970"/>
    </row>
    <row r="136" spans="1:26" ht="30" customHeight="1" outlineLevel="1" thickBot="1">
      <c r="B136" s="955"/>
      <c r="C136" s="78"/>
      <c r="D136" s="93" t="s">
        <v>540</v>
      </c>
      <c r="E136" s="79"/>
      <c r="F136" s="971"/>
      <c r="G136" s="971"/>
      <c r="H136" s="972"/>
      <c r="I136" s="972"/>
      <c r="J136" s="973"/>
    </row>
    <row r="137" spans="1:26" s="85" customFormat="1" ht="18.75" customHeight="1" outlineLevel="1" thickBot="1">
      <c r="A137" s="81"/>
      <c r="B137" s="94"/>
      <c r="C137" s="81"/>
      <c r="D137" s="81"/>
      <c r="E137" s="81"/>
      <c r="F137" s="81"/>
      <c r="G137" s="82"/>
      <c r="H137" s="82"/>
      <c r="I137" s="82"/>
      <c r="J137" s="82"/>
      <c r="K137" s="82"/>
      <c r="L137" s="82"/>
      <c r="M137" s="83"/>
      <c r="N137" s="1021"/>
      <c r="O137" s="1021"/>
      <c r="P137" s="1021"/>
      <c r="Q137" s="1021"/>
      <c r="R137" s="84"/>
      <c r="V137" s="83"/>
      <c r="W137" s="83"/>
      <c r="X137" s="83"/>
      <c r="Y137" s="83"/>
      <c r="Z137" s="84"/>
    </row>
    <row r="138" spans="1:26" ht="18.75" customHeight="1" outlineLevel="1">
      <c r="B138" s="1018" t="s">
        <v>544</v>
      </c>
      <c r="C138" s="1025"/>
      <c r="D138" s="1026"/>
      <c r="E138" s="1026"/>
      <c r="F138" s="1026"/>
      <c r="G138" s="1026"/>
      <c r="H138" s="1026"/>
      <c r="I138" s="1026"/>
      <c r="J138" s="1027"/>
    </row>
    <row r="139" spans="1:26" ht="18.75" customHeight="1" outlineLevel="1">
      <c r="B139" s="1019"/>
      <c r="C139" s="921"/>
      <c r="D139" s="922"/>
      <c r="E139" s="922"/>
      <c r="F139" s="922"/>
      <c r="G139" s="922"/>
      <c r="H139" s="922"/>
      <c r="I139" s="922"/>
      <c r="J139" s="923"/>
    </row>
    <row r="140" spans="1:26" ht="18.75" customHeight="1" outlineLevel="1">
      <c r="B140" s="1020"/>
      <c r="C140" s="1028"/>
      <c r="D140" s="1029"/>
      <c r="E140" s="1029"/>
      <c r="F140" s="1029"/>
      <c r="G140" s="1029"/>
      <c r="H140" s="1029"/>
      <c r="I140" s="1029"/>
      <c r="J140" s="1030"/>
    </row>
    <row r="141" spans="1:26" ht="18.75" customHeight="1" outlineLevel="1">
      <c r="B141" s="1031" t="s">
        <v>545</v>
      </c>
      <c r="C141" s="918"/>
      <c r="D141" s="919"/>
      <c r="E141" s="919"/>
      <c r="F141" s="919"/>
      <c r="G141" s="919"/>
      <c r="H141" s="919"/>
      <c r="I141" s="919"/>
      <c r="J141" s="920"/>
    </row>
    <row r="142" spans="1:26" ht="18.75" customHeight="1" outlineLevel="1">
      <c r="B142" s="1019"/>
      <c r="C142" s="921"/>
      <c r="D142" s="922"/>
      <c r="E142" s="922"/>
      <c r="F142" s="922"/>
      <c r="G142" s="922"/>
      <c r="H142" s="922"/>
      <c r="I142" s="922"/>
      <c r="J142" s="923"/>
    </row>
    <row r="143" spans="1:26" ht="18.75" customHeight="1" outlineLevel="1" thickBot="1">
      <c r="B143" s="1032"/>
      <c r="C143" s="924"/>
      <c r="D143" s="925"/>
      <c r="E143" s="925"/>
      <c r="F143" s="925"/>
      <c r="G143" s="925"/>
      <c r="H143" s="925"/>
      <c r="I143" s="925"/>
      <c r="J143" s="926"/>
    </row>
    <row r="144" spans="1:26" ht="18.75" customHeight="1" outlineLevel="1" thickBot="1">
      <c r="B144" s="95"/>
      <c r="C144" s="96"/>
      <c r="D144" s="96"/>
      <c r="E144" s="96"/>
      <c r="F144" s="96"/>
      <c r="G144" s="96"/>
      <c r="H144" s="96"/>
      <c r="I144" s="96"/>
      <c r="J144" s="96"/>
    </row>
    <row r="145" spans="2:10" ht="18.75" customHeight="1" outlineLevel="1">
      <c r="B145" s="97" t="s">
        <v>546</v>
      </c>
      <c r="C145" s="98"/>
      <c r="D145" s="98"/>
      <c r="E145" s="98"/>
      <c r="F145" s="99"/>
      <c r="G145" s="99"/>
      <c r="H145" s="99"/>
      <c r="I145" s="99"/>
      <c r="J145" s="100"/>
    </row>
    <row r="146" spans="2:10" ht="18.75" customHeight="1" outlineLevel="1">
      <c r="B146" s="942"/>
      <c r="C146" s="943"/>
      <c r="D146" s="943"/>
      <c r="E146" s="943"/>
      <c r="F146" s="943"/>
      <c r="G146" s="943"/>
      <c r="H146" s="943"/>
      <c r="I146" s="943"/>
      <c r="J146" s="944"/>
    </row>
    <row r="147" spans="2:10" ht="12" customHeight="1" outlineLevel="1" thickBot="1">
      <c r="B147" s="234"/>
      <c r="C147" s="101"/>
      <c r="D147" s="101"/>
      <c r="E147" s="101"/>
      <c r="F147" s="101"/>
      <c r="G147" s="101"/>
      <c r="H147" s="101"/>
      <c r="I147" s="101"/>
      <c r="J147" s="102"/>
    </row>
    <row r="148" spans="2:10" ht="17.25" customHeight="1"/>
    <row r="150" spans="2:10" ht="33.75" customHeight="1">
      <c r="B150" s="103" t="s">
        <v>529</v>
      </c>
      <c r="C150" s="948">
        <f>個票ｰ1008!B157</f>
        <v>0</v>
      </c>
      <c r="D150" s="949"/>
      <c r="E150" s="949"/>
      <c r="F150" s="950"/>
      <c r="G150" s="104" t="s">
        <v>530</v>
      </c>
      <c r="H150" s="945">
        <v>13</v>
      </c>
      <c r="I150" s="946"/>
      <c r="J150" s="947"/>
    </row>
    <row r="151" spans="2:10" ht="30" customHeight="1" outlineLevel="1">
      <c r="B151" s="237" t="s">
        <v>531</v>
      </c>
      <c r="C151" s="996">
        <f>個票ｰ1008!U157</f>
        <v>0</v>
      </c>
      <c r="D151" s="997"/>
      <c r="E151" s="997"/>
      <c r="F151" s="997"/>
      <c r="G151" s="997"/>
      <c r="H151" s="997"/>
      <c r="I151" s="997"/>
      <c r="J151" s="998"/>
    </row>
    <row r="152" spans="2:10" ht="30" customHeight="1" outlineLevel="1">
      <c r="B152" s="235" t="s">
        <v>533</v>
      </c>
      <c r="C152" s="992">
        <f>個票ｰ1008!S157</f>
        <v>0</v>
      </c>
      <c r="D152" s="993"/>
      <c r="E152" s="993"/>
      <c r="F152" s="993"/>
      <c r="G152" s="993"/>
      <c r="H152" s="993"/>
      <c r="I152" s="993"/>
      <c r="J152" s="994"/>
    </row>
    <row r="153" spans="2:10" ht="30" customHeight="1" outlineLevel="1">
      <c r="B153" s="236" t="s">
        <v>534</v>
      </c>
      <c r="C153" s="927"/>
      <c r="D153" s="927"/>
      <c r="E153" s="927"/>
      <c r="F153" s="927"/>
      <c r="G153" s="927"/>
      <c r="H153" s="928"/>
      <c r="I153" s="928"/>
      <c r="J153" s="929"/>
    </row>
    <row r="154" spans="2:10" ht="14.25" customHeight="1" outlineLevel="1">
      <c r="B154" s="1040" t="s">
        <v>550</v>
      </c>
      <c r="C154" s="974" t="s">
        <v>536</v>
      </c>
      <c r="D154" s="974"/>
      <c r="E154" s="974"/>
      <c r="F154" s="974" t="s">
        <v>537</v>
      </c>
      <c r="G154" s="974"/>
      <c r="H154" s="975"/>
      <c r="I154" s="975"/>
      <c r="J154" s="976"/>
    </row>
    <row r="155" spans="2:10" ht="34.5" customHeight="1" outlineLevel="1">
      <c r="B155" s="1040"/>
      <c r="C155" s="71"/>
      <c r="D155" s="197" t="s">
        <v>311</v>
      </c>
      <c r="E155" s="71"/>
      <c r="F155" s="977"/>
      <c r="G155" s="977"/>
      <c r="H155" s="978"/>
      <c r="I155" s="978"/>
      <c r="J155" s="979"/>
    </row>
    <row r="156" spans="2:10" ht="34.5" customHeight="1" outlineLevel="1">
      <c r="B156" s="1040"/>
      <c r="C156" s="71"/>
      <c r="D156" s="88" t="s">
        <v>311</v>
      </c>
      <c r="E156" s="71"/>
      <c r="F156" s="968"/>
      <c r="G156" s="968"/>
      <c r="H156" s="969"/>
      <c r="I156" s="969"/>
      <c r="J156" s="970"/>
    </row>
    <row r="157" spans="2:10" ht="34.5" customHeight="1" outlineLevel="1">
      <c r="B157" s="1040"/>
      <c r="C157" s="71"/>
      <c r="D157" s="88" t="s">
        <v>311</v>
      </c>
      <c r="E157" s="71"/>
      <c r="F157" s="968"/>
      <c r="G157" s="968"/>
      <c r="H157" s="969"/>
      <c r="I157" s="969"/>
      <c r="J157" s="970"/>
    </row>
    <row r="158" spans="2:10" ht="34.5" customHeight="1" outlineLevel="1">
      <c r="B158" s="1040"/>
      <c r="C158" s="71"/>
      <c r="D158" s="88" t="s">
        <v>311</v>
      </c>
      <c r="E158" s="71"/>
      <c r="F158" s="968"/>
      <c r="G158" s="968"/>
      <c r="H158" s="969"/>
      <c r="I158" s="969"/>
      <c r="J158" s="970"/>
    </row>
    <row r="159" spans="2:10" ht="34.5" customHeight="1" outlineLevel="1">
      <c r="B159" s="1040"/>
      <c r="C159" s="71"/>
      <c r="D159" s="241" t="s">
        <v>311</v>
      </c>
      <c r="E159" s="71"/>
      <c r="F159" s="980"/>
      <c r="G159" s="981"/>
      <c r="H159" s="982"/>
      <c r="I159" s="982"/>
      <c r="J159" s="983"/>
    </row>
    <row r="160" spans="2:10" ht="15" customHeight="1" outlineLevel="1">
      <c r="B160" s="1041" t="s">
        <v>551</v>
      </c>
      <c r="C160" s="974" t="s">
        <v>536</v>
      </c>
      <c r="D160" s="974"/>
      <c r="E160" s="974"/>
      <c r="F160" s="974" t="s">
        <v>539</v>
      </c>
      <c r="G160" s="974"/>
      <c r="H160" s="975"/>
      <c r="I160" s="975"/>
      <c r="J160" s="976"/>
    </row>
    <row r="161" spans="1:26" ht="31.5" customHeight="1" outlineLevel="1">
      <c r="B161" s="1042"/>
      <c r="C161" s="72"/>
      <c r="D161" s="90" t="s">
        <v>540</v>
      </c>
      <c r="E161" s="73"/>
      <c r="F161" s="977"/>
      <c r="G161" s="977"/>
      <c r="H161" s="978"/>
      <c r="I161" s="978"/>
      <c r="J161" s="979"/>
    </row>
    <row r="162" spans="1:26" ht="31.5" customHeight="1" outlineLevel="1">
      <c r="B162" s="1042"/>
      <c r="C162" s="74"/>
      <c r="D162" s="91" t="s">
        <v>540</v>
      </c>
      <c r="E162" s="75"/>
      <c r="F162" s="968"/>
      <c r="G162" s="968"/>
      <c r="H162" s="969"/>
      <c r="I162" s="969"/>
      <c r="J162" s="970"/>
    </row>
    <row r="163" spans="1:26" ht="31.5" customHeight="1" outlineLevel="1">
      <c r="B163" s="1042"/>
      <c r="C163" s="74"/>
      <c r="D163" s="91" t="s">
        <v>540</v>
      </c>
      <c r="E163" s="75"/>
      <c r="F163" s="968"/>
      <c r="G163" s="968"/>
      <c r="H163" s="969"/>
      <c r="I163" s="969"/>
      <c r="J163" s="970"/>
    </row>
    <row r="164" spans="1:26" ht="31.5" customHeight="1" outlineLevel="1">
      <c r="B164" s="1042"/>
      <c r="C164" s="74"/>
      <c r="D164" s="91" t="s">
        <v>540</v>
      </c>
      <c r="E164" s="75"/>
      <c r="F164" s="968"/>
      <c r="G164" s="968"/>
      <c r="H164" s="969"/>
      <c r="I164" s="969"/>
      <c r="J164" s="970"/>
    </row>
    <row r="165" spans="1:26" ht="31.5" customHeight="1" outlineLevel="1">
      <c r="B165" s="1043"/>
      <c r="C165" s="76"/>
      <c r="D165" s="92" t="s">
        <v>540</v>
      </c>
      <c r="E165" s="77"/>
      <c r="F165" s="939"/>
      <c r="G165" s="939"/>
      <c r="H165" s="940"/>
      <c r="I165" s="940"/>
      <c r="J165" s="941"/>
    </row>
    <row r="166" spans="1:26" ht="15" customHeight="1" outlineLevel="1">
      <c r="B166" s="954" t="s">
        <v>552</v>
      </c>
      <c r="C166" s="956" t="s">
        <v>542</v>
      </c>
      <c r="D166" s="957"/>
      <c r="E166" s="958"/>
      <c r="F166" s="959" t="s">
        <v>543</v>
      </c>
      <c r="G166" s="960"/>
      <c r="H166" s="960"/>
      <c r="I166" s="960"/>
      <c r="J166" s="961"/>
    </row>
    <row r="167" spans="1:26" ht="30" customHeight="1" outlineLevel="1">
      <c r="B167" s="937"/>
      <c r="C167" s="74"/>
      <c r="D167" s="91" t="s">
        <v>540</v>
      </c>
      <c r="E167" s="71"/>
      <c r="F167" s="965"/>
      <c r="G167" s="965"/>
      <c r="H167" s="966"/>
      <c r="I167" s="966"/>
      <c r="J167" s="967"/>
    </row>
    <row r="168" spans="1:26" ht="30" customHeight="1" outlineLevel="1">
      <c r="B168" s="937"/>
      <c r="C168" s="74"/>
      <c r="D168" s="91" t="s">
        <v>540</v>
      </c>
      <c r="E168" s="71"/>
      <c r="F168" s="968"/>
      <c r="G168" s="968"/>
      <c r="H168" s="969"/>
      <c r="I168" s="969"/>
      <c r="J168" s="970"/>
    </row>
    <row r="169" spans="1:26" ht="30" customHeight="1" outlineLevel="1">
      <c r="B169" s="937"/>
      <c r="C169" s="74"/>
      <c r="D169" s="91" t="s">
        <v>540</v>
      </c>
      <c r="E169" s="71"/>
      <c r="F169" s="968"/>
      <c r="G169" s="968"/>
      <c r="H169" s="969"/>
      <c r="I169" s="969"/>
      <c r="J169" s="970"/>
    </row>
    <row r="170" spans="1:26" ht="30" customHeight="1" outlineLevel="1" thickBot="1">
      <c r="B170" s="955"/>
      <c r="C170" s="78"/>
      <c r="D170" s="93" t="s">
        <v>540</v>
      </c>
      <c r="E170" s="79"/>
      <c r="F170" s="971"/>
      <c r="G170" s="971"/>
      <c r="H170" s="972"/>
      <c r="I170" s="972"/>
      <c r="J170" s="973"/>
    </row>
    <row r="171" spans="1:26" s="85" customFormat="1" ht="18.75" customHeight="1" outlineLevel="1" thickBot="1">
      <c r="A171" s="81"/>
      <c r="B171" s="94"/>
      <c r="C171" s="81"/>
      <c r="D171" s="81"/>
      <c r="E171" s="81"/>
      <c r="F171" s="81"/>
      <c r="G171" s="82"/>
      <c r="H171" s="82"/>
      <c r="I171" s="82"/>
      <c r="J171" s="82"/>
      <c r="K171" s="82"/>
      <c r="L171" s="82"/>
      <c r="M171" s="83"/>
      <c r="N171" s="1021"/>
      <c r="O171" s="1021"/>
      <c r="P171" s="1021"/>
      <c r="Q171" s="1021"/>
      <c r="R171" s="84"/>
      <c r="V171" s="83"/>
      <c r="W171" s="83"/>
      <c r="X171" s="83"/>
      <c r="Y171" s="83"/>
      <c r="Z171" s="84"/>
    </row>
    <row r="172" spans="1:26" ht="18.75" customHeight="1" outlineLevel="1">
      <c r="B172" s="1018" t="s">
        <v>544</v>
      </c>
      <c r="C172" s="1025"/>
      <c r="D172" s="1026"/>
      <c r="E172" s="1026"/>
      <c r="F172" s="1026"/>
      <c r="G172" s="1026"/>
      <c r="H172" s="1026"/>
      <c r="I172" s="1026"/>
      <c r="J172" s="1027"/>
    </row>
    <row r="173" spans="1:26" ht="18.75" customHeight="1" outlineLevel="1">
      <c r="B173" s="1019"/>
      <c r="C173" s="921"/>
      <c r="D173" s="922"/>
      <c r="E173" s="922"/>
      <c r="F173" s="922"/>
      <c r="G173" s="922"/>
      <c r="H173" s="922"/>
      <c r="I173" s="922"/>
      <c r="J173" s="923"/>
    </row>
    <row r="174" spans="1:26" ht="18.75" customHeight="1" outlineLevel="1">
      <c r="B174" s="1020"/>
      <c r="C174" s="1028"/>
      <c r="D174" s="1029"/>
      <c r="E174" s="1029"/>
      <c r="F174" s="1029"/>
      <c r="G174" s="1029"/>
      <c r="H174" s="1029"/>
      <c r="I174" s="1029"/>
      <c r="J174" s="1030"/>
    </row>
    <row r="175" spans="1:26" ht="18.75" customHeight="1" outlineLevel="1">
      <c r="B175" s="1031" t="s">
        <v>545</v>
      </c>
      <c r="C175" s="918"/>
      <c r="D175" s="919"/>
      <c r="E175" s="919"/>
      <c r="F175" s="919"/>
      <c r="G175" s="919"/>
      <c r="H175" s="919"/>
      <c r="I175" s="919"/>
      <c r="J175" s="920"/>
    </row>
    <row r="176" spans="1:26" ht="18.75" customHeight="1" outlineLevel="1">
      <c r="B176" s="1019"/>
      <c r="C176" s="921"/>
      <c r="D176" s="922"/>
      <c r="E176" s="922"/>
      <c r="F176" s="922"/>
      <c r="G176" s="922"/>
      <c r="H176" s="922"/>
      <c r="I176" s="922"/>
      <c r="J176" s="923"/>
    </row>
    <row r="177" spans="2:10" ht="18.75" customHeight="1" outlineLevel="1" thickBot="1">
      <c r="B177" s="1032"/>
      <c r="C177" s="924"/>
      <c r="D177" s="925"/>
      <c r="E177" s="925"/>
      <c r="F177" s="925"/>
      <c r="G177" s="925"/>
      <c r="H177" s="925"/>
      <c r="I177" s="925"/>
      <c r="J177" s="926"/>
    </row>
    <row r="178" spans="2:10" ht="18.75" customHeight="1" outlineLevel="1" thickBot="1">
      <c r="B178" s="95"/>
      <c r="C178" s="96"/>
      <c r="D178" s="96"/>
      <c r="E178" s="96"/>
      <c r="F178" s="96"/>
      <c r="G178" s="96"/>
      <c r="H178" s="96"/>
      <c r="I178" s="96"/>
      <c r="J178" s="96"/>
    </row>
    <row r="179" spans="2:10" ht="18.75" customHeight="1" outlineLevel="1">
      <c r="B179" s="97" t="s">
        <v>546</v>
      </c>
      <c r="C179" s="98"/>
      <c r="D179" s="98"/>
      <c r="E179" s="98"/>
      <c r="F179" s="99"/>
      <c r="G179" s="99"/>
      <c r="H179" s="99"/>
      <c r="I179" s="99"/>
      <c r="J179" s="100"/>
    </row>
    <row r="180" spans="2:10" ht="18.75" customHeight="1" outlineLevel="1">
      <c r="B180" s="942"/>
      <c r="C180" s="943"/>
      <c r="D180" s="943"/>
      <c r="E180" s="943"/>
      <c r="F180" s="943"/>
      <c r="G180" s="943"/>
      <c r="H180" s="943"/>
      <c r="I180" s="943"/>
      <c r="J180" s="944"/>
    </row>
    <row r="181" spans="2:10" ht="12" customHeight="1" outlineLevel="1" thickBot="1">
      <c r="B181" s="234"/>
      <c r="C181" s="101"/>
      <c r="D181" s="101"/>
      <c r="E181" s="101"/>
      <c r="F181" s="101"/>
      <c r="G181" s="101"/>
      <c r="H181" s="101"/>
      <c r="I181" s="101"/>
      <c r="J181" s="102"/>
    </row>
    <row r="184" spans="2:10" ht="33.75" customHeight="1">
      <c r="B184" s="103" t="s">
        <v>529</v>
      </c>
      <c r="C184" s="948">
        <f>個票ｰ1008!B158</f>
        <v>0</v>
      </c>
      <c r="D184" s="949"/>
      <c r="E184" s="949"/>
      <c r="F184" s="950"/>
      <c r="G184" s="104" t="s">
        <v>530</v>
      </c>
      <c r="H184" s="945">
        <v>14</v>
      </c>
      <c r="I184" s="946"/>
      <c r="J184" s="947"/>
    </row>
    <row r="185" spans="2:10" ht="30" customHeight="1" outlineLevel="1">
      <c r="B185" s="237" t="s">
        <v>531</v>
      </c>
      <c r="C185" s="951">
        <f>個票ｰ1008!U158</f>
        <v>0</v>
      </c>
      <c r="D185" s="952"/>
      <c r="E185" s="952"/>
      <c r="F185" s="952"/>
      <c r="G185" s="952"/>
      <c r="H185" s="952"/>
      <c r="I185" s="952"/>
      <c r="J185" s="953"/>
    </row>
    <row r="186" spans="2:10" ht="30" customHeight="1" outlineLevel="1">
      <c r="B186" s="235" t="s">
        <v>533</v>
      </c>
      <c r="C186" s="992">
        <f>個票ｰ1008!S158</f>
        <v>0</v>
      </c>
      <c r="D186" s="993"/>
      <c r="E186" s="993"/>
      <c r="F186" s="993"/>
      <c r="G186" s="993"/>
      <c r="H186" s="993"/>
      <c r="I186" s="993"/>
      <c r="J186" s="994"/>
    </row>
    <row r="187" spans="2:10" ht="30" customHeight="1" outlineLevel="1">
      <c r="B187" s="236" t="s">
        <v>534</v>
      </c>
      <c r="C187" s="927"/>
      <c r="D187" s="927"/>
      <c r="E187" s="927"/>
      <c r="F187" s="927"/>
      <c r="G187" s="927"/>
      <c r="H187" s="928"/>
      <c r="I187" s="928"/>
      <c r="J187" s="929"/>
    </row>
    <row r="188" spans="2:10" ht="14.25" customHeight="1" outlineLevel="1">
      <c r="B188" s="995" t="s">
        <v>547</v>
      </c>
      <c r="C188" s="974" t="s">
        <v>536</v>
      </c>
      <c r="D188" s="974"/>
      <c r="E188" s="974"/>
      <c r="F188" s="974" t="s">
        <v>537</v>
      </c>
      <c r="G188" s="974"/>
      <c r="H188" s="975"/>
      <c r="I188" s="975"/>
      <c r="J188" s="976"/>
    </row>
    <row r="189" spans="2:10" ht="34.5" customHeight="1" outlineLevel="1">
      <c r="B189" s="995"/>
      <c r="C189" s="71"/>
      <c r="D189" s="197" t="s">
        <v>311</v>
      </c>
      <c r="E189" s="71"/>
      <c r="F189" s="977"/>
      <c r="G189" s="977"/>
      <c r="H189" s="978"/>
      <c r="I189" s="978"/>
      <c r="J189" s="979"/>
    </row>
    <row r="190" spans="2:10" ht="34.5" customHeight="1" outlineLevel="1">
      <c r="B190" s="995"/>
      <c r="C190" s="71"/>
      <c r="D190" s="88" t="s">
        <v>311</v>
      </c>
      <c r="E190" s="71"/>
      <c r="F190" s="968"/>
      <c r="G190" s="968"/>
      <c r="H190" s="969"/>
      <c r="I190" s="969"/>
      <c r="J190" s="970"/>
    </row>
    <row r="191" spans="2:10" ht="34.5" customHeight="1" outlineLevel="1">
      <c r="B191" s="995"/>
      <c r="C191" s="71"/>
      <c r="D191" s="88" t="s">
        <v>311</v>
      </c>
      <c r="E191" s="71"/>
      <c r="F191" s="968"/>
      <c r="G191" s="968"/>
      <c r="H191" s="969"/>
      <c r="I191" s="969"/>
      <c r="J191" s="970"/>
    </row>
    <row r="192" spans="2:10" ht="34.5" customHeight="1" outlineLevel="1">
      <c r="B192" s="995"/>
      <c r="C192" s="71"/>
      <c r="D192" s="88" t="s">
        <v>311</v>
      </c>
      <c r="E192" s="71"/>
      <c r="F192" s="968"/>
      <c r="G192" s="968"/>
      <c r="H192" s="969"/>
      <c r="I192" s="969"/>
      <c r="J192" s="970"/>
    </row>
    <row r="193" spans="1:26" ht="34.5" customHeight="1" outlineLevel="1">
      <c r="B193" s="995"/>
      <c r="C193" s="71"/>
      <c r="D193" s="241" t="s">
        <v>311</v>
      </c>
      <c r="E193" s="71"/>
      <c r="F193" s="980"/>
      <c r="G193" s="981"/>
      <c r="H193" s="982"/>
      <c r="I193" s="982"/>
      <c r="J193" s="983"/>
    </row>
    <row r="194" spans="1:26" ht="15" customHeight="1" outlineLevel="1">
      <c r="B194" s="936" t="s">
        <v>538</v>
      </c>
      <c r="C194" s="974" t="s">
        <v>536</v>
      </c>
      <c r="D194" s="974"/>
      <c r="E194" s="974"/>
      <c r="F194" s="974" t="s">
        <v>539</v>
      </c>
      <c r="G194" s="974"/>
      <c r="H194" s="975"/>
      <c r="I194" s="975"/>
      <c r="J194" s="976"/>
    </row>
    <row r="195" spans="1:26" ht="31.5" customHeight="1" outlineLevel="1">
      <c r="B195" s="937"/>
      <c r="C195" s="72"/>
      <c r="D195" s="90" t="s">
        <v>540</v>
      </c>
      <c r="E195" s="73"/>
      <c r="F195" s="977"/>
      <c r="G195" s="977"/>
      <c r="H195" s="978"/>
      <c r="I195" s="978"/>
      <c r="J195" s="979"/>
    </row>
    <row r="196" spans="1:26" ht="31.5" customHeight="1" outlineLevel="1">
      <c r="B196" s="937"/>
      <c r="C196" s="74"/>
      <c r="D196" s="91" t="s">
        <v>540</v>
      </c>
      <c r="E196" s="75"/>
      <c r="F196" s="968"/>
      <c r="G196" s="968"/>
      <c r="H196" s="969"/>
      <c r="I196" s="969"/>
      <c r="J196" s="970"/>
    </row>
    <row r="197" spans="1:26" ht="31.5" customHeight="1" outlineLevel="1">
      <c r="B197" s="937"/>
      <c r="C197" s="74"/>
      <c r="D197" s="91" t="s">
        <v>540</v>
      </c>
      <c r="E197" s="75"/>
      <c r="F197" s="968"/>
      <c r="G197" s="968"/>
      <c r="H197" s="969"/>
      <c r="I197" s="969"/>
      <c r="J197" s="970"/>
    </row>
    <row r="198" spans="1:26" ht="31.5" customHeight="1" outlineLevel="1">
      <c r="B198" s="937"/>
      <c r="C198" s="74"/>
      <c r="D198" s="91" t="s">
        <v>540</v>
      </c>
      <c r="E198" s="75"/>
      <c r="F198" s="968"/>
      <c r="G198" s="968"/>
      <c r="H198" s="969"/>
      <c r="I198" s="969"/>
      <c r="J198" s="970"/>
    </row>
    <row r="199" spans="1:26" ht="31.5" customHeight="1" outlineLevel="1">
      <c r="B199" s="938"/>
      <c r="C199" s="76"/>
      <c r="D199" s="92" t="s">
        <v>540</v>
      </c>
      <c r="E199" s="77"/>
      <c r="F199" s="939"/>
      <c r="G199" s="939"/>
      <c r="H199" s="940"/>
      <c r="I199" s="940"/>
      <c r="J199" s="941"/>
    </row>
    <row r="200" spans="1:26" ht="15" customHeight="1" outlineLevel="1">
      <c r="B200" s="954" t="s">
        <v>541</v>
      </c>
      <c r="C200" s="956" t="s">
        <v>542</v>
      </c>
      <c r="D200" s="957"/>
      <c r="E200" s="958"/>
      <c r="F200" s="959" t="s">
        <v>543</v>
      </c>
      <c r="G200" s="960"/>
      <c r="H200" s="960"/>
      <c r="I200" s="960"/>
      <c r="J200" s="961"/>
    </row>
    <row r="201" spans="1:26" ht="30" customHeight="1" outlineLevel="1">
      <c r="B201" s="937"/>
      <c r="C201" s="74"/>
      <c r="D201" s="91" t="s">
        <v>540</v>
      </c>
      <c r="E201" s="71"/>
      <c r="F201" s="965"/>
      <c r="G201" s="965"/>
      <c r="H201" s="966"/>
      <c r="I201" s="966"/>
      <c r="J201" s="967"/>
    </row>
    <row r="202" spans="1:26" ht="30" customHeight="1" outlineLevel="1">
      <c r="B202" s="937"/>
      <c r="C202" s="74"/>
      <c r="D202" s="91" t="s">
        <v>540</v>
      </c>
      <c r="E202" s="71"/>
      <c r="F202" s="968"/>
      <c r="G202" s="968"/>
      <c r="H202" s="969"/>
      <c r="I202" s="969"/>
      <c r="J202" s="970"/>
    </row>
    <row r="203" spans="1:26" ht="30" customHeight="1" outlineLevel="1">
      <c r="B203" s="937"/>
      <c r="C203" s="74"/>
      <c r="D203" s="91" t="s">
        <v>540</v>
      </c>
      <c r="E203" s="71"/>
      <c r="F203" s="968"/>
      <c r="G203" s="968"/>
      <c r="H203" s="969"/>
      <c r="I203" s="969"/>
      <c r="J203" s="970"/>
    </row>
    <row r="204" spans="1:26" ht="30" customHeight="1" outlineLevel="1" thickBot="1">
      <c r="B204" s="955"/>
      <c r="C204" s="78"/>
      <c r="D204" s="93" t="s">
        <v>540</v>
      </c>
      <c r="E204" s="79"/>
      <c r="F204" s="971"/>
      <c r="G204" s="971"/>
      <c r="H204" s="972"/>
      <c r="I204" s="972"/>
      <c r="J204" s="973"/>
    </row>
    <row r="205" spans="1:26" s="85" customFormat="1" ht="18.75" customHeight="1" outlineLevel="1" thickBot="1">
      <c r="A205" s="81"/>
      <c r="B205" s="94"/>
      <c r="C205" s="81"/>
      <c r="D205" s="81"/>
      <c r="E205" s="81"/>
      <c r="F205" s="81"/>
      <c r="G205" s="82"/>
      <c r="H205" s="82"/>
      <c r="I205" s="82"/>
      <c r="J205" s="82"/>
      <c r="K205" s="82"/>
      <c r="L205" s="82"/>
      <c r="M205" s="83"/>
      <c r="N205" s="1021"/>
      <c r="O205" s="1021"/>
      <c r="P205" s="1021"/>
      <c r="Q205" s="1021"/>
      <c r="R205" s="84"/>
      <c r="V205" s="83"/>
      <c r="W205" s="83"/>
      <c r="X205" s="83"/>
      <c r="Y205" s="83"/>
      <c r="Z205" s="84"/>
    </row>
    <row r="206" spans="1:26" ht="18.75" customHeight="1" outlineLevel="1">
      <c r="B206" s="1018" t="s">
        <v>544</v>
      </c>
      <c r="C206" s="1025"/>
      <c r="D206" s="1026"/>
      <c r="E206" s="1026"/>
      <c r="F206" s="1026"/>
      <c r="G206" s="1026"/>
      <c r="H206" s="1026"/>
      <c r="I206" s="1026"/>
      <c r="J206" s="1027"/>
    </row>
    <row r="207" spans="1:26" ht="18.75" customHeight="1" outlineLevel="1">
      <c r="B207" s="1019"/>
      <c r="C207" s="921"/>
      <c r="D207" s="922"/>
      <c r="E207" s="922"/>
      <c r="F207" s="922"/>
      <c r="G207" s="922"/>
      <c r="H207" s="922"/>
      <c r="I207" s="922"/>
      <c r="J207" s="923"/>
    </row>
    <row r="208" spans="1:26" ht="18.75" customHeight="1" outlineLevel="1">
      <c r="B208" s="1020"/>
      <c r="C208" s="1028"/>
      <c r="D208" s="1029"/>
      <c r="E208" s="1029"/>
      <c r="F208" s="1029"/>
      <c r="G208" s="1029"/>
      <c r="H208" s="1029"/>
      <c r="I208" s="1029"/>
      <c r="J208" s="1030"/>
    </row>
    <row r="209" spans="2:11" ht="18.75" customHeight="1" outlineLevel="1">
      <c r="B209" s="1031" t="s">
        <v>545</v>
      </c>
      <c r="C209" s="918"/>
      <c r="D209" s="919"/>
      <c r="E209" s="919"/>
      <c r="F209" s="919"/>
      <c r="G209" s="919"/>
      <c r="H209" s="919"/>
      <c r="I209" s="919"/>
      <c r="J209" s="920"/>
    </row>
    <row r="210" spans="2:11" ht="18.75" customHeight="1" outlineLevel="1">
      <c r="B210" s="1019"/>
      <c r="C210" s="921"/>
      <c r="D210" s="922"/>
      <c r="E210" s="922"/>
      <c r="F210" s="922"/>
      <c r="G210" s="922"/>
      <c r="H210" s="922"/>
      <c r="I210" s="922"/>
      <c r="J210" s="923"/>
    </row>
    <row r="211" spans="2:11" ht="18.75" customHeight="1" outlineLevel="1" thickBot="1">
      <c r="B211" s="1032"/>
      <c r="C211" s="924"/>
      <c r="D211" s="925"/>
      <c r="E211" s="925"/>
      <c r="F211" s="925"/>
      <c r="G211" s="925"/>
      <c r="H211" s="925"/>
      <c r="I211" s="925"/>
      <c r="J211" s="926"/>
    </row>
    <row r="212" spans="2:11" ht="18.75" customHeight="1" outlineLevel="1" thickBot="1">
      <c r="B212" s="95"/>
      <c r="C212" s="96"/>
      <c r="D212" s="96"/>
      <c r="E212" s="96"/>
      <c r="F212" s="96"/>
      <c r="G212" s="96"/>
      <c r="H212" s="96"/>
      <c r="I212" s="96"/>
      <c r="J212" s="96"/>
    </row>
    <row r="213" spans="2:11" ht="18.75" customHeight="1" outlineLevel="1">
      <c r="B213" s="97" t="s">
        <v>546</v>
      </c>
      <c r="C213" s="98"/>
      <c r="D213" s="98"/>
      <c r="E213" s="98"/>
      <c r="F213" s="99"/>
      <c r="G213" s="99"/>
      <c r="H213" s="99"/>
      <c r="I213" s="99"/>
      <c r="J213" s="100"/>
    </row>
    <row r="214" spans="2:11" ht="18.75" customHeight="1" outlineLevel="1">
      <c r="B214" s="942"/>
      <c r="C214" s="943"/>
      <c r="D214" s="943"/>
      <c r="E214" s="943"/>
      <c r="F214" s="943"/>
      <c r="G214" s="943"/>
      <c r="H214" s="943"/>
      <c r="I214" s="943"/>
      <c r="J214" s="944"/>
    </row>
    <row r="215" spans="2:11" ht="12" customHeight="1" outlineLevel="1" thickBot="1">
      <c r="B215" s="234"/>
      <c r="C215" s="101"/>
      <c r="D215" s="101"/>
      <c r="E215" s="101"/>
      <c r="F215" s="101"/>
      <c r="G215" s="101"/>
      <c r="H215" s="101"/>
      <c r="I215" s="101"/>
      <c r="J215" s="102"/>
    </row>
    <row r="218" spans="2:11" ht="17.25" customHeight="1">
      <c r="B218" s="198"/>
      <c r="C218" s="198"/>
      <c r="D218" s="198"/>
      <c r="E218" s="198"/>
      <c r="F218" s="198"/>
      <c r="G218" s="198"/>
      <c r="H218" s="198"/>
      <c r="I218" s="198"/>
      <c r="J218" s="198"/>
      <c r="K218" s="198"/>
    </row>
    <row r="219" spans="2:11" ht="33.75" customHeight="1">
      <c r="B219" s="103" t="s">
        <v>529</v>
      </c>
      <c r="C219" s="948">
        <f>個票ｰ1008!B159</f>
        <v>0</v>
      </c>
      <c r="D219" s="949"/>
      <c r="E219" s="949"/>
      <c r="F219" s="950"/>
      <c r="G219" s="104" t="s">
        <v>530</v>
      </c>
      <c r="H219" s="945">
        <v>15</v>
      </c>
      <c r="I219" s="946"/>
      <c r="J219" s="947"/>
    </row>
    <row r="220" spans="2:11" ht="30" customHeight="1" outlineLevel="1">
      <c r="B220" s="237" t="s">
        <v>531</v>
      </c>
      <c r="C220" s="951">
        <f>個票ｰ1008!U159</f>
        <v>0</v>
      </c>
      <c r="D220" s="952"/>
      <c r="E220" s="952"/>
      <c r="F220" s="952"/>
      <c r="G220" s="952"/>
      <c r="H220" s="952"/>
      <c r="I220" s="952"/>
      <c r="J220" s="953"/>
    </row>
    <row r="221" spans="2:11" ht="30" customHeight="1" outlineLevel="1">
      <c r="B221" s="235" t="s">
        <v>533</v>
      </c>
      <c r="C221" s="992">
        <f>個票ｰ1008!S159</f>
        <v>0</v>
      </c>
      <c r="D221" s="993"/>
      <c r="E221" s="993"/>
      <c r="F221" s="993"/>
      <c r="G221" s="993"/>
      <c r="H221" s="993"/>
      <c r="I221" s="993"/>
      <c r="J221" s="994"/>
    </row>
    <row r="222" spans="2:11" ht="30" customHeight="1" outlineLevel="1">
      <c r="B222" s="236" t="s">
        <v>534</v>
      </c>
      <c r="C222" s="927"/>
      <c r="D222" s="927"/>
      <c r="E222" s="927"/>
      <c r="F222" s="927"/>
      <c r="G222" s="927"/>
      <c r="H222" s="928"/>
      <c r="I222" s="928"/>
      <c r="J222" s="929"/>
    </row>
    <row r="223" spans="2:11" ht="14.25" customHeight="1" outlineLevel="1">
      <c r="B223" s="995" t="s">
        <v>547</v>
      </c>
      <c r="C223" s="974" t="s">
        <v>536</v>
      </c>
      <c r="D223" s="974"/>
      <c r="E223" s="974"/>
      <c r="F223" s="974" t="s">
        <v>537</v>
      </c>
      <c r="G223" s="974"/>
      <c r="H223" s="975"/>
      <c r="I223" s="975"/>
      <c r="J223" s="976"/>
    </row>
    <row r="224" spans="2:11" ht="34.5" customHeight="1" outlineLevel="1">
      <c r="B224" s="995"/>
      <c r="C224" s="71"/>
      <c r="D224" s="197" t="s">
        <v>311</v>
      </c>
      <c r="E224" s="71"/>
      <c r="F224" s="977"/>
      <c r="G224" s="977"/>
      <c r="H224" s="978"/>
      <c r="I224" s="978"/>
      <c r="J224" s="979"/>
    </row>
    <row r="225" spans="1:26" ht="34.5" customHeight="1" outlineLevel="1">
      <c r="B225" s="995"/>
      <c r="C225" s="71"/>
      <c r="D225" s="88" t="s">
        <v>311</v>
      </c>
      <c r="E225" s="71"/>
      <c r="F225" s="968"/>
      <c r="G225" s="968"/>
      <c r="H225" s="969"/>
      <c r="I225" s="969"/>
      <c r="J225" s="970"/>
    </row>
    <row r="226" spans="1:26" ht="34.5" customHeight="1" outlineLevel="1">
      <c r="B226" s="995"/>
      <c r="C226" s="71"/>
      <c r="D226" s="88" t="s">
        <v>311</v>
      </c>
      <c r="E226" s="71"/>
      <c r="F226" s="968"/>
      <c r="G226" s="968"/>
      <c r="H226" s="969"/>
      <c r="I226" s="969"/>
      <c r="J226" s="970"/>
    </row>
    <row r="227" spans="1:26" ht="34.5" customHeight="1" outlineLevel="1">
      <c r="B227" s="995"/>
      <c r="C227" s="71"/>
      <c r="D227" s="88" t="s">
        <v>311</v>
      </c>
      <c r="E227" s="71"/>
      <c r="F227" s="968"/>
      <c r="G227" s="968"/>
      <c r="H227" s="969"/>
      <c r="I227" s="969"/>
      <c r="J227" s="970"/>
    </row>
    <row r="228" spans="1:26" ht="34.5" customHeight="1" outlineLevel="1">
      <c r="B228" s="995"/>
      <c r="C228" s="71"/>
      <c r="D228" s="241" t="s">
        <v>311</v>
      </c>
      <c r="E228" s="71"/>
      <c r="F228" s="980"/>
      <c r="G228" s="981"/>
      <c r="H228" s="982"/>
      <c r="I228" s="982"/>
      <c r="J228" s="983"/>
    </row>
    <row r="229" spans="1:26" ht="15" customHeight="1" outlineLevel="1">
      <c r="B229" s="936" t="s">
        <v>538</v>
      </c>
      <c r="C229" s="974" t="s">
        <v>536</v>
      </c>
      <c r="D229" s="974"/>
      <c r="E229" s="974"/>
      <c r="F229" s="974" t="s">
        <v>539</v>
      </c>
      <c r="G229" s="974"/>
      <c r="H229" s="975"/>
      <c r="I229" s="975"/>
      <c r="J229" s="976"/>
    </row>
    <row r="230" spans="1:26" ht="31.5" customHeight="1" outlineLevel="1">
      <c r="B230" s="937"/>
      <c r="C230" s="72"/>
      <c r="D230" s="90" t="s">
        <v>540</v>
      </c>
      <c r="E230" s="73"/>
      <c r="F230" s="977"/>
      <c r="G230" s="977"/>
      <c r="H230" s="978"/>
      <c r="I230" s="978"/>
      <c r="J230" s="979"/>
    </row>
    <row r="231" spans="1:26" ht="31.5" customHeight="1" outlineLevel="1">
      <c r="B231" s="937"/>
      <c r="C231" s="74"/>
      <c r="D231" s="91" t="s">
        <v>540</v>
      </c>
      <c r="E231" s="75"/>
      <c r="F231" s="968"/>
      <c r="G231" s="968"/>
      <c r="H231" s="969"/>
      <c r="I231" s="969"/>
      <c r="J231" s="970"/>
    </row>
    <row r="232" spans="1:26" ht="31.5" customHeight="1" outlineLevel="1">
      <c r="B232" s="937"/>
      <c r="C232" s="74"/>
      <c r="D232" s="91" t="s">
        <v>540</v>
      </c>
      <c r="E232" s="75"/>
      <c r="F232" s="968"/>
      <c r="G232" s="968"/>
      <c r="H232" s="969"/>
      <c r="I232" s="969"/>
      <c r="J232" s="970"/>
    </row>
    <row r="233" spans="1:26" ht="31.5" customHeight="1" outlineLevel="1">
      <c r="B233" s="937"/>
      <c r="C233" s="74"/>
      <c r="D233" s="91" t="s">
        <v>540</v>
      </c>
      <c r="E233" s="75"/>
      <c r="F233" s="968"/>
      <c r="G233" s="968"/>
      <c r="H233" s="969"/>
      <c r="I233" s="969"/>
      <c r="J233" s="970"/>
    </row>
    <row r="234" spans="1:26" ht="31.5" customHeight="1" outlineLevel="1">
      <c r="B234" s="938"/>
      <c r="C234" s="76"/>
      <c r="D234" s="92" t="s">
        <v>540</v>
      </c>
      <c r="E234" s="77"/>
      <c r="F234" s="939"/>
      <c r="G234" s="939"/>
      <c r="H234" s="940"/>
      <c r="I234" s="940"/>
      <c r="J234" s="941"/>
    </row>
    <row r="235" spans="1:26" ht="15" customHeight="1" outlineLevel="1">
      <c r="B235" s="954" t="s">
        <v>541</v>
      </c>
      <c r="C235" s="956" t="s">
        <v>542</v>
      </c>
      <c r="D235" s="957"/>
      <c r="E235" s="958"/>
      <c r="F235" s="959" t="s">
        <v>543</v>
      </c>
      <c r="G235" s="960"/>
      <c r="H235" s="960"/>
      <c r="I235" s="960"/>
      <c r="J235" s="961"/>
    </row>
    <row r="236" spans="1:26" ht="30" customHeight="1" outlineLevel="1">
      <c r="B236" s="937"/>
      <c r="C236" s="74"/>
      <c r="D236" s="91" t="s">
        <v>540</v>
      </c>
      <c r="E236" s="71"/>
      <c r="F236" s="962"/>
      <c r="G236" s="962"/>
      <c r="H236" s="963"/>
      <c r="I236" s="963"/>
      <c r="J236" s="964"/>
    </row>
    <row r="237" spans="1:26" ht="30" customHeight="1" outlineLevel="1">
      <c r="B237" s="937"/>
      <c r="C237" s="74"/>
      <c r="D237" s="91" t="s">
        <v>540</v>
      </c>
      <c r="E237" s="71"/>
      <c r="F237" s="930"/>
      <c r="G237" s="930"/>
      <c r="H237" s="931"/>
      <c r="I237" s="931"/>
      <c r="J237" s="932"/>
    </row>
    <row r="238" spans="1:26" ht="30" customHeight="1" outlineLevel="1">
      <c r="B238" s="937"/>
      <c r="C238" s="74"/>
      <c r="D238" s="91" t="s">
        <v>540</v>
      </c>
      <c r="E238" s="71"/>
      <c r="F238" s="930"/>
      <c r="G238" s="930"/>
      <c r="H238" s="931"/>
      <c r="I238" s="931"/>
      <c r="J238" s="932"/>
    </row>
    <row r="239" spans="1:26" ht="30" customHeight="1" outlineLevel="1" thickBot="1">
      <c r="B239" s="955"/>
      <c r="C239" s="78"/>
      <c r="D239" s="93" t="s">
        <v>540</v>
      </c>
      <c r="E239" s="79"/>
      <c r="F239" s="933"/>
      <c r="G239" s="933"/>
      <c r="H239" s="934"/>
      <c r="I239" s="934"/>
      <c r="J239" s="935"/>
    </row>
    <row r="240" spans="1:26" s="85" customFormat="1" ht="18.75" customHeight="1" outlineLevel="1" thickBot="1">
      <c r="A240" s="81"/>
      <c r="B240" s="94"/>
      <c r="C240" s="81"/>
      <c r="D240" s="81"/>
      <c r="E240" s="81"/>
      <c r="F240" s="81"/>
      <c r="G240" s="82"/>
      <c r="H240" s="82"/>
      <c r="I240" s="82"/>
      <c r="J240" s="82"/>
      <c r="K240" s="82"/>
      <c r="L240" s="82"/>
      <c r="M240" s="83"/>
      <c r="N240" s="1021"/>
      <c r="O240" s="1021"/>
      <c r="P240" s="1021"/>
      <c r="Q240" s="1021"/>
      <c r="R240" s="84"/>
      <c r="V240" s="83"/>
      <c r="W240" s="83"/>
      <c r="X240" s="83"/>
      <c r="Y240" s="83"/>
      <c r="Z240" s="84"/>
    </row>
    <row r="241" spans="2:10" ht="18.75" customHeight="1" outlineLevel="1">
      <c r="B241" s="1018" t="s">
        <v>544</v>
      </c>
      <c r="C241" s="1025"/>
      <c r="D241" s="1026"/>
      <c r="E241" s="1026"/>
      <c r="F241" s="1026"/>
      <c r="G241" s="1026"/>
      <c r="H241" s="1026"/>
      <c r="I241" s="1026"/>
      <c r="J241" s="1027"/>
    </row>
    <row r="242" spans="2:10" ht="18.75" customHeight="1" outlineLevel="1">
      <c r="B242" s="1019"/>
      <c r="C242" s="921"/>
      <c r="D242" s="922"/>
      <c r="E242" s="922"/>
      <c r="F242" s="922"/>
      <c r="G242" s="922"/>
      <c r="H242" s="922"/>
      <c r="I242" s="922"/>
      <c r="J242" s="923"/>
    </row>
    <row r="243" spans="2:10" ht="18.75" customHeight="1" outlineLevel="1">
      <c r="B243" s="1020"/>
      <c r="C243" s="1028"/>
      <c r="D243" s="1029"/>
      <c r="E243" s="1029"/>
      <c r="F243" s="1029"/>
      <c r="G243" s="1029"/>
      <c r="H243" s="1029"/>
      <c r="I243" s="1029"/>
      <c r="J243" s="1030"/>
    </row>
    <row r="244" spans="2:10" ht="18.75" customHeight="1" outlineLevel="1">
      <c r="B244" s="1031" t="s">
        <v>545</v>
      </c>
      <c r="C244" s="918"/>
      <c r="D244" s="919"/>
      <c r="E244" s="919"/>
      <c r="F244" s="919"/>
      <c r="G244" s="919"/>
      <c r="H244" s="919"/>
      <c r="I244" s="919"/>
      <c r="J244" s="920"/>
    </row>
    <row r="245" spans="2:10" ht="18.75" customHeight="1" outlineLevel="1">
      <c r="B245" s="1019"/>
      <c r="C245" s="921"/>
      <c r="D245" s="922"/>
      <c r="E245" s="922"/>
      <c r="F245" s="922"/>
      <c r="G245" s="922"/>
      <c r="H245" s="922"/>
      <c r="I245" s="922"/>
      <c r="J245" s="923"/>
    </row>
    <row r="246" spans="2:10" ht="18.75" customHeight="1" outlineLevel="1" thickBot="1">
      <c r="B246" s="1032"/>
      <c r="C246" s="924"/>
      <c r="D246" s="925"/>
      <c r="E246" s="925"/>
      <c r="F246" s="925"/>
      <c r="G246" s="925"/>
      <c r="H246" s="925"/>
      <c r="I246" s="925"/>
      <c r="J246" s="926"/>
    </row>
    <row r="247" spans="2:10" ht="18.75" customHeight="1" outlineLevel="1" thickBot="1">
      <c r="B247" s="95"/>
      <c r="C247" s="96"/>
      <c r="D247" s="96"/>
      <c r="E247" s="96"/>
      <c r="F247" s="96"/>
      <c r="G247" s="96"/>
      <c r="H247" s="96"/>
      <c r="I247" s="96"/>
      <c r="J247" s="96"/>
    </row>
    <row r="248" spans="2:10" ht="18.75" customHeight="1" outlineLevel="1">
      <c r="B248" s="97" t="s">
        <v>546</v>
      </c>
      <c r="C248" s="98"/>
      <c r="D248" s="98"/>
      <c r="E248" s="98"/>
      <c r="F248" s="99"/>
      <c r="G248" s="99"/>
      <c r="H248" s="99"/>
      <c r="I248" s="99"/>
      <c r="J248" s="100"/>
    </row>
    <row r="249" spans="2:10" ht="18.75" customHeight="1" outlineLevel="1">
      <c r="B249" s="942"/>
      <c r="C249" s="943"/>
      <c r="D249" s="943"/>
      <c r="E249" s="943"/>
      <c r="F249" s="943"/>
      <c r="G249" s="943"/>
      <c r="H249" s="943"/>
      <c r="I249" s="943"/>
      <c r="J249" s="944"/>
    </row>
    <row r="250" spans="2:10" ht="12" customHeight="1" outlineLevel="1" thickBot="1">
      <c r="B250" s="234"/>
      <c r="C250" s="101"/>
      <c r="D250" s="101"/>
      <c r="E250" s="101"/>
      <c r="F250" s="101"/>
      <c r="G250" s="101"/>
      <c r="H250" s="101"/>
      <c r="I250" s="101"/>
      <c r="J250" s="102"/>
    </row>
    <row r="251" spans="2:10" ht="17.25" customHeight="1"/>
    <row r="253" spans="2:10" ht="33.75" customHeight="1">
      <c r="B253" s="103" t="s">
        <v>553</v>
      </c>
      <c r="C253" s="948">
        <f>個票ｰ1008!B160</f>
        <v>0</v>
      </c>
      <c r="D253" s="949"/>
      <c r="E253" s="949"/>
      <c r="F253" s="950"/>
      <c r="G253" s="104" t="s">
        <v>530</v>
      </c>
      <c r="H253" s="945">
        <v>16</v>
      </c>
      <c r="I253" s="946"/>
      <c r="J253" s="947"/>
    </row>
    <row r="254" spans="2:10" ht="30" customHeight="1" outlineLevel="1">
      <c r="B254" s="237" t="s">
        <v>531</v>
      </c>
      <c r="C254" s="951">
        <f>個票ｰ1008!U160</f>
        <v>0</v>
      </c>
      <c r="D254" s="952"/>
      <c r="E254" s="952"/>
      <c r="F254" s="952"/>
      <c r="G254" s="952"/>
      <c r="H254" s="952"/>
      <c r="I254" s="952"/>
      <c r="J254" s="953"/>
    </row>
    <row r="255" spans="2:10" ht="30" customHeight="1" outlineLevel="1">
      <c r="B255" s="235" t="s">
        <v>533</v>
      </c>
      <c r="C255" s="992">
        <f>個票ｰ1008!S160</f>
        <v>0</v>
      </c>
      <c r="D255" s="993"/>
      <c r="E255" s="993"/>
      <c r="F255" s="993"/>
      <c r="G255" s="993"/>
      <c r="H255" s="993"/>
      <c r="I255" s="993"/>
      <c r="J255" s="994"/>
    </row>
    <row r="256" spans="2:10" ht="30" customHeight="1" outlineLevel="1">
      <c r="B256" s="236" t="s">
        <v>534</v>
      </c>
      <c r="C256" s="927"/>
      <c r="D256" s="927"/>
      <c r="E256" s="927"/>
      <c r="F256" s="927"/>
      <c r="G256" s="927"/>
      <c r="H256" s="928"/>
      <c r="I256" s="928"/>
      <c r="J256" s="929"/>
    </row>
    <row r="257" spans="2:10" ht="14.25" customHeight="1" outlineLevel="1">
      <c r="B257" s="995" t="s">
        <v>547</v>
      </c>
      <c r="C257" s="974" t="s">
        <v>536</v>
      </c>
      <c r="D257" s="974"/>
      <c r="E257" s="974"/>
      <c r="F257" s="974" t="s">
        <v>537</v>
      </c>
      <c r="G257" s="974"/>
      <c r="H257" s="975"/>
      <c r="I257" s="975"/>
      <c r="J257" s="976"/>
    </row>
    <row r="258" spans="2:10" ht="34.5" customHeight="1" outlineLevel="1">
      <c r="B258" s="995"/>
      <c r="C258" s="71"/>
      <c r="D258" s="197" t="s">
        <v>311</v>
      </c>
      <c r="E258" s="71"/>
      <c r="F258" s="977"/>
      <c r="G258" s="977"/>
      <c r="H258" s="978"/>
      <c r="I258" s="978"/>
      <c r="J258" s="979"/>
    </row>
    <row r="259" spans="2:10" ht="34.5" customHeight="1" outlineLevel="1">
      <c r="B259" s="995"/>
      <c r="C259" s="71"/>
      <c r="D259" s="88" t="s">
        <v>311</v>
      </c>
      <c r="E259" s="71"/>
      <c r="F259" s="968"/>
      <c r="G259" s="968"/>
      <c r="H259" s="969"/>
      <c r="I259" s="969"/>
      <c r="J259" s="970"/>
    </row>
    <row r="260" spans="2:10" ht="34.5" customHeight="1" outlineLevel="1">
      <c r="B260" s="995"/>
      <c r="C260" s="71"/>
      <c r="D260" s="88" t="s">
        <v>311</v>
      </c>
      <c r="E260" s="71"/>
      <c r="F260" s="968"/>
      <c r="G260" s="968"/>
      <c r="H260" s="969"/>
      <c r="I260" s="969"/>
      <c r="J260" s="970"/>
    </row>
    <row r="261" spans="2:10" ht="34.5" customHeight="1" outlineLevel="1">
      <c r="B261" s="995"/>
      <c r="C261" s="71"/>
      <c r="D261" s="88" t="s">
        <v>311</v>
      </c>
      <c r="E261" s="71"/>
      <c r="F261" s="968"/>
      <c r="G261" s="968"/>
      <c r="H261" s="969"/>
      <c r="I261" s="969"/>
      <c r="J261" s="970"/>
    </row>
    <row r="262" spans="2:10" ht="34.5" customHeight="1" outlineLevel="1">
      <c r="B262" s="995"/>
      <c r="C262" s="71"/>
      <c r="D262" s="241" t="s">
        <v>311</v>
      </c>
      <c r="E262" s="71"/>
      <c r="F262" s="980"/>
      <c r="G262" s="981"/>
      <c r="H262" s="982"/>
      <c r="I262" s="982"/>
      <c r="J262" s="983"/>
    </row>
    <row r="263" spans="2:10" ht="15" customHeight="1" outlineLevel="1">
      <c r="B263" s="936" t="s">
        <v>538</v>
      </c>
      <c r="C263" s="974" t="s">
        <v>536</v>
      </c>
      <c r="D263" s="974"/>
      <c r="E263" s="974"/>
      <c r="F263" s="974" t="s">
        <v>539</v>
      </c>
      <c r="G263" s="974"/>
      <c r="H263" s="975"/>
      <c r="I263" s="975"/>
      <c r="J263" s="976"/>
    </row>
    <row r="264" spans="2:10" ht="31.5" customHeight="1" outlineLevel="1">
      <c r="B264" s="937"/>
      <c r="C264" s="72"/>
      <c r="D264" s="90" t="s">
        <v>540</v>
      </c>
      <c r="E264" s="73"/>
      <c r="F264" s="977"/>
      <c r="G264" s="977"/>
      <c r="H264" s="978"/>
      <c r="I264" s="978"/>
      <c r="J264" s="979"/>
    </row>
    <row r="265" spans="2:10" ht="31.5" customHeight="1" outlineLevel="1">
      <c r="B265" s="937"/>
      <c r="C265" s="74"/>
      <c r="D265" s="91" t="s">
        <v>540</v>
      </c>
      <c r="E265" s="75"/>
      <c r="F265" s="968"/>
      <c r="G265" s="968"/>
      <c r="H265" s="969"/>
      <c r="I265" s="969"/>
      <c r="J265" s="970"/>
    </row>
    <row r="266" spans="2:10" ht="31.5" customHeight="1" outlineLevel="1">
      <c r="B266" s="937"/>
      <c r="C266" s="74"/>
      <c r="D266" s="91" t="s">
        <v>540</v>
      </c>
      <c r="E266" s="75"/>
      <c r="F266" s="968"/>
      <c r="G266" s="968"/>
      <c r="H266" s="969"/>
      <c r="I266" s="969"/>
      <c r="J266" s="970"/>
    </row>
    <row r="267" spans="2:10" ht="31.5" customHeight="1" outlineLevel="1">
      <c r="B267" s="937"/>
      <c r="C267" s="74"/>
      <c r="D267" s="91" t="s">
        <v>540</v>
      </c>
      <c r="E267" s="75"/>
      <c r="F267" s="968"/>
      <c r="G267" s="968"/>
      <c r="H267" s="969"/>
      <c r="I267" s="969"/>
      <c r="J267" s="970"/>
    </row>
    <row r="268" spans="2:10" ht="31.5" customHeight="1" outlineLevel="1">
      <c r="B268" s="938"/>
      <c r="C268" s="76"/>
      <c r="D268" s="92" t="s">
        <v>540</v>
      </c>
      <c r="E268" s="77"/>
      <c r="F268" s="939"/>
      <c r="G268" s="939"/>
      <c r="H268" s="940"/>
      <c r="I268" s="940"/>
      <c r="J268" s="941"/>
    </row>
    <row r="269" spans="2:10" ht="15" customHeight="1" outlineLevel="1">
      <c r="B269" s="954" t="s">
        <v>541</v>
      </c>
      <c r="C269" s="956" t="s">
        <v>542</v>
      </c>
      <c r="D269" s="957"/>
      <c r="E269" s="958"/>
      <c r="F269" s="959" t="s">
        <v>543</v>
      </c>
      <c r="G269" s="960"/>
      <c r="H269" s="960"/>
      <c r="I269" s="960"/>
      <c r="J269" s="961"/>
    </row>
    <row r="270" spans="2:10" ht="30" customHeight="1" outlineLevel="1">
      <c r="B270" s="937"/>
      <c r="C270" s="74"/>
      <c r="D270" s="91" t="s">
        <v>540</v>
      </c>
      <c r="E270" s="71"/>
      <c r="F270" s="962"/>
      <c r="G270" s="962"/>
      <c r="H270" s="963"/>
      <c r="I270" s="963"/>
      <c r="J270" s="964"/>
    </row>
    <row r="271" spans="2:10" ht="30" customHeight="1" outlineLevel="1">
      <c r="B271" s="937"/>
      <c r="C271" s="74"/>
      <c r="D271" s="91" t="s">
        <v>540</v>
      </c>
      <c r="E271" s="71"/>
      <c r="F271" s="930"/>
      <c r="G271" s="930"/>
      <c r="H271" s="931"/>
      <c r="I271" s="931"/>
      <c r="J271" s="932"/>
    </row>
    <row r="272" spans="2:10" ht="30" customHeight="1" outlineLevel="1">
      <c r="B272" s="937"/>
      <c r="C272" s="74"/>
      <c r="D272" s="91" t="s">
        <v>540</v>
      </c>
      <c r="E272" s="71"/>
      <c r="F272" s="930"/>
      <c r="G272" s="930"/>
      <c r="H272" s="931"/>
      <c r="I272" s="931"/>
      <c r="J272" s="932"/>
    </row>
    <row r="273" spans="1:26" ht="30" customHeight="1" outlineLevel="1" thickBot="1">
      <c r="B273" s="955"/>
      <c r="C273" s="78"/>
      <c r="D273" s="93" t="s">
        <v>540</v>
      </c>
      <c r="E273" s="79"/>
      <c r="F273" s="933"/>
      <c r="G273" s="933"/>
      <c r="H273" s="934"/>
      <c r="I273" s="934"/>
      <c r="J273" s="935"/>
    </row>
    <row r="274" spans="1:26" s="85" customFormat="1" ht="18.75" customHeight="1" outlineLevel="1" thickBot="1">
      <c r="A274" s="81"/>
      <c r="B274" s="94"/>
      <c r="C274" s="81"/>
      <c r="D274" s="81"/>
      <c r="E274" s="81"/>
      <c r="F274" s="81"/>
      <c r="G274" s="82"/>
      <c r="H274" s="82"/>
      <c r="I274" s="82"/>
      <c r="J274" s="82"/>
      <c r="K274" s="82"/>
      <c r="L274" s="82"/>
      <c r="M274" s="83"/>
      <c r="N274" s="1021"/>
      <c r="O274" s="1021"/>
      <c r="P274" s="1021"/>
      <c r="Q274" s="1021"/>
      <c r="R274" s="84"/>
      <c r="V274" s="83"/>
      <c r="W274" s="83"/>
      <c r="X274" s="83"/>
      <c r="Y274" s="83"/>
      <c r="Z274" s="84"/>
    </row>
    <row r="275" spans="1:26" ht="18.75" customHeight="1" outlineLevel="1">
      <c r="B275" s="1018" t="s">
        <v>544</v>
      </c>
      <c r="C275" s="1025"/>
      <c r="D275" s="1026"/>
      <c r="E275" s="1026"/>
      <c r="F275" s="1026"/>
      <c r="G275" s="1026"/>
      <c r="H275" s="1026"/>
      <c r="I275" s="1026"/>
      <c r="J275" s="1027"/>
    </row>
    <row r="276" spans="1:26" ht="18.75" customHeight="1" outlineLevel="1">
      <c r="B276" s="1019"/>
      <c r="C276" s="921"/>
      <c r="D276" s="922"/>
      <c r="E276" s="922"/>
      <c r="F276" s="922"/>
      <c r="G276" s="922"/>
      <c r="H276" s="922"/>
      <c r="I276" s="922"/>
      <c r="J276" s="923"/>
    </row>
    <row r="277" spans="1:26" ht="18.75" customHeight="1" outlineLevel="1">
      <c r="B277" s="1020"/>
      <c r="C277" s="1028"/>
      <c r="D277" s="1029"/>
      <c r="E277" s="1029"/>
      <c r="F277" s="1029"/>
      <c r="G277" s="1029"/>
      <c r="H277" s="1029"/>
      <c r="I277" s="1029"/>
      <c r="J277" s="1030"/>
    </row>
    <row r="278" spans="1:26" ht="18.75" customHeight="1" outlineLevel="1">
      <c r="B278" s="1031" t="s">
        <v>545</v>
      </c>
      <c r="C278" s="918"/>
      <c r="D278" s="919"/>
      <c r="E278" s="919"/>
      <c r="F278" s="919"/>
      <c r="G278" s="919"/>
      <c r="H278" s="919"/>
      <c r="I278" s="919"/>
      <c r="J278" s="920"/>
    </row>
    <row r="279" spans="1:26" ht="18.75" customHeight="1" outlineLevel="1">
      <c r="B279" s="1019"/>
      <c r="C279" s="921"/>
      <c r="D279" s="922"/>
      <c r="E279" s="922"/>
      <c r="F279" s="922"/>
      <c r="G279" s="922"/>
      <c r="H279" s="922"/>
      <c r="I279" s="922"/>
      <c r="J279" s="923"/>
    </row>
    <row r="280" spans="1:26" ht="18.75" customHeight="1" outlineLevel="1" thickBot="1">
      <c r="B280" s="1032"/>
      <c r="C280" s="924"/>
      <c r="D280" s="925"/>
      <c r="E280" s="925"/>
      <c r="F280" s="925"/>
      <c r="G280" s="925"/>
      <c r="H280" s="925"/>
      <c r="I280" s="925"/>
      <c r="J280" s="926"/>
    </row>
    <row r="281" spans="1:26" ht="18.75" customHeight="1" outlineLevel="1" thickBot="1">
      <c r="B281" s="95"/>
      <c r="C281" s="96"/>
      <c r="D281" s="96"/>
      <c r="E281" s="96"/>
      <c r="F281" s="96"/>
      <c r="G281" s="96"/>
      <c r="H281" s="96"/>
      <c r="I281" s="96"/>
      <c r="J281" s="96"/>
    </row>
    <row r="282" spans="1:26" ht="18.75" customHeight="1" outlineLevel="1">
      <c r="B282" s="97" t="s">
        <v>546</v>
      </c>
      <c r="C282" s="98"/>
      <c r="D282" s="98"/>
      <c r="E282" s="98"/>
      <c r="F282" s="99"/>
      <c r="G282" s="99"/>
      <c r="H282" s="99"/>
      <c r="I282" s="99"/>
      <c r="J282" s="100"/>
    </row>
    <row r="283" spans="1:26" ht="18.75" customHeight="1" outlineLevel="1">
      <c r="B283" s="942"/>
      <c r="C283" s="943"/>
      <c r="D283" s="943"/>
      <c r="E283" s="943"/>
      <c r="F283" s="943"/>
      <c r="G283" s="943"/>
      <c r="H283" s="943"/>
      <c r="I283" s="943"/>
      <c r="J283" s="944"/>
    </row>
    <row r="284" spans="1:26" ht="12" customHeight="1" outlineLevel="1" thickBot="1">
      <c r="B284" s="234"/>
      <c r="C284" s="101"/>
      <c r="D284" s="101"/>
      <c r="E284" s="101"/>
      <c r="F284" s="101"/>
      <c r="G284" s="101"/>
      <c r="H284" s="101"/>
      <c r="I284" s="101"/>
      <c r="J284" s="102"/>
    </row>
    <row r="287" spans="1:26" ht="33.75" customHeight="1">
      <c r="B287" s="103" t="s">
        <v>529</v>
      </c>
      <c r="C287" s="948">
        <f>個票ｰ1008!B161</f>
        <v>0</v>
      </c>
      <c r="D287" s="949"/>
      <c r="E287" s="949"/>
      <c r="F287" s="950"/>
      <c r="G287" s="104" t="s">
        <v>530</v>
      </c>
      <c r="H287" s="945">
        <v>17</v>
      </c>
      <c r="I287" s="946"/>
      <c r="J287" s="947"/>
    </row>
    <row r="288" spans="1:26" ht="30" customHeight="1" outlineLevel="1">
      <c r="B288" s="237" t="s">
        <v>531</v>
      </c>
      <c r="C288" s="951">
        <f>個票ｰ1008!U161</f>
        <v>0</v>
      </c>
      <c r="D288" s="952"/>
      <c r="E288" s="952"/>
      <c r="F288" s="952"/>
      <c r="G288" s="952"/>
      <c r="H288" s="952"/>
      <c r="I288" s="952"/>
      <c r="J288" s="953"/>
    </row>
    <row r="289" spans="2:10" ht="30" customHeight="1" outlineLevel="1">
      <c r="B289" s="235" t="s">
        <v>533</v>
      </c>
      <c r="C289" s="992">
        <f>個票ｰ1008!S161</f>
        <v>0</v>
      </c>
      <c r="D289" s="993"/>
      <c r="E289" s="993"/>
      <c r="F289" s="993"/>
      <c r="G289" s="993"/>
      <c r="H289" s="993"/>
      <c r="I289" s="993"/>
      <c r="J289" s="994"/>
    </row>
    <row r="290" spans="2:10" ht="30" customHeight="1" outlineLevel="1">
      <c r="B290" s="236" t="s">
        <v>534</v>
      </c>
      <c r="C290" s="927"/>
      <c r="D290" s="927"/>
      <c r="E290" s="927"/>
      <c r="F290" s="927"/>
      <c r="G290" s="927"/>
      <c r="H290" s="928"/>
      <c r="I290" s="928"/>
      <c r="J290" s="929"/>
    </row>
    <row r="291" spans="2:10" ht="14.25" customHeight="1" outlineLevel="1">
      <c r="B291" s="995" t="s">
        <v>547</v>
      </c>
      <c r="C291" s="974" t="s">
        <v>536</v>
      </c>
      <c r="D291" s="974"/>
      <c r="E291" s="974"/>
      <c r="F291" s="974" t="s">
        <v>537</v>
      </c>
      <c r="G291" s="974"/>
      <c r="H291" s="975"/>
      <c r="I291" s="975"/>
      <c r="J291" s="976"/>
    </row>
    <row r="292" spans="2:10" ht="34.5" customHeight="1" outlineLevel="1">
      <c r="B292" s="995"/>
      <c r="C292" s="71"/>
      <c r="D292" s="197" t="s">
        <v>311</v>
      </c>
      <c r="E292" s="71"/>
      <c r="F292" s="977"/>
      <c r="G292" s="977"/>
      <c r="H292" s="978"/>
      <c r="I292" s="978"/>
      <c r="J292" s="979"/>
    </row>
    <row r="293" spans="2:10" ht="34.5" customHeight="1" outlineLevel="1">
      <c r="B293" s="995"/>
      <c r="C293" s="71"/>
      <c r="D293" s="88" t="s">
        <v>311</v>
      </c>
      <c r="E293" s="71"/>
      <c r="F293" s="968"/>
      <c r="G293" s="968"/>
      <c r="H293" s="969"/>
      <c r="I293" s="969"/>
      <c r="J293" s="970"/>
    </row>
    <row r="294" spans="2:10" ht="34.5" customHeight="1" outlineLevel="1">
      <c r="B294" s="995"/>
      <c r="C294" s="71"/>
      <c r="D294" s="88" t="s">
        <v>311</v>
      </c>
      <c r="E294" s="71"/>
      <c r="F294" s="968"/>
      <c r="G294" s="968"/>
      <c r="H294" s="969"/>
      <c r="I294" s="969"/>
      <c r="J294" s="970"/>
    </row>
    <row r="295" spans="2:10" ht="34.5" customHeight="1" outlineLevel="1">
      <c r="B295" s="995"/>
      <c r="C295" s="71"/>
      <c r="D295" s="88" t="s">
        <v>311</v>
      </c>
      <c r="E295" s="71"/>
      <c r="F295" s="968"/>
      <c r="G295" s="968"/>
      <c r="H295" s="969"/>
      <c r="I295" s="969"/>
      <c r="J295" s="970"/>
    </row>
    <row r="296" spans="2:10" ht="34.5" customHeight="1" outlineLevel="1">
      <c r="B296" s="995"/>
      <c r="C296" s="71"/>
      <c r="D296" s="241" t="s">
        <v>311</v>
      </c>
      <c r="E296" s="71"/>
      <c r="F296" s="980"/>
      <c r="G296" s="981"/>
      <c r="H296" s="982"/>
      <c r="I296" s="982"/>
      <c r="J296" s="983"/>
    </row>
    <row r="297" spans="2:10" ht="15" customHeight="1" outlineLevel="1">
      <c r="B297" s="936" t="s">
        <v>538</v>
      </c>
      <c r="C297" s="974" t="s">
        <v>536</v>
      </c>
      <c r="D297" s="974"/>
      <c r="E297" s="974"/>
      <c r="F297" s="974" t="s">
        <v>539</v>
      </c>
      <c r="G297" s="974"/>
      <c r="H297" s="975"/>
      <c r="I297" s="975"/>
      <c r="J297" s="976"/>
    </row>
    <row r="298" spans="2:10" ht="31.5" customHeight="1" outlineLevel="1">
      <c r="B298" s="937"/>
      <c r="C298" s="72"/>
      <c r="D298" s="90" t="s">
        <v>540</v>
      </c>
      <c r="E298" s="73"/>
      <c r="F298" s="977"/>
      <c r="G298" s="977"/>
      <c r="H298" s="978"/>
      <c r="I298" s="978"/>
      <c r="J298" s="979"/>
    </row>
    <row r="299" spans="2:10" ht="31.5" customHeight="1" outlineLevel="1">
      <c r="B299" s="937"/>
      <c r="C299" s="74"/>
      <c r="D299" s="91" t="s">
        <v>540</v>
      </c>
      <c r="E299" s="75"/>
      <c r="F299" s="968"/>
      <c r="G299" s="968"/>
      <c r="H299" s="969"/>
      <c r="I299" s="969"/>
      <c r="J299" s="970"/>
    </row>
    <row r="300" spans="2:10" ht="31.5" customHeight="1" outlineLevel="1">
      <c r="B300" s="937"/>
      <c r="C300" s="74"/>
      <c r="D300" s="91" t="s">
        <v>540</v>
      </c>
      <c r="E300" s="75"/>
      <c r="F300" s="968"/>
      <c r="G300" s="968"/>
      <c r="H300" s="969"/>
      <c r="I300" s="969"/>
      <c r="J300" s="970"/>
    </row>
    <row r="301" spans="2:10" ht="31.5" customHeight="1" outlineLevel="1">
      <c r="B301" s="937"/>
      <c r="C301" s="74"/>
      <c r="D301" s="91" t="s">
        <v>540</v>
      </c>
      <c r="E301" s="75"/>
      <c r="F301" s="968"/>
      <c r="G301" s="968"/>
      <c r="H301" s="969"/>
      <c r="I301" s="969"/>
      <c r="J301" s="970"/>
    </row>
    <row r="302" spans="2:10" ht="31.5" customHeight="1" outlineLevel="1">
      <c r="B302" s="938"/>
      <c r="C302" s="76"/>
      <c r="D302" s="92" t="s">
        <v>540</v>
      </c>
      <c r="E302" s="77"/>
      <c r="F302" s="939"/>
      <c r="G302" s="939"/>
      <c r="H302" s="940"/>
      <c r="I302" s="940"/>
      <c r="J302" s="941"/>
    </row>
    <row r="303" spans="2:10" ht="15" customHeight="1" outlineLevel="1">
      <c r="B303" s="954" t="s">
        <v>541</v>
      </c>
      <c r="C303" s="956" t="s">
        <v>542</v>
      </c>
      <c r="D303" s="957"/>
      <c r="E303" s="958"/>
      <c r="F303" s="959" t="s">
        <v>543</v>
      </c>
      <c r="G303" s="960"/>
      <c r="H303" s="960"/>
      <c r="I303" s="960"/>
      <c r="J303" s="961"/>
    </row>
    <row r="304" spans="2:10" ht="30" customHeight="1" outlineLevel="1">
      <c r="B304" s="937"/>
      <c r="C304" s="74"/>
      <c r="D304" s="91" t="s">
        <v>540</v>
      </c>
      <c r="E304" s="71"/>
      <c r="F304" s="962"/>
      <c r="G304" s="962"/>
      <c r="H304" s="963"/>
      <c r="I304" s="963"/>
      <c r="J304" s="964"/>
    </row>
    <row r="305" spans="1:26" ht="30" customHeight="1" outlineLevel="1">
      <c r="B305" s="937"/>
      <c r="C305" s="74"/>
      <c r="D305" s="91" t="s">
        <v>540</v>
      </c>
      <c r="E305" s="71"/>
      <c r="F305" s="930"/>
      <c r="G305" s="930"/>
      <c r="H305" s="931"/>
      <c r="I305" s="931"/>
      <c r="J305" s="932"/>
    </row>
    <row r="306" spans="1:26" ht="30" customHeight="1" outlineLevel="1">
      <c r="B306" s="937"/>
      <c r="C306" s="74"/>
      <c r="D306" s="91" t="s">
        <v>540</v>
      </c>
      <c r="E306" s="71"/>
      <c r="F306" s="930"/>
      <c r="G306" s="930"/>
      <c r="H306" s="931"/>
      <c r="I306" s="931"/>
      <c r="J306" s="932"/>
    </row>
    <row r="307" spans="1:26" ht="30" customHeight="1" outlineLevel="1" thickBot="1">
      <c r="B307" s="955"/>
      <c r="C307" s="78"/>
      <c r="D307" s="93" t="s">
        <v>540</v>
      </c>
      <c r="E307" s="79"/>
      <c r="F307" s="933"/>
      <c r="G307" s="933"/>
      <c r="H307" s="934"/>
      <c r="I307" s="934"/>
      <c r="J307" s="935"/>
    </row>
    <row r="308" spans="1:26" s="85" customFormat="1" ht="18.75" customHeight="1" outlineLevel="1" thickBot="1">
      <c r="A308" s="81"/>
      <c r="B308" s="94"/>
      <c r="C308" s="81"/>
      <c r="D308" s="81"/>
      <c r="E308" s="81"/>
      <c r="F308" s="81"/>
      <c r="G308" s="82"/>
      <c r="H308" s="82"/>
      <c r="I308" s="82"/>
      <c r="J308" s="82"/>
      <c r="K308" s="82"/>
      <c r="L308" s="82"/>
      <c r="M308" s="83"/>
      <c r="N308" s="1021"/>
      <c r="O308" s="1021"/>
      <c r="P308" s="1021"/>
      <c r="Q308" s="1021"/>
      <c r="R308" s="84"/>
      <c r="V308" s="83"/>
      <c r="W308" s="83"/>
      <c r="X308" s="83"/>
      <c r="Y308" s="83"/>
      <c r="Z308" s="84"/>
    </row>
    <row r="309" spans="1:26" ht="18.75" customHeight="1" outlineLevel="1">
      <c r="B309" s="1018" t="s">
        <v>544</v>
      </c>
      <c r="C309" s="1025"/>
      <c r="D309" s="1026"/>
      <c r="E309" s="1026"/>
      <c r="F309" s="1026"/>
      <c r="G309" s="1026"/>
      <c r="H309" s="1026"/>
      <c r="I309" s="1026"/>
      <c r="J309" s="1027"/>
    </row>
    <row r="310" spans="1:26" ht="18.75" customHeight="1" outlineLevel="1">
      <c r="B310" s="1019"/>
      <c r="C310" s="921"/>
      <c r="D310" s="922"/>
      <c r="E310" s="922"/>
      <c r="F310" s="922"/>
      <c r="G310" s="922"/>
      <c r="H310" s="922"/>
      <c r="I310" s="922"/>
      <c r="J310" s="923"/>
    </row>
    <row r="311" spans="1:26" ht="18.75" customHeight="1" outlineLevel="1">
      <c r="B311" s="1020"/>
      <c r="C311" s="1028"/>
      <c r="D311" s="1029"/>
      <c r="E311" s="1029"/>
      <c r="F311" s="1029"/>
      <c r="G311" s="1029"/>
      <c r="H311" s="1029"/>
      <c r="I311" s="1029"/>
      <c r="J311" s="1030"/>
    </row>
    <row r="312" spans="1:26" ht="18.75" customHeight="1" outlineLevel="1">
      <c r="B312" s="1031" t="s">
        <v>545</v>
      </c>
      <c r="C312" s="918"/>
      <c r="D312" s="919"/>
      <c r="E312" s="919"/>
      <c r="F312" s="919"/>
      <c r="G312" s="919"/>
      <c r="H312" s="919"/>
      <c r="I312" s="919"/>
      <c r="J312" s="920"/>
    </row>
    <row r="313" spans="1:26" ht="18.75" customHeight="1" outlineLevel="1">
      <c r="B313" s="1019"/>
      <c r="C313" s="921"/>
      <c r="D313" s="922"/>
      <c r="E313" s="922"/>
      <c r="F313" s="922"/>
      <c r="G313" s="922"/>
      <c r="H313" s="922"/>
      <c r="I313" s="922"/>
      <c r="J313" s="923"/>
    </row>
    <row r="314" spans="1:26" ht="18.75" customHeight="1" outlineLevel="1" thickBot="1">
      <c r="B314" s="1032"/>
      <c r="C314" s="924"/>
      <c r="D314" s="925"/>
      <c r="E314" s="925"/>
      <c r="F314" s="925"/>
      <c r="G314" s="925"/>
      <c r="H314" s="925"/>
      <c r="I314" s="925"/>
      <c r="J314" s="926"/>
    </row>
    <row r="315" spans="1:26" ht="18.75" customHeight="1" outlineLevel="1" thickBot="1">
      <c r="B315" s="95"/>
      <c r="C315" s="96"/>
      <c r="D315" s="96"/>
      <c r="E315" s="96"/>
      <c r="F315" s="96"/>
      <c r="G315" s="96"/>
      <c r="H315" s="96"/>
      <c r="I315" s="96"/>
      <c r="J315" s="96"/>
    </row>
    <row r="316" spans="1:26" ht="18.75" customHeight="1" outlineLevel="1">
      <c r="B316" s="97" t="s">
        <v>546</v>
      </c>
      <c r="C316" s="98"/>
      <c r="D316" s="98"/>
      <c r="E316" s="98"/>
      <c r="F316" s="99"/>
      <c r="G316" s="99"/>
      <c r="H316" s="99"/>
      <c r="I316" s="99"/>
      <c r="J316" s="100"/>
    </row>
    <row r="317" spans="1:26" ht="18.75" customHeight="1" outlineLevel="1">
      <c r="B317" s="942"/>
      <c r="C317" s="943"/>
      <c r="D317" s="943"/>
      <c r="E317" s="943"/>
      <c r="F317" s="943"/>
      <c r="G317" s="943"/>
      <c r="H317" s="943"/>
      <c r="I317" s="943"/>
      <c r="J317" s="944"/>
    </row>
    <row r="318" spans="1:26" ht="12" customHeight="1" outlineLevel="1" thickBot="1">
      <c r="B318" s="234"/>
      <c r="C318" s="101"/>
      <c r="D318" s="101"/>
      <c r="E318" s="101"/>
      <c r="F318" s="101"/>
      <c r="G318" s="101"/>
      <c r="H318" s="101"/>
      <c r="I318" s="101"/>
      <c r="J318" s="102"/>
    </row>
    <row r="321" spans="2:11" ht="17.25" customHeight="1">
      <c r="B321" s="198"/>
      <c r="C321" s="198"/>
      <c r="D321" s="198"/>
      <c r="E321" s="198"/>
      <c r="F321" s="198"/>
      <c r="G321" s="198"/>
      <c r="H321" s="198"/>
      <c r="I321" s="198"/>
      <c r="J321" s="198"/>
      <c r="K321" s="198"/>
    </row>
    <row r="322" spans="2:11" ht="33.75" customHeight="1">
      <c r="B322" s="103" t="s">
        <v>529</v>
      </c>
      <c r="C322" s="948">
        <f>個票ｰ1008!B162</f>
        <v>0</v>
      </c>
      <c r="D322" s="949"/>
      <c r="E322" s="949"/>
      <c r="F322" s="950"/>
      <c r="G322" s="104" t="s">
        <v>530</v>
      </c>
      <c r="H322" s="945">
        <v>18</v>
      </c>
      <c r="I322" s="946"/>
      <c r="J322" s="947"/>
    </row>
    <row r="323" spans="2:11" ht="30" customHeight="1" outlineLevel="1">
      <c r="B323" s="237" t="s">
        <v>531</v>
      </c>
      <c r="C323" s="951">
        <f>個票ｰ1008!U162</f>
        <v>0</v>
      </c>
      <c r="D323" s="952"/>
      <c r="E323" s="952"/>
      <c r="F323" s="952"/>
      <c r="G323" s="952"/>
      <c r="H323" s="952"/>
      <c r="I323" s="952"/>
      <c r="J323" s="953"/>
    </row>
    <row r="324" spans="2:11" ht="30" customHeight="1" outlineLevel="1">
      <c r="B324" s="235" t="s">
        <v>533</v>
      </c>
      <c r="C324" s="992">
        <f>個票ｰ1008!S162</f>
        <v>0</v>
      </c>
      <c r="D324" s="993"/>
      <c r="E324" s="993"/>
      <c r="F324" s="993"/>
      <c r="G324" s="993"/>
      <c r="H324" s="993"/>
      <c r="I324" s="993"/>
      <c r="J324" s="994"/>
    </row>
    <row r="325" spans="2:11" ht="30" customHeight="1" outlineLevel="1">
      <c r="B325" s="236" t="s">
        <v>534</v>
      </c>
      <c r="C325" s="927"/>
      <c r="D325" s="927"/>
      <c r="E325" s="927"/>
      <c r="F325" s="927"/>
      <c r="G325" s="927"/>
      <c r="H325" s="928"/>
      <c r="I325" s="928"/>
      <c r="J325" s="929"/>
    </row>
    <row r="326" spans="2:11" ht="14.25" customHeight="1" outlineLevel="1">
      <c r="B326" s="995" t="s">
        <v>547</v>
      </c>
      <c r="C326" s="974" t="s">
        <v>536</v>
      </c>
      <c r="D326" s="974"/>
      <c r="E326" s="974"/>
      <c r="F326" s="974" t="s">
        <v>537</v>
      </c>
      <c r="G326" s="974"/>
      <c r="H326" s="975"/>
      <c r="I326" s="975"/>
      <c r="J326" s="976"/>
    </row>
    <row r="327" spans="2:11" ht="34.5" customHeight="1" outlineLevel="1">
      <c r="B327" s="995"/>
      <c r="C327" s="71"/>
      <c r="D327" s="197" t="s">
        <v>311</v>
      </c>
      <c r="E327" s="71"/>
      <c r="F327" s="977"/>
      <c r="G327" s="977"/>
      <c r="H327" s="978"/>
      <c r="I327" s="978"/>
      <c r="J327" s="979"/>
    </row>
    <row r="328" spans="2:11" ht="34.5" customHeight="1" outlineLevel="1">
      <c r="B328" s="995"/>
      <c r="C328" s="71"/>
      <c r="D328" s="88" t="s">
        <v>311</v>
      </c>
      <c r="E328" s="71"/>
      <c r="F328" s="968"/>
      <c r="G328" s="968"/>
      <c r="H328" s="969"/>
      <c r="I328" s="969"/>
      <c r="J328" s="970"/>
    </row>
    <row r="329" spans="2:11" ht="34.5" customHeight="1" outlineLevel="1">
      <c r="B329" s="995"/>
      <c r="C329" s="71"/>
      <c r="D329" s="88" t="s">
        <v>311</v>
      </c>
      <c r="E329" s="71"/>
      <c r="F329" s="968"/>
      <c r="G329" s="968"/>
      <c r="H329" s="969"/>
      <c r="I329" s="969"/>
      <c r="J329" s="970"/>
    </row>
    <row r="330" spans="2:11" ht="34.5" customHeight="1" outlineLevel="1">
      <c r="B330" s="995"/>
      <c r="C330" s="71"/>
      <c r="D330" s="88" t="s">
        <v>311</v>
      </c>
      <c r="E330" s="71"/>
      <c r="F330" s="968"/>
      <c r="G330" s="968"/>
      <c r="H330" s="969"/>
      <c r="I330" s="969"/>
      <c r="J330" s="970"/>
    </row>
    <row r="331" spans="2:11" ht="34.5" customHeight="1" outlineLevel="1">
      <c r="B331" s="995"/>
      <c r="C331" s="71"/>
      <c r="D331" s="241" t="s">
        <v>311</v>
      </c>
      <c r="E331" s="71"/>
      <c r="F331" s="980"/>
      <c r="G331" s="981"/>
      <c r="H331" s="982"/>
      <c r="I331" s="982"/>
      <c r="J331" s="983"/>
    </row>
    <row r="332" spans="2:11" ht="15" customHeight="1" outlineLevel="1">
      <c r="B332" s="936" t="s">
        <v>538</v>
      </c>
      <c r="C332" s="974" t="s">
        <v>536</v>
      </c>
      <c r="D332" s="974"/>
      <c r="E332" s="974"/>
      <c r="F332" s="974" t="s">
        <v>539</v>
      </c>
      <c r="G332" s="974"/>
      <c r="H332" s="975"/>
      <c r="I332" s="975"/>
      <c r="J332" s="976"/>
    </row>
    <row r="333" spans="2:11" ht="31.5" customHeight="1" outlineLevel="1">
      <c r="B333" s="937"/>
      <c r="C333" s="72"/>
      <c r="D333" s="90" t="s">
        <v>540</v>
      </c>
      <c r="E333" s="73"/>
      <c r="F333" s="977"/>
      <c r="G333" s="977"/>
      <c r="H333" s="978"/>
      <c r="I333" s="978"/>
      <c r="J333" s="979"/>
    </row>
    <row r="334" spans="2:11" ht="31.5" customHeight="1" outlineLevel="1">
      <c r="B334" s="937"/>
      <c r="C334" s="74"/>
      <c r="D334" s="91" t="s">
        <v>540</v>
      </c>
      <c r="E334" s="75"/>
      <c r="F334" s="968"/>
      <c r="G334" s="968"/>
      <c r="H334" s="969"/>
      <c r="I334" s="969"/>
      <c r="J334" s="970"/>
    </row>
    <row r="335" spans="2:11" ht="31.5" customHeight="1" outlineLevel="1">
      <c r="B335" s="937"/>
      <c r="C335" s="74"/>
      <c r="D335" s="91" t="s">
        <v>540</v>
      </c>
      <c r="E335" s="75"/>
      <c r="F335" s="968"/>
      <c r="G335" s="968"/>
      <c r="H335" s="969"/>
      <c r="I335" s="969"/>
      <c r="J335" s="970"/>
    </row>
    <row r="336" spans="2:11" ht="31.5" customHeight="1" outlineLevel="1">
      <c r="B336" s="937"/>
      <c r="C336" s="74"/>
      <c r="D336" s="91" t="s">
        <v>540</v>
      </c>
      <c r="E336" s="75"/>
      <c r="F336" s="968"/>
      <c r="G336" s="968"/>
      <c r="H336" s="969"/>
      <c r="I336" s="969"/>
      <c r="J336" s="970"/>
    </row>
    <row r="337" spans="1:26" ht="31.5" customHeight="1" outlineLevel="1">
      <c r="B337" s="938"/>
      <c r="C337" s="76"/>
      <c r="D337" s="92" t="s">
        <v>540</v>
      </c>
      <c r="E337" s="77"/>
      <c r="F337" s="939"/>
      <c r="G337" s="939"/>
      <c r="H337" s="940"/>
      <c r="I337" s="940"/>
      <c r="J337" s="941"/>
    </row>
    <row r="338" spans="1:26" ht="15" customHeight="1" outlineLevel="1">
      <c r="B338" s="954" t="s">
        <v>541</v>
      </c>
      <c r="C338" s="956" t="s">
        <v>542</v>
      </c>
      <c r="D338" s="957"/>
      <c r="E338" s="958"/>
      <c r="F338" s="959" t="s">
        <v>543</v>
      </c>
      <c r="G338" s="960"/>
      <c r="H338" s="960"/>
      <c r="I338" s="960"/>
      <c r="J338" s="961"/>
    </row>
    <row r="339" spans="1:26" ht="30" customHeight="1" outlineLevel="1">
      <c r="B339" s="937"/>
      <c r="C339" s="74"/>
      <c r="D339" s="91" t="s">
        <v>540</v>
      </c>
      <c r="E339" s="71"/>
      <c r="F339" s="965"/>
      <c r="G339" s="965"/>
      <c r="H339" s="966"/>
      <c r="I339" s="966"/>
      <c r="J339" s="967"/>
    </row>
    <row r="340" spans="1:26" ht="30" customHeight="1" outlineLevel="1">
      <c r="B340" s="937"/>
      <c r="C340" s="74"/>
      <c r="D340" s="91" t="s">
        <v>540</v>
      </c>
      <c r="E340" s="71"/>
      <c r="F340" s="968"/>
      <c r="G340" s="968"/>
      <c r="H340" s="969"/>
      <c r="I340" s="969"/>
      <c r="J340" s="970"/>
    </row>
    <row r="341" spans="1:26" ht="30" customHeight="1" outlineLevel="1">
      <c r="B341" s="937"/>
      <c r="C341" s="74"/>
      <c r="D341" s="91" t="s">
        <v>540</v>
      </c>
      <c r="E341" s="71"/>
      <c r="F341" s="968"/>
      <c r="G341" s="968"/>
      <c r="H341" s="969"/>
      <c r="I341" s="969"/>
      <c r="J341" s="970"/>
    </row>
    <row r="342" spans="1:26" ht="30" customHeight="1" outlineLevel="1" thickBot="1">
      <c r="B342" s="955"/>
      <c r="C342" s="78"/>
      <c r="D342" s="93" t="s">
        <v>540</v>
      </c>
      <c r="E342" s="79"/>
      <c r="F342" s="971"/>
      <c r="G342" s="971"/>
      <c r="H342" s="972"/>
      <c r="I342" s="972"/>
      <c r="J342" s="973"/>
    </row>
    <row r="343" spans="1:26" s="85" customFormat="1" ht="18.75" customHeight="1" outlineLevel="1" thickBot="1">
      <c r="A343" s="81"/>
      <c r="B343" s="94"/>
      <c r="C343" s="81"/>
      <c r="D343" s="81"/>
      <c r="E343" s="81"/>
      <c r="F343" s="81"/>
      <c r="G343" s="82"/>
      <c r="H343" s="82"/>
      <c r="I343" s="82"/>
      <c r="J343" s="82"/>
      <c r="K343" s="82"/>
      <c r="L343" s="82"/>
      <c r="M343" s="83"/>
      <c r="N343" s="1021"/>
      <c r="O343" s="1021"/>
      <c r="P343" s="1021"/>
      <c r="Q343" s="1021"/>
      <c r="R343" s="84"/>
      <c r="V343" s="83"/>
      <c r="W343" s="83"/>
      <c r="X343" s="83"/>
      <c r="Y343" s="83"/>
      <c r="Z343" s="84"/>
    </row>
    <row r="344" spans="1:26" ht="18.75" customHeight="1" outlineLevel="1">
      <c r="B344" s="1018" t="s">
        <v>544</v>
      </c>
      <c r="C344" s="1025"/>
      <c r="D344" s="1026"/>
      <c r="E344" s="1026"/>
      <c r="F344" s="1026"/>
      <c r="G344" s="1026"/>
      <c r="H344" s="1026"/>
      <c r="I344" s="1026"/>
      <c r="J344" s="1027"/>
    </row>
    <row r="345" spans="1:26" ht="18.75" customHeight="1" outlineLevel="1">
      <c r="B345" s="1019"/>
      <c r="C345" s="921"/>
      <c r="D345" s="922"/>
      <c r="E345" s="922"/>
      <c r="F345" s="922"/>
      <c r="G345" s="922"/>
      <c r="H345" s="922"/>
      <c r="I345" s="922"/>
      <c r="J345" s="923"/>
    </row>
    <row r="346" spans="1:26" ht="18.75" customHeight="1" outlineLevel="1">
      <c r="B346" s="1020"/>
      <c r="C346" s="1028"/>
      <c r="D346" s="1029"/>
      <c r="E346" s="1029"/>
      <c r="F346" s="1029"/>
      <c r="G346" s="1029"/>
      <c r="H346" s="1029"/>
      <c r="I346" s="1029"/>
      <c r="J346" s="1030"/>
    </row>
    <row r="347" spans="1:26" ht="18.75" customHeight="1" outlineLevel="1">
      <c r="B347" s="1031" t="s">
        <v>545</v>
      </c>
      <c r="C347" s="918"/>
      <c r="D347" s="919"/>
      <c r="E347" s="919"/>
      <c r="F347" s="919"/>
      <c r="G347" s="919"/>
      <c r="H347" s="919"/>
      <c r="I347" s="919"/>
      <c r="J347" s="920"/>
    </row>
    <row r="348" spans="1:26" ht="18.75" customHeight="1" outlineLevel="1">
      <c r="B348" s="1019"/>
      <c r="C348" s="921"/>
      <c r="D348" s="922"/>
      <c r="E348" s="922"/>
      <c r="F348" s="922"/>
      <c r="G348" s="922"/>
      <c r="H348" s="922"/>
      <c r="I348" s="922"/>
      <c r="J348" s="923"/>
    </row>
    <row r="349" spans="1:26" ht="18.75" customHeight="1" outlineLevel="1" thickBot="1">
      <c r="B349" s="1032"/>
      <c r="C349" s="924"/>
      <c r="D349" s="925"/>
      <c r="E349" s="925"/>
      <c r="F349" s="925"/>
      <c r="G349" s="925"/>
      <c r="H349" s="925"/>
      <c r="I349" s="925"/>
      <c r="J349" s="926"/>
    </row>
    <row r="350" spans="1:26" ht="18.75" customHeight="1" outlineLevel="1" thickBot="1">
      <c r="B350" s="95"/>
      <c r="C350" s="96"/>
      <c r="D350" s="96"/>
      <c r="E350" s="96"/>
      <c r="F350" s="96"/>
      <c r="G350" s="96"/>
      <c r="H350" s="96"/>
      <c r="I350" s="96"/>
      <c r="J350" s="96"/>
    </row>
    <row r="351" spans="1:26" ht="18.75" customHeight="1" outlineLevel="1">
      <c r="B351" s="97" t="s">
        <v>546</v>
      </c>
      <c r="C351" s="98"/>
      <c r="D351" s="98"/>
      <c r="E351" s="98"/>
      <c r="F351" s="99"/>
      <c r="G351" s="99"/>
      <c r="H351" s="99"/>
      <c r="I351" s="99"/>
      <c r="J351" s="100"/>
    </row>
    <row r="352" spans="1:26" ht="18.75" customHeight="1" outlineLevel="1">
      <c r="B352" s="942"/>
      <c r="C352" s="943"/>
      <c r="D352" s="943"/>
      <c r="E352" s="943"/>
      <c r="F352" s="943"/>
      <c r="G352" s="943"/>
      <c r="H352" s="943"/>
      <c r="I352" s="943"/>
      <c r="J352" s="944"/>
    </row>
    <row r="353" spans="2:10" ht="12" customHeight="1" outlineLevel="1" thickBot="1">
      <c r="B353" s="234"/>
      <c r="C353" s="101"/>
      <c r="D353" s="101"/>
      <c r="E353" s="101"/>
      <c r="F353" s="101"/>
      <c r="G353" s="101"/>
      <c r="H353" s="101"/>
      <c r="I353" s="101"/>
      <c r="J353" s="102"/>
    </row>
    <row r="354" spans="2:10" ht="17.25" customHeight="1"/>
    <row r="356" spans="2:10" ht="33.75" customHeight="1">
      <c r="B356" s="103" t="s">
        <v>529</v>
      </c>
      <c r="C356" s="948">
        <f>個票ｰ1008!B163</f>
        <v>0</v>
      </c>
      <c r="D356" s="949"/>
      <c r="E356" s="949"/>
      <c r="F356" s="950"/>
      <c r="G356" s="104" t="s">
        <v>530</v>
      </c>
      <c r="H356" s="945">
        <v>19</v>
      </c>
      <c r="I356" s="946"/>
      <c r="J356" s="947"/>
    </row>
    <row r="357" spans="2:10" ht="30" customHeight="1" outlineLevel="1">
      <c r="B357" s="237" t="s">
        <v>531</v>
      </c>
      <c r="C357" s="951">
        <f>個票ｰ1008!U163</f>
        <v>0</v>
      </c>
      <c r="D357" s="952"/>
      <c r="E357" s="952"/>
      <c r="F357" s="952"/>
      <c r="G357" s="952"/>
      <c r="H357" s="952"/>
      <c r="I357" s="952"/>
      <c r="J357" s="953"/>
    </row>
    <row r="358" spans="2:10" ht="30" customHeight="1" outlineLevel="1">
      <c r="B358" s="235" t="s">
        <v>533</v>
      </c>
      <c r="C358" s="992">
        <f>個票ｰ1008!S163</f>
        <v>0</v>
      </c>
      <c r="D358" s="993"/>
      <c r="E358" s="993"/>
      <c r="F358" s="993"/>
      <c r="G358" s="993"/>
      <c r="H358" s="993"/>
      <c r="I358" s="993"/>
      <c r="J358" s="994"/>
    </row>
    <row r="359" spans="2:10" ht="30" customHeight="1" outlineLevel="1">
      <c r="B359" s="236" t="s">
        <v>534</v>
      </c>
      <c r="C359" s="927"/>
      <c r="D359" s="927"/>
      <c r="E359" s="927"/>
      <c r="F359" s="927"/>
      <c r="G359" s="927"/>
      <c r="H359" s="928"/>
      <c r="I359" s="928"/>
      <c r="J359" s="929"/>
    </row>
    <row r="360" spans="2:10" ht="14.25" customHeight="1" outlineLevel="1">
      <c r="B360" s="995" t="s">
        <v>547</v>
      </c>
      <c r="C360" s="974" t="s">
        <v>536</v>
      </c>
      <c r="D360" s="974"/>
      <c r="E360" s="974"/>
      <c r="F360" s="974" t="s">
        <v>537</v>
      </c>
      <c r="G360" s="974"/>
      <c r="H360" s="975"/>
      <c r="I360" s="975"/>
      <c r="J360" s="976"/>
    </row>
    <row r="361" spans="2:10" ht="34.5" customHeight="1" outlineLevel="1">
      <c r="B361" s="995"/>
      <c r="C361" s="71"/>
      <c r="D361" s="197" t="s">
        <v>311</v>
      </c>
      <c r="E361" s="71"/>
      <c r="F361" s="977"/>
      <c r="G361" s="977"/>
      <c r="H361" s="978"/>
      <c r="I361" s="978"/>
      <c r="J361" s="979"/>
    </row>
    <row r="362" spans="2:10" ht="34.5" customHeight="1" outlineLevel="1">
      <c r="B362" s="995"/>
      <c r="C362" s="71"/>
      <c r="D362" s="88" t="s">
        <v>311</v>
      </c>
      <c r="E362" s="71"/>
      <c r="F362" s="968"/>
      <c r="G362" s="968"/>
      <c r="H362" s="969"/>
      <c r="I362" s="969"/>
      <c r="J362" s="970"/>
    </row>
    <row r="363" spans="2:10" ht="34.5" customHeight="1" outlineLevel="1">
      <c r="B363" s="995"/>
      <c r="C363" s="71"/>
      <c r="D363" s="88" t="s">
        <v>311</v>
      </c>
      <c r="E363" s="71"/>
      <c r="F363" s="968"/>
      <c r="G363" s="968"/>
      <c r="H363" s="969"/>
      <c r="I363" s="969"/>
      <c r="J363" s="970"/>
    </row>
    <row r="364" spans="2:10" ht="34.5" customHeight="1" outlineLevel="1">
      <c r="B364" s="995"/>
      <c r="C364" s="71"/>
      <c r="D364" s="88" t="s">
        <v>311</v>
      </c>
      <c r="E364" s="71"/>
      <c r="F364" s="968"/>
      <c r="G364" s="968"/>
      <c r="H364" s="969"/>
      <c r="I364" s="969"/>
      <c r="J364" s="970"/>
    </row>
    <row r="365" spans="2:10" ht="34.5" customHeight="1" outlineLevel="1">
      <c r="B365" s="995"/>
      <c r="C365" s="71"/>
      <c r="D365" s="241" t="s">
        <v>311</v>
      </c>
      <c r="E365" s="71"/>
      <c r="F365" s="980"/>
      <c r="G365" s="981"/>
      <c r="H365" s="982"/>
      <c r="I365" s="982"/>
      <c r="J365" s="983"/>
    </row>
    <row r="366" spans="2:10" ht="15" customHeight="1" outlineLevel="1">
      <c r="B366" s="936" t="s">
        <v>538</v>
      </c>
      <c r="C366" s="974" t="s">
        <v>536</v>
      </c>
      <c r="D366" s="974"/>
      <c r="E366" s="974"/>
      <c r="F366" s="974" t="s">
        <v>539</v>
      </c>
      <c r="G366" s="974"/>
      <c r="H366" s="975"/>
      <c r="I366" s="975"/>
      <c r="J366" s="976"/>
    </row>
    <row r="367" spans="2:10" ht="31.5" customHeight="1" outlineLevel="1">
      <c r="B367" s="937"/>
      <c r="C367" s="72"/>
      <c r="D367" s="90" t="s">
        <v>540</v>
      </c>
      <c r="E367" s="73"/>
      <c r="F367" s="977"/>
      <c r="G367" s="977"/>
      <c r="H367" s="978"/>
      <c r="I367" s="978"/>
      <c r="J367" s="979"/>
    </row>
    <row r="368" spans="2:10" ht="31.5" customHeight="1" outlineLevel="1">
      <c r="B368" s="937"/>
      <c r="C368" s="74"/>
      <c r="D368" s="91" t="s">
        <v>540</v>
      </c>
      <c r="E368" s="75"/>
      <c r="F368" s="968"/>
      <c r="G368" s="968"/>
      <c r="H368" s="969"/>
      <c r="I368" s="969"/>
      <c r="J368" s="970"/>
    </row>
    <row r="369" spans="1:26" ht="31.5" customHeight="1" outlineLevel="1">
      <c r="B369" s="937"/>
      <c r="C369" s="74"/>
      <c r="D369" s="91" t="s">
        <v>540</v>
      </c>
      <c r="E369" s="75"/>
      <c r="F369" s="968"/>
      <c r="G369" s="968"/>
      <c r="H369" s="969"/>
      <c r="I369" s="969"/>
      <c r="J369" s="970"/>
    </row>
    <row r="370" spans="1:26" ht="31.5" customHeight="1" outlineLevel="1">
      <c r="B370" s="937"/>
      <c r="C370" s="74"/>
      <c r="D370" s="91" t="s">
        <v>540</v>
      </c>
      <c r="E370" s="75"/>
      <c r="F370" s="968"/>
      <c r="G370" s="968"/>
      <c r="H370" s="969"/>
      <c r="I370" s="969"/>
      <c r="J370" s="970"/>
    </row>
    <row r="371" spans="1:26" ht="31.5" customHeight="1" outlineLevel="1">
      <c r="B371" s="938"/>
      <c r="C371" s="76"/>
      <c r="D371" s="92" t="s">
        <v>540</v>
      </c>
      <c r="E371" s="77"/>
      <c r="F371" s="939"/>
      <c r="G371" s="939"/>
      <c r="H371" s="940"/>
      <c r="I371" s="940"/>
      <c r="J371" s="941"/>
    </row>
    <row r="372" spans="1:26" ht="15" customHeight="1" outlineLevel="1">
      <c r="B372" s="954" t="s">
        <v>541</v>
      </c>
      <c r="C372" s="956" t="s">
        <v>542</v>
      </c>
      <c r="D372" s="957"/>
      <c r="E372" s="958"/>
      <c r="F372" s="959" t="s">
        <v>543</v>
      </c>
      <c r="G372" s="960"/>
      <c r="H372" s="960"/>
      <c r="I372" s="960"/>
      <c r="J372" s="961"/>
    </row>
    <row r="373" spans="1:26" ht="30" customHeight="1" outlineLevel="1">
      <c r="B373" s="937"/>
      <c r="C373" s="74"/>
      <c r="D373" s="91" t="s">
        <v>540</v>
      </c>
      <c r="E373" s="71"/>
      <c r="F373" s="965"/>
      <c r="G373" s="965"/>
      <c r="H373" s="966"/>
      <c r="I373" s="966"/>
      <c r="J373" s="967"/>
    </row>
    <row r="374" spans="1:26" ht="30" customHeight="1" outlineLevel="1">
      <c r="B374" s="937"/>
      <c r="C374" s="74"/>
      <c r="D374" s="91" t="s">
        <v>540</v>
      </c>
      <c r="E374" s="71"/>
      <c r="F374" s="968"/>
      <c r="G374" s="968"/>
      <c r="H374" s="969"/>
      <c r="I374" s="969"/>
      <c r="J374" s="970"/>
    </row>
    <row r="375" spans="1:26" ht="30" customHeight="1" outlineLevel="1">
      <c r="B375" s="937"/>
      <c r="C375" s="74"/>
      <c r="D375" s="91" t="s">
        <v>540</v>
      </c>
      <c r="E375" s="71"/>
      <c r="F375" s="968"/>
      <c r="G375" s="968"/>
      <c r="H375" s="969"/>
      <c r="I375" s="969"/>
      <c r="J375" s="970"/>
    </row>
    <row r="376" spans="1:26" ht="30" customHeight="1" outlineLevel="1" thickBot="1">
      <c r="B376" s="955"/>
      <c r="C376" s="78"/>
      <c r="D376" s="93" t="s">
        <v>540</v>
      </c>
      <c r="E376" s="79"/>
      <c r="F376" s="971"/>
      <c r="G376" s="971"/>
      <c r="H376" s="972"/>
      <c r="I376" s="972"/>
      <c r="J376" s="973"/>
    </row>
    <row r="377" spans="1:26" s="85" customFormat="1" ht="18.75" customHeight="1" outlineLevel="1" thickBot="1">
      <c r="A377" s="81"/>
      <c r="B377" s="94"/>
      <c r="C377" s="81"/>
      <c r="D377" s="81"/>
      <c r="E377" s="81"/>
      <c r="F377" s="81"/>
      <c r="G377" s="82"/>
      <c r="H377" s="82"/>
      <c r="I377" s="82"/>
      <c r="J377" s="82"/>
      <c r="K377" s="82"/>
      <c r="L377" s="82"/>
      <c r="M377" s="83"/>
      <c r="N377" s="1021"/>
      <c r="O377" s="1021"/>
      <c r="P377" s="1021"/>
      <c r="Q377" s="1021"/>
      <c r="R377" s="84"/>
      <c r="V377" s="83"/>
      <c r="W377" s="83"/>
      <c r="X377" s="83"/>
      <c r="Y377" s="83"/>
      <c r="Z377" s="84"/>
    </row>
    <row r="378" spans="1:26" ht="18.75" customHeight="1" outlineLevel="1">
      <c r="B378" s="1018" t="s">
        <v>544</v>
      </c>
      <c r="C378" s="1025"/>
      <c r="D378" s="1026"/>
      <c r="E378" s="1026"/>
      <c r="F378" s="1026"/>
      <c r="G378" s="1026"/>
      <c r="H378" s="1026"/>
      <c r="I378" s="1026"/>
      <c r="J378" s="1027"/>
    </row>
    <row r="379" spans="1:26" ht="18.75" customHeight="1" outlineLevel="1">
      <c r="B379" s="1019"/>
      <c r="C379" s="921"/>
      <c r="D379" s="922"/>
      <c r="E379" s="922"/>
      <c r="F379" s="922"/>
      <c r="G379" s="922"/>
      <c r="H379" s="922"/>
      <c r="I379" s="922"/>
      <c r="J379" s="923"/>
    </row>
    <row r="380" spans="1:26" ht="18.75" customHeight="1" outlineLevel="1">
      <c r="B380" s="1020"/>
      <c r="C380" s="1028"/>
      <c r="D380" s="1029"/>
      <c r="E380" s="1029"/>
      <c r="F380" s="1029"/>
      <c r="G380" s="1029"/>
      <c r="H380" s="1029"/>
      <c r="I380" s="1029"/>
      <c r="J380" s="1030"/>
    </row>
    <row r="381" spans="1:26" ht="18.75" customHeight="1" outlineLevel="1">
      <c r="B381" s="1031" t="s">
        <v>545</v>
      </c>
      <c r="C381" s="918"/>
      <c r="D381" s="919"/>
      <c r="E381" s="919"/>
      <c r="F381" s="919"/>
      <c r="G381" s="919"/>
      <c r="H381" s="919"/>
      <c r="I381" s="919"/>
      <c r="J381" s="920"/>
    </row>
    <row r="382" spans="1:26" ht="18.75" customHeight="1" outlineLevel="1">
      <c r="B382" s="1019"/>
      <c r="C382" s="921"/>
      <c r="D382" s="922"/>
      <c r="E382" s="922"/>
      <c r="F382" s="922"/>
      <c r="G382" s="922"/>
      <c r="H382" s="922"/>
      <c r="I382" s="922"/>
      <c r="J382" s="923"/>
    </row>
    <row r="383" spans="1:26" ht="18.75" customHeight="1" outlineLevel="1" thickBot="1">
      <c r="B383" s="1032"/>
      <c r="C383" s="924"/>
      <c r="D383" s="925"/>
      <c r="E383" s="925"/>
      <c r="F383" s="925"/>
      <c r="G383" s="925"/>
      <c r="H383" s="925"/>
      <c r="I383" s="925"/>
      <c r="J383" s="926"/>
    </row>
    <row r="384" spans="1:26" ht="18.75" customHeight="1" outlineLevel="1" thickBot="1">
      <c r="B384" s="95"/>
      <c r="C384" s="96"/>
      <c r="D384" s="96"/>
      <c r="E384" s="96"/>
      <c r="F384" s="96"/>
      <c r="G384" s="96"/>
      <c r="H384" s="96"/>
      <c r="I384" s="96"/>
      <c r="J384" s="96"/>
    </row>
    <row r="385" spans="2:10" ht="18.75" customHeight="1" outlineLevel="1">
      <c r="B385" s="97" t="s">
        <v>546</v>
      </c>
      <c r="C385" s="98"/>
      <c r="D385" s="98"/>
      <c r="E385" s="98"/>
      <c r="F385" s="99"/>
      <c r="G385" s="99"/>
      <c r="H385" s="99"/>
      <c r="I385" s="99"/>
      <c r="J385" s="100"/>
    </row>
    <row r="386" spans="2:10" ht="18.75" customHeight="1" outlineLevel="1">
      <c r="B386" s="942"/>
      <c r="C386" s="943"/>
      <c r="D386" s="943"/>
      <c r="E386" s="943"/>
      <c r="F386" s="943"/>
      <c r="G386" s="943"/>
      <c r="H386" s="943"/>
      <c r="I386" s="943"/>
      <c r="J386" s="944"/>
    </row>
    <row r="387" spans="2:10" ht="12" customHeight="1" outlineLevel="1" thickBot="1">
      <c r="B387" s="234"/>
      <c r="C387" s="101"/>
      <c r="D387" s="101"/>
      <c r="E387" s="101"/>
      <c r="F387" s="101"/>
      <c r="G387" s="101"/>
      <c r="H387" s="101"/>
      <c r="I387" s="101"/>
      <c r="J387" s="102"/>
    </row>
    <row r="390" spans="2:10" ht="33" customHeight="1">
      <c r="B390" s="103" t="s">
        <v>529</v>
      </c>
      <c r="C390" s="948">
        <f>個票ｰ1008!B164</f>
        <v>0</v>
      </c>
      <c r="D390" s="949"/>
      <c r="E390" s="949"/>
      <c r="F390" s="950"/>
      <c r="G390" s="104" t="s">
        <v>530</v>
      </c>
      <c r="H390" s="945">
        <v>20</v>
      </c>
      <c r="I390" s="946"/>
      <c r="J390" s="947"/>
    </row>
    <row r="391" spans="2:10" ht="30" customHeight="1" outlineLevel="1">
      <c r="B391" s="237" t="s">
        <v>531</v>
      </c>
      <c r="C391" s="951">
        <f>個票ｰ1008!U164</f>
        <v>0</v>
      </c>
      <c r="D391" s="952"/>
      <c r="E391" s="952"/>
      <c r="F391" s="952"/>
      <c r="G391" s="952"/>
      <c r="H391" s="952"/>
      <c r="I391" s="952"/>
      <c r="J391" s="953"/>
    </row>
    <row r="392" spans="2:10" ht="30" customHeight="1" outlineLevel="1">
      <c r="B392" s="235" t="s">
        <v>533</v>
      </c>
      <c r="C392" s="992">
        <f>個票ｰ1008!S164</f>
        <v>0</v>
      </c>
      <c r="D392" s="993"/>
      <c r="E392" s="993"/>
      <c r="F392" s="993"/>
      <c r="G392" s="993"/>
      <c r="H392" s="993"/>
      <c r="I392" s="993"/>
      <c r="J392" s="994"/>
    </row>
    <row r="393" spans="2:10" ht="30" customHeight="1" outlineLevel="1">
      <c r="B393" s="236" t="s">
        <v>534</v>
      </c>
      <c r="C393" s="927"/>
      <c r="D393" s="927"/>
      <c r="E393" s="927"/>
      <c r="F393" s="927"/>
      <c r="G393" s="927"/>
      <c r="H393" s="928"/>
      <c r="I393" s="928"/>
      <c r="J393" s="929"/>
    </row>
    <row r="394" spans="2:10" ht="14.25" customHeight="1" outlineLevel="1">
      <c r="B394" s="995" t="s">
        <v>547</v>
      </c>
      <c r="C394" s="974" t="s">
        <v>536</v>
      </c>
      <c r="D394" s="974"/>
      <c r="E394" s="974"/>
      <c r="F394" s="974" t="s">
        <v>537</v>
      </c>
      <c r="G394" s="974"/>
      <c r="H394" s="975"/>
      <c r="I394" s="975"/>
      <c r="J394" s="976"/>
    </row>
    <row r="395" spans="2:10" ht="34.5" customHeight="1" outlineLevel="1">
      <c r="B395" s="995"/>
      <c r="C395" s="71"/>
      <c r="D395" s="197" t="s">
        <v>311</v>
      </c>
      <c r="E395" s="71"/>
      <c r="F395" s="977"/>
      <c r="G395" s="977"/>
      <c r="H395" s="978"/>
      <c r="I395" s="978"/>
      <c r="J395" s="979"/>
    </row>
    <row r="396" spans="2:10" ht="34.5" customHeight="1" outlineLevel="1">
      <c r="B396" s="995"/>
      <c r="C396" s="71"/>
      <c r="D396" s="88" t="s">
        <v>311</v>
      </c>
      <c r="E396" s="71"/>
      <c r="F396" s="968"/>
      <c r="G396" s="968"/>
      <c r="H396" s="969"/>
      <c r="I396" s="969"/>
      <c r="J396" s="970"/>
    </row>
    <row r="397" spans="2:10" ht="34.5" customHeight="1" outlineLevel="1">
      <c r="B397" s="995"/>
      <c r="C397" s="71"/>
      <c r="D397" s="88" t="s">
        <v>311</v>
      </c>
      <c r="E397" s="71"/>
      <c r="F397" s="968"/>
      <c r="G397" s="968"/>
      <c r="H397" s="969"/>
      <c r="I397" s="969"/>
      <c r="J397" s="970"/>
    </row>
    <row r="398" spans="2:10" ht="34.5" customHeight="1" outlineLevel="1">
      <c r="B398" s="995"/>
      <c r="C398" s="71"/>
      <c r="D398" s="88" t="s">
        <v>311</v>
      </c>
      <c r="E398" s="71"/>
      <c r="F398" s="968"/>
      <c r="G398" s="968"/>
      <c r="H398" s="969"/>
      <c r="I398" s="969"/>
      <c r="J398" s="970"/>
    </row>
    <row r="399" spans="2:10" ht="34.5" customHeight="1" outlineLevel="1">
      <c r="B399" s="995"/>
      <c r="C399" s="71"/>
      <c r="D399" s="241" t="s">
        <v>311</v>
      </c>
      <c r="E399" s="71"/>
      <c r="F399" s="980"/>
      <c r="G399" s="981"/>
      <c r="H399" s="982"/>
      <c r="I399" s="982"/>
      <c r="J399" s="983"/>
    </row>
    <row r="400" spans="2:10" ht="15" customHeight="1" outlineLevel="1">
      <c r="B400" s="936" t="s">
        <v>538</v>
      </c>
      <c r="C400" s="974" t="s">
        <v>536</v>
      </c>
      <c r="D400" s="974"/>
      <c r="E400" s="974"/>
      <c r="F400" s="974" t="s">
        <v>539</v>
      </c>
      <c r="G400" s="974"/>
      <c r="H400" s="975"/>
      <c r="I400" s="975"/>
      <c r="J400" s="976"/>
    </row>
    <row r="401" spans="1:26" ht="31.5" customHeight="1" outlineLevel="1">
      <c r="B401" s="937"/>
      <c r="C401" s="72"/>
      <c r="D401" s="90" t="s">
        <v>540</v>
      </c>
      <c r="E401" s="73"/>
      <c r="F401" s="977"/>
      <c r="G401" s="977"/>
      <c r="H401" s="978"/>
      <c r="I401" s="978"/>
      <c r="J401" s="979"/>
    </row>
    <row r="402" spans="1:26" ht="31.5" customHeight="1" outlineLevel="1">
      <c r="B402" s="937"/>
      <c r="C402" s="74"/>
      <c r="D402" s="91" t="s">
        <v>540</v>
      </c>
      <c r="E402" s="75"/>
      <c r="F402" s="968"/>
      <c r="G402" s="968"/>
      <c r="H402" s="969"/>
      <c r="I402" s="969"/>
      <c r="J402" s="970"/>
    </row>
    <row r="403" spans="1:26" ht="31.5" customHeight="1" outlineLevel="1">
      <c r="B403" s="937"/>
      <c r="C403" s="74"/>
      <c r="D403" s="91" t="s">
        <v>540</v>
      </c>
      <c r="E403" s="75"/>
      <c r="F403" s="968"/>
      <c r="G403" s="968"/>
      <c r="H403" s="969"/>
      <c r="I403" s="969"/>
      <c r="J403" s="970"/>
    </row>
    <row r="404" spans="1:26" ht="31.5" customHeight="1" outlineLevel="1">
      <c r="B404" s="937"/>
      <c r="C404" s="74"/>
      <c r="D404" s="91" t="s">
        <v>540</v>
      </c>
      <c r="E404" s="75"/>
      <c r="F404" s="968"/>
      <c r="G404" s="968"/>
      <c r="H404" s="969"/>
      <c r="I404" s="969"/>
      <c r="J404" s="970"/>
    </row>
    <row r="405" spans="1:26" ht="31.5" customHeight="1" outlineLevel="1">
      <c r="B405" s="938"/>
      <c r="C405" s="76"/>
      <c r="D405" s="92" t="s">
        <v>540</v>
      </c>
      <c r="E405" s="77"/>
      <c r="F405" s="939"/>
      <c r="G405" s="939"/>
      <c r="H405" s="940"/>
      <c r="I405" s="940"/>
      <c r="J405" s="941"/>
    </row>
    <row r="406" spans="1:26" ht="15" customHeight="1" outlineLevel="1">
      <c r="B406" s="954" t="s">
        <v>541</v>
      </c>
      <c r="C406" s="956" t="s">
        <v>542</v>
      </c>
      <c r="D406" s="957"/>
      <c r="E406" s="958"/>
      <c r="F406" s="959" t="s">
        <v>543</v>
      </c>
      <c r="G406" s="960"/>
      <c r="H406" s="960"/>
      <c r="I406" s="960"/>
      <c r="J406" s="961"/>
    </row>
    <row r="407" spans="1:26" ht="30" customHeight="1" outlineLevel="1">
      <c r="B407" s="937"/>
      <c r="C407" s="74"/>
      <c r="D407" s="91" t="s">
        <v>540</v>
      </c>
      <c r="E407" s="71"/>
      <c r="F407" s="965"/>
      <c r="G407" s="965"/>
      <c r="H407" s="966"/>
      <c r="I407" s="966"/>
      <c r="J407" s="967"/>
    </row>
    <row r="408" spans="1:26" ht="30" customHeight="1" outlineLevel="1">
      <c r="B408" s="937"/>
      <c r="C408" s="74"/>
      <c r="D408" s="91" t="s">
        <v>540</v>
      </c>
      <c r="E408" s="71"/>
      <c r="F408" s="968"/>
      <c r="G408" s="968"/>
      <c r="H408" s="969"/>
      <c r="I408" s="969"/>
      <c r="J408" s="970"/>
    </row>
    <row r="409" spans="1:26" ht="30" customHeight="1" outlineLevel="1">
      <c r="B409" s="937"/>
      <c r="C409" s="74"/>
      <c r="D409" s="91" t="s">
        <v>540</v>
      </c>
      <c r="E409" s="71"/>
      <c r="F409" s="968"/>
      <c r="G409" s="968"/>
      <c r="H409" s="969"/>
      <c r="I409" s="969"/>
      <c r="J409" s="970"/>
    </row>
    <row r="410" spans="1:26" ht="30" customHeight="1" outlineLevel="1" thickBot="1">
      <c r="B410" s="955"/>
      <c r="C410" s="78"/>
      <c r="D410" s="93" t="s">
        <v>540</v>
      </c>
      <c r="E410" s="79"/>
      <c r="F410" s="971"/>
      <c r="G410" s="971"/>
      <c r="H410" s="972"/>
      <c r="I410" s="972"/>
      <c r="J410" s="973"/>
    </row>
    <row r="411" spans="1:26" s="85" customFormat="1" ht="18.75" customHeight="1" outlineLevel="1" thickBot="1">
      <c r="A411" s="81"/>
      <c r="B411" s="94"/>
      <c r="C411" s="81"/>
      <c r="D411" s="81"/>
      <c r="E411" s="81"/>
      <c r="F411" s="81"/>
      <c r="G411" s="82"/>
      <c r="H411" s="82"/>
      <c r="I411" s="82"/>
      <c r="J411" s="82"/>
      <c r="K411" s="82"/>
      <c r="L411" s="82"/>
      <c r="M411" s="83"/>
      <c r="N411" s="1021"/>
      <c r="O411" s="1021"/>
      <c r="P411" s="1021"/>
      <c r="Q411" s="1021"/>
      <c r="R411" s="84"/>
      <c r="V411" s="83"/>
      <c r="W411" s="83"/>
      <c r="X411" s="83"/>
      <c r="Y411" s="83"/>
      <c r="Z411" s="84"/>
    </row>
    <row r="412" spans="1:26" ht="18.75" customHeight="1" outlineLevel="1">
      <c r="B412" s="1018" t="s">
        <v>544</v>
      </c>
      <c r="C412" s="1025"/>
      <c r="D412" s="1026"/>
      <c r="E412" s="1026"/>
      <c r="F412" s="1026"/>
      <c r="G412" s="1026"/>
      <c r="H412" s="1026"/>
      <c r="I412" s="1026"/>
      <c r="J412" s="1027"/>
    </row>
    <row r="413" spans="1:26" ht="18.75" customHeight="1" outlineLevel="1">
      <c r="B413" s="1019"/>
      <c r="C413" s="921"/>
      <c r="D413" s="922"/>
      <c r="E413" s="922"/>
      <c r="F413" s="922"/>
      <c r="G413" s="922"/>
      <c r="H413" s="922"/>
      <c r="I413" s="922"/>
      <c r="J413" s="923"/>
    </row>
    <row r="414" spans="1:26" ht="18.75" customHeight="1" outlineLevel="1">
      <c r="B414" s="1020"/>
      <c r="C414" s="1028"/>
      <c r="D414" s="1029"/>
      <c r="E414" s="1029"/>
      <c r="F414" s="1029"/>
      <c r="G414" s="1029"/>
      <c r="H414" s="1029"/>
      <c r="I414" s="1029"/>
      <c r="J414" s="1030"/>
    </row>
    <row r="415" spans="1:26" ht="18.75" customHeight="1" outlineLevel="1">
      <c r="B415" s="1031" t="s">
        <v>545</v>
      </c>
      <c r="C415" s="918"/>
      <c r="D415" s="919"/>
      <c r="E415" s="919"/>
      <c r="F415" s="919"/>
      <c r="G415" s="919"/>
      <c r="H415" s="919"/>
      <c r="I415" s="919"/>
      <c r="J415" s="920"/>
    </row>
    <row r="416" spans="1:26" ht="18.75" customHeight="1" outlineLevel="1">
      <c r="B416" s="1019"/>
      <c r="C416" s="921"/>
      <c r="D416" s="922"/>
      <c r="E416" s="922"/>
      <c r="F416" s="922"/>
      <c r="G416" s="922"/>
      <c r="H416" s="922"/>
      <c r="I416" s="922"/>
      <c r="J416" s="923"/>
    </row>
    <row r="417" spans="2:10" ht="18.75" customHeight="1" outlineLevel="1" thickBot="1">
      <c r="B417" s="1032"/>
      <c r="C417" s="924"/>
      <c r="D417" s="925"/>
      <c r="E417" s="925"/>
      <c r="F417" s="925"/>
      <c r="G417" s="925"/>
      <c r="H417" s="925"/>
      <c r="I417" s="925"/>
      <c r="J417" s="926"/>
    </row>
    <row r="418" spans="2:10" ht="18.75" customHeight="1" outlineLevel="1" thickBot="1">
      <c r="B418" s="95"/>
      <c r="C418" s="96"/>
      <c r="D418" s="96"/>
      <c r="E418" s="96"/>
      <c r="F418" s="96"/>
      <c r="G418" s="96"/>
      <c r="H418" s="96"/>
      <c r="I418" s="96"/>
      <c r="J418" s="96"/>
    </row>
    <row r="419" spans="2:10" ht="18.75" customHeight="1" outlineLevel="1">
      <c r="B419" s="97" t="s">
        <v>546</v>
      </c>
      <c r="C419" s="98"/>
      <c r="D419" s="98"/>
      <c r="E419" s="98"/>
      <c r="F419" s="99"/>
      <c r="G419" s="99"/>
      <c r="H419" s="99"/>
      <c r="I419" s="99"/>
      <c r="J419" s="100"/>
    </row>
    <row r="420" spans="2:10" ht="18.75" customHeight="1" outlineLevel="1">
      <c r="B420" s="942"/>
      <c r="C420" s="943"/>
      <c r="D420" s="943"/>
      <c r="E420" s="943"/>
      <c r="F420" s="943"/>
      <c r="G420" s="943"/>
      <c r="H420" s="943"/>
      <c r="I420" s="943"/>
      <c r="J420" s="944"/>
    </row>
    <row r="421" spans="2:10" ht="12" customHeight="1" outlineLevel="1" thickBot="1">
      <c r="B421" s="234"/>
      <c r="C421" s="101"/>
      <c r="D421" s="101"/>
      <c r="E421" s="101"/>
      <c r="F421" s="101"/>
      <c r="G421" s="101"/>
      <c r="H421" s="101"/>
      <c r="I421" s="101"/>
      <c r="J421" s="102"/>
    </row>
  </sheetData>
  <sheetProtection formatRows="0" selectLockedCells="1"/>
  <mergeCells count="415">
    <mergeCell ref="J2:L2"/>
    <mergeCell ref="N2:Q2"/>
    <mergeCell ref="B3:B4"/>
    <mergeCell ref="C3:F4"/>
    <mergeCell ref="G3:G4"/>
    <mergeCell ref="H3:J4"/>
    <mergeCell ref="C9:F9"/>
    <mergeCell ref="H9:J9"/>
    <mergeCell ref="C10:J10"/>
    <mergeCell ref="N30:Q30"/>
    <mergeCell ref="B31:B33"/>
    <mergeCell ref="C31:J33"/>
    <mergeCell ref="C11:J11"/>
    <mergeCell ref="C12:J12"/>
    <mergeCell ref="B13:B18"/>
    <mergeCell ref="C13:E13"/>
    <mergeCell ref="F13:J13"/>
    <mergeCell ref="F14:J14"/>
    <mergeCell ref="F15:J15"/>
    <mergeCell ref="F16:J16"/>
    <mergeCell ref="F17:J17"/>
    <mergeCell ref="F18:J18"/>
    <mergeCell ref="B34:B36"/>
    <mergeCell ref="C34:J36"/>
    <mergeCell ref="B39:J39"/>
    <mergeCell ref="F24:J24"/>
    <mergeCell ref="B25:B29"/>
    <mergeCell ref="C25:E25"/>
    <mergeCell ref="F25:J25"/>
    <mergeCell ref="F26:J26"/>
    <mergeCell ref="F27:J27"/>
    <mergeCell ref="F28:J28"/>
    <mergeCell ref="F29:J29"/>
    <mergeCell ref="B19:B24"/>
    <mergeCell ref="C19:E19"/>
    <mergeCell ref="F19:J19"/>
    <mergeCell ref="F20:J20"/>
    <mergeCell ref="F21:J21"/>
    <mergeCell ref="F22:J22"/>
    <mergeCell ref="F23:J23"/>
    <mergeCell ref="C43:F43"/>
    <mergeCell ref="H43:J43"/>
    <mergeCell ref="C44:J44"/>
    <mergeCell ref="C45:J45"/>
    <mergeCell ref="C46:J46"/>
    <mergeCell ref="B47:B52"/>
    <mergeCell ref="C47:E47"/>
    <mergeCell ref="F47:J47"/>
    <mergeCell ref="F48:J48"/>
    <mergeCell ref="F49:J49"/>
    <mergeCell ref="F58:J58"/>
    <mergeCell ref="B59:B63"/>
    <mergeCell ref="C59:E59"/>
    <mergeCell ref="F59:J59"/>
    <mergeCell ref="F60:J60"/>
    <mergeCell ref="F61:J61"/>
    <mergeCell ref="F62:J62"/>
    <mergeCell ref="F63:J63"/>
    <mergeCell ref="F50:J50"/>
    <mergeCell ref="F51:J51"/>
    <mergeCell ref="F52:J52"/>
    <mergeCell ref="B53:B58"/>
    <mergeCell ref="C53:E53"/>
    <mergeCell ref="F53:J53"/>
    <mergeCell ref="F54:J54"/>
    <mergeCell ref="F55:J55"/>
    <mergeCell ref="F56:J56"/>
    <mergeCell ref="F57:J57"/>
    <mergeCell ref="B80:R80"/>
    <mergeCell ref="C81:F81"/>
    <mergeCell ref="H81:J81"/>
    <mergeCell ref="C82:J82"/>
    <mergeCell ref="C83:J83"/>
    <mergeCell ref="C84:J84"/>
    <mergeCell ref="N64:Q64"/>
    <mergeCell ref="B65:B67"/>
    <mergeCell ref="C65:J67"/>
    <mergeCell ref="B68:B70"/>
    <mergeCell ref="C68:J70"/>
    <mergeCell ref="B73:J73"/>
    <mergeCell ref="B91:B96"/>
    <mergeCell ref="C91:E91"/>
    <mergeCell ref="F91:J91"/>
    <mergeCell ref="F92:J92"/>
    <mergeCell ref="F93:J93"/>
    <mergeCell ref="F94:J94"/>
    <mergeCell ref="F95:J95"/>
    <mergeCell ref="F96:J96"/>
    <mergeCell ref="B85:B90"/>
    <mergeCell ref="C85:E85"/>
    <mergeCell ref="F85:J85"/>
    <mergeCell ref="F86:J86"/>
    <mergeCell ref="F87:J87"/>
    <mergeCell ref="F88:J88"/>
    <mergeCell ref="F89:J89"/>
    <mergeCell ref="F90:J90"/>
    <mergeCell ref="N102:Q102"/>
    <mergeCell ref="B103:B105"/>
    <mergeCell ref="C103:J105"/>
    <mergeCell ref="B106:B108"/>
    <mergeCell ref="C106:J108"/>
    <mergeCell ref="B111:J111"/>
    <mergeCell ref="B97:B101"/>
    <mergeCell ref="C97:E97"/>
    <mergeCell ref="F97:J97"/>
    <mergeCell ref="F98:J98"/>
    <mergeCell ref="F99:J99"/>
    <mergeCell ref="F100:J100"/>
    <mergeCell ref="F101:J101"/>
    <mergeCell ref="N137:Q137"/>
    <mergeCell ref="B138:B140"/>
    <mergeCell ref="C138:J140"/>
    <mergeCell ref="C116:F116"/>
    <mergeCell ref="H116:J116"/>
    <mergeCell ref="C117:J117"/>
    <mergeCell ref="C118:J118"/>
    <mergeCell ref="C119:J119"/>
    <mergeCell ref="B120:B125"/>
    <mergeCell ref="C120:E120"/>
    <mergeCell ref="F120:J120"/>
    <mergeCell ref="F121:J121"/>
    <mergeCell ref="F122:J122"/>
    <mergeCell ref="F123:J123"/>
    <mergeCell ref="F124:J124"/>
    <mergeCell ref="F125:J125"/>
    <mergeCell ref="B141:B143"/>
    <mergeCell ref="C141:J143"/>
    <mergeCell ref="B146:J146"/>
    <mergeCell ref="F131:J131"/>
    <mergeCell ref="B132:B136"/>
    <mergeCell ref="C132:E132"/>
    <mergeCell ref="F132:J132"/>
    <mergeCell ref="F133:J133"/>
    <mergeCell ref="F134:J134"/>
    <mergeCell ref="F135:J135"/>
    <mergeCell ref="F136:J136"/>
    <mergeCell ref="B126:B131"/>
    <mergeCell ref="C126:E126"/>
    <mergeCell ref="F126:J126"/>
    <mergeCell ref="F127:J127"/>
    <mergeCell ref="F128:J128"/>
    <mergeCell ref="F129:J129"/>
    <mergeCell ref="F130:J130"/>
    <mergeCell ref="N171:Q171"/>
    <mergeCell ref="B172:B174"/>
    <mergeCell ref="C172:J174"/>
    <mergeCell ref="C150:F150"/>
    <mergeCell ref="H150:J150"/>
    <mergeCell ref="C151:J151"/>
    <mergeCell ref="C152:J152"/>
    <mergeCell ref="C153:J153"/>
    <mergeCell ref="B154:B159"/>
    <mergeCell ref="C154:E154"/>
    <mergeCell ref="F154:J154"/>
    <mergeCell ref="F155:J155"/>
    <mergeCell ref="F156:J156"/>
    <mergeCell ref="F157:J157"/>
    <mergeCell ref="F158:J158"/>
    <mergeCell ref="F159:J159"/>
    <mergeCell ref="B175:B177"/>
    <mergeCell ref="C175:J177"/>
    <mergeCell ref="B180:J180"/>
    <mergeCell ref="F165:J165"/>
    <mergeCell ref="B166:B170"/>
    <mergeCell ref="C166:E166"/>
    <mergeCell ref="F166:J166"/>
    <mergeCell ref="F167:J167"/>
    <mergeCell ref="F168:J168"/>
    <mergeCell ref="F169:J169"/>
    <mergeCell ref="F170:J170"/>
    <mergeCell ref="B160:B165"/>
    <mergeCell ref="C160:E160"/>
    <mergeCell ref="F160:J160"/>
    <mergeCell ref="F161:J161"/>
    <mergeCell ref="F162:J162"/>
    <mergeCell ref="F163:J163"/>
    <mergeCell ref="F164:J164"/>
    <mergeCell ref="N205:Q205"/>
    <mergeCell ref="B206:B208"/>
    <mergeCell ref="C206:J208"/>
    <mergeCell ref="C184:F184"/>
    <mergeCell ref="H184:J184"/>
    <mergeCell ref="C185:J185"/>
    <mergeCell ref="C186:J186"/>
    <mergeCell ref="C187:J187"/>
    <mergeCell ref="B188:B193"/>
    <mergeCell ref="C188:E188"/>
    <mergeCell ref="F188:J188"/>
    <mergeCell ref="F189:J189"/>
    <mergeCell ref="F190:J190"/>
    <mergeCell ref="F191:J191"/>
    <mergeCell ref="F192:J192"/>
    <mergeCell ref="F193:J193"/>
    <mergeCell ref="B209:B211"/>
    <mergeCell ref="C209:J211"/>
    <mergeCell ref="B214:J214"/>
    <mergeCell ref="F199:J199"/>
    <mergeCell ref="B200:B204"/>
    <mergeCell ref="C200:E200"/>
    <mergeCell ref="F200:J200"/>
    <mergeCell ref="F201:J201"/>
    <mergeCell ref="F202:J202"/>
    <mergeCell ref="F203:J203"/>
    <mergeCell ref="F204:J204"/>
    <mergeCell ref="B194:B199"/>
    <mergeCell ref="C194:E194"/>
    <mergeCell ref="F194:J194"/>
    <mergeCell ref="F195:J195"/>
    <mergeCell ref="F196:J196"/>
    <mergeCell ref="F197:J197"/>
    <mergeCell ref="F198:J198"/>
    <mergeCell ref="N240:Q240"/>
    <mergeCell ref="B241:B243"/>
    <mergeCell ref="C241:J243"/>
    <mergeCell ref="C219:F219"/>
    <mergeCell ref="H219:J219"/>
    <mergeCell ref="C220:J220"/>
    <mergeCell ref="C221:J221"/>
    <mergeCell ref="C222:J222"/>
    <mergeCell ref="B223:B228"/>
    <mergeCell ref="C223:E223"/>
    <mergeCell ref="F223:J223"/>
    <mergeCell ref="F224:J224"/>
    <mergeCell ref="F225:J225"/>
    <mergeCell ref="F226:J226"/>
    <mergeCell ref="F227:J227"/>
    <mergeCell ref="F228:J228"/>
    <mergeCell ref="B244:B246"/>
    <mergeCell ref="C244:J246"/>
    <mergeCell ref="B249:J249"/>
    <mergeCell ref="F234:J234"/>
    <mergeCell ref="B235:B239"/>
    <mergeCell ref="C235:E235"/>
    <mergeCell ref="F235:J235"/>
    <mergeCell ref="F236:J236"/>
    <mergeCell ref="F237:J237"/>
    <mergeCell ref="F238:J238"/>
    <mergeCell ref="F239:J239"/>
    <mergeCell ref="B229:B234"/>
    <mergeCell ref="C229:E229"/>
    <mergeCell ref="F229:J229"/>
    <mergeCell ref="F230:J230"/>
    <mergeCell ref="F231:J231"/>
    <mergeCell ref="F232:J232"/>
    <mergeCell ref="F233:J233"/>
    <mergeCell ref="N274:Q274"/>
    <mergeCell ref="B275:B277"/>
    <mergeCell ref="C275:J277"/>
    <mergeCell ref="C253:F253"/>
    <mergeCell ref="H253:J253"/>
    <mergeCell ref="C254:J254"/>
    <mergeCell ref="C255:J255"/>
    <mergeCell ref="C256:J256"/>
    <mergeCell ref="B257:B262"/>
    <mergeCell ref="C257:E257"/>
    <mergeCell ref="F257:J257"/>
    <mergeCell ref="F258:J258"/>
    <mergeCell ref="F259:J259"/>
    <mergeCell ref="F260:J260"/>
    <mergeCell ref="F261:J261"/>
    <mergeCell ref="F262:J262"/>
    <mergeCell ref="B278:B280"/>
    <mergeCell ref="C278:J280"/>
    <mergeCell ref="B283:J283"/>
    <mergeCell ref="F268:J268"/>
    <mergeCell ref="B269:B273"/>
    <mergeCell ref="C269:E269"/>
    <mergeCell ref="F269:J269"/>
    <mergeCell ref="F270:J270"/>
    <mergeCell ref="F271:J271"/>
    <mergeCell ref="F272:J272"/>
    <mergeCell ref="F273:J273"/>
    <mergeCell ref="B263:B268"/>
    <mergeCell ref="C263:E263"/>
    <mergeCell ref="F263:J263"/>
    <mergeCell ref="F264:J264"/>
    <mergeCell ref="F265:J265"/>
    <mergeCell ref="F266:J266"/>
    <mergeCell ref="F267:J267"/>
    <mergeCell ref="N308:Q308"/>
    <mergeCell ref="B309:B311"/>
    <mergeCell ref="C309:J311"/>
    <mergeCell ref="C287:F287"/>
    <mergeCell ref="H287:J287"/>
    <mergeCell ref="C288:J288"/>
    <mergeCell ref="C289:J289"/>
    <mergeCell ref="C290:J290"/>
    <mergeCell ref="B291:B296"/>
    <mergeCell ref="C291:E291"/>
    <mergeCell ref="F291:J291"/>
    <mergeCell ref="F292:J292"/>
    <mergeCell ref="F293:J293"/>
    <mergeCell ref="F294:J294"/>
    <mergeCell ref="F295:J295"/>
    <mergeCell ref="F296:J296"/>
    <mergeCell ref="B312:B314"/>
    <mergeCell ref="C312:J314"/>
    <mergeCell ref="B317:J317"/>
    <mergeCell ref="F302:J302"/>
    <mergeCell ref="B303:B307"/>
    <mergeCell ref="C303:E303"/>
    <mergeCell ref="F303:J303"/>
    <mergeCell ref="F304:J304"/>
    <mergeCell ref="F305:J305"/>
    <mergeCell ref="F306:J306"/>
    <mergeCell ref="F307:J307"/>
    <mergeCell ref="B297:B302"/>
    <mergeCell ref="C297:E297"/>
    <mergeCell ref="F297:J297"/>
    <mergeCell ref="F298:J298"/>
    <mergeCell ref="F299:J299"/>
    <mergeCell ref="F300:J300"/>
    <mergeCell ref="F301:J301"/>
    <mergeCell ref="N343:Q343"/>
    <mergeCell ref="B344:B346"/>
    <mergeCell ref="C344:J346"/>
    <mergeCell ref="C322:F322"/>
    <mergeCell ref="H322:J322"/>
    <mergeCell ref="C323:J323"/>
    <mergeCell ref="C324:J324"/>
    <mergeCell ref="C325:J325"/>
    <mergeCell ref="B326:B331"/>
    <mergeCell ref="C326:E326"/>
    <mergeCell ref="F326:J326"/>
    <mergeCell ref="F327:J327"/>
    <mergeCell ref="F328:J328"/>
    <mergeCell ref="F329:J329"/>
    <mergeCell ref="F330:J330"/>
    <mergeCell ref="F331:J331"/>
    <mergeCell ref="B347:B349"/>
    <mergeCell ref="C347:J349"/>
    <mergeCell ref="B352:J352"/>
    <mergeCell ref="F337:J337"/>
    <mergeCell ref="B338:B342"/>
    <mergeCell ref="C338:E338"/>
    <mergeCell ref="F338:J338"/>
    <mergeCell ref="F339:J339"/>
    <mergeCell ref="F340:J340"/>
    <mergeCell ref="F341:J341"/>
    <mergeCell ref="F342:J342"/>
    <mergeCell ref="B332:B337"/>
    <mergeCell ref="C332:E332"/>
    <mergeCell ref="F332:J332"/>
    <mergeCell ref="F333:J333"/>
    <mergeCell ref="F334:J334"/>
    <mergeCell ref="F335:J335"/>
    <mergeCell ref="F336:J336"/>
    <mergeCell ref="N377:Q377"/>
    <mergeCell ref="B378:B380"/>
    <mergeCell ref="C378:J380"/>
    <mergeCell ref="C356:F356"/>
    <mergeCell ref="H356:J356"/>
    <mergeCell ref="C357:J357"/>
    <mergeCell ref="C358:J358"/>
    <mergeCell ref="C359:J359"/>
    <mergeCell ref="B360:B365"/>
    <mergeCell ref="C360:E360"/>
    <mergeCell ref="F360:J360"/>
    <mergeCell ref="F361:J361"/>
    <mergeCell ref="F362:J362"/>
    <mergeCell ref="F363:J363"/>
    <mergeCell ref="F364:J364"/>
    <mergeCell ref="F365:J365"/>
    <mergeCell ref="B381:B383"/>
    <mergeCell ref="C381:J383"/>
    <mergeCell ref="B386:J386"/>
    <mergeCell ref="F371:J371"/>
    <mergeCell ref="B372:B376"/>
    <mergeCell ref="C372:E372"/>
    <mergeCell ref="F372:J372"/>
    <mergeCell ref="F373:J373"/>
    <mergeCell ref="F374:J374"/>
    <mergeCell ref="F375:J375"/>
    <mergeCell ref="F376:J376"/>
    <mergeCell ref="B366:B371"/>
    <mergeCell ref="C366:E366"/>
    <mergeCell ref="F366:J366"/>
    <mergeCell ref="F367:J367"/>
    <mergeCell ref="F368:J368"/>
    <mergeCell ref="F369:J369"/>
    <mergeCell ref="F370:J370"/>
    <mergeCell ref="N411:Q411"/>
    <mergeCell ref="B412:B414"/>
    <mergeCell ref="C412:J414"/>
    <mergeCell ref="C390:F390"/>
    <mergeCell ref="H390:J390"/>
    <mergeCell ref="C391:J391"/>
    <mergeCell ref="C392:J392"/>
    <mergeCell ref="C393:J393"/>
    <mergeCell ref="B394:B399"/>
    <mergeCell ref="C394:E394"/>
    <mergeCell ref="F394:J394"/>
    <mergeCell ref="F395:J395"/>
    <mergeCell ref="F396:J396"/>
    <mergeCell ref="F397:J397"/>
    <mergeCell ref="F398:J398"/>
    <mergeCell ref="F399:J399"/>
    <mergeCell ref="B415:B417"/>
    <mergeCell ref="C415:J417"/>
    <mergeCell ref="B420:J420"/>
    <mergeCell ref="F405:J405"/>
    <mergeCell ref="B406:B410"/>
    <mergeCell ref="C406:E406"/>
    <mergeCell ref="F406:J406"/>
    <mergeCell ref="F407:J407"/>
    <mergeCell ref="F408:J408"/>
    <mergeCell ref="F409:J409"/>
    <mergeCell ref="F410:J410"/>
    <mergeCell ref="B400:B405"/>
    <mergeCell ref="C400:E400"/>
    <mergeCell ref="F400:J400"/>
    <mergeCell ref="F401:J401"/>
    <mergeCell ref="F402:J402"/>
    <mergeCell ref="F403:J403"/>
    <mergeCell ref="F404:J404"/>
  </mergeCells>
  <phoneticPr fontId="17"/>
  <conditionalFormatting sqref="C3:H3 C4:F4 C9:F9 C43:F43 C81:F81 C116:F116 C150:F150 C184:F184 C219:F219 C253:F253 C287:F287 C322:F322 C356:F356 C390:F390">
    <cfRule type="cellIs" dxfId="80" priority="13" operator="equal">
      <formula>0</formula>
    </cfRule>
  </conditionalFormatting>
  <conditionalFormatting sqref="C11:J11">
    <cfRule type="cellIs" dxfId="79" priority="12" operator="equal">
      <formula>0</formula>
    </cfRule>
  </conditionalFormatting>
  <conditionalFormatting sqref="C45:J45">
    <cfRule type="cellIs" dxfId="78" priority="11" operator="equal">
      <formula>0</formula>
    </cfRule>
  </conditionalFormatting>
  <conditionalFormatting sqref="C83:J83">
    <cfRule type="cellIs" dxfId="77" priority="10" operator="equal">
      <formula>0</formula>
    </cfRule>
  </conditionalFormatting>
  <conditionalFormatting sqref="C118:J118">
    <cfRule type="cellIs" dxfId="76" priority="9" operator="equal">
      <formula>0</formula>
    </cfRule>
  </conditionalFormatting>
  <conditionalFormatting sqref="C152:J152">
    <cfRule type="cellIs" dxfId="75" priority="8" operator="equal">
      <formula>0</formula>
    </cfRule>
  </conditionalFormatting>
  <conditionalFormatting sqref="C186:J186">
    <cfRule type="cellIs" dxfId="74" priority="7" operator="equal">
      <formula>0</formula>
    </cfRule>
  </conditionalFormatting>
  <conditionalFormatting sqref="C221:J221">
    <cfRule type="cellIs" dxfId="73" priority="6" operator="equal">
      <formula>0</formula>
    </cfRule>
  </conditionalFormatting>
  <conditionalFormatting sqref="C255:J255">
    <cfRule type="cellIs" dxfId="72" priority="5" operator="equal">
      <formula>0</formula>
    </cfRule>
  </conditionalFormatting>
  <conditionalFormatting sqref="C289:J289">
    <cfRule type="cellIs" dxfId="71" priority="4" operator="equal">
      <formula>0</formula>
    </cfRule>
  </conditionalFormatting>
  <conditionalFormatting sqref="C324:J324">
    <cfRule type="cellIs" dxfId="70" priority="3" operator="equal">
      <formula>0</formula>
    </cfRule>
  </conditionalFormatting>
  <conditionalFormatting sqref="C358:J358">
    <cfRule type="cellIs" dxfId="69" priority="2" operator="equal">
      <formula>0</formula>
    </cfRule>
  </conditionalFormatting>
  <conditionalFormatting sqref="C392:J392">
    <cfRule type="cellIs" dxfId="68" priority="1" operator="equal">
      <formula>0</formula>
    </cfRule>
  </conditionalFormatting>
  <dataValidations count="5">
    <dataValidation type="list" allowBlank="1" showInputMessage="1" showErrorMessage="1" sqref="B39:J39 B73:J73 B111:J111 B146:J146 B180:J180 B214:J214 B249:J249 B283:J283 B317:J317 B352:J352 B386:J386 B420:J420" xr:uid="{BE3270A7-1010-4390-B437-369085323E63}">
      <formula1>"はい（いずれにも該当しない）,いいえ（いずれかに該当する）"</formula1>
    </dataValidation>
    <dataValidation type="list" allowBlank="1" showInputMessage="1" showErrorMessage="1" sqref="C82:J82 C117:J117" xr:uid="{FDA20972-5F70-41BE-8189-D1BCFE2CC0F2}">
      <formula1>"主担当講師,担当講師"</formula1>
    </dataValidation>
    <dataValidation allowBlank="1" showInputMessage="1" showErrorMessage="1" prompt="当該教育訓練の内容に関係する実務経験を具体的に記載。" sqref="F14:J18 F20:J24 F48:J52 F86:J90 F121:J125" xr:uid="{60F332CD-C0C1-48E1-9EDF-CC27FB5FECFE}"/>
    <dataValidation allowBlank="1" showInputMessage="1" showErrorMessage="1" prompt="直近の職歴について、所属だけではなく「担当分野」も記載。" sqref="F26:J29 F60:J63 F98:J101 F133:J136" xr:uid="{EAC6D73A-584C-487C-BD1D-844DCD2E7A9B}"/>
    <dataValidation allowBlank="1" showInputMessage="1" showErrorMessage="1" prompt="これまでの講師歴について、所属だけでなく「担当分野」まで記載。" sqref="F54:J58 F92:J96 F127:J131" xr:uid="{25C784FD-80DE-4EC2-8705-2B14C75B6500}"/>
  </dataValidations>
  <printOptions horizontalCentered="1"/>
  <pageMargins left="0.74803149606299213" right="0.74803149606299213" top="0.70866141732283472" bottom="0.59055118110236227" header="0.51181102362204722" footer="0.51181102362204722"/>
  <pageSetup paperSize="9" scale="74" orientation="portrait" r:id="rId1"/>
  <headerFooter alignWithMargins="0">
    <oddHeader>&amp;R（&amp;P／&amp;N）</oddHeader>
  </headerFooter>
  <rowBreaks count="11" manualBreakCount="11">
    <brk id="41" min="1" max="10" man="1"/>
    <brk id="75" max="16383" man="1"/>
    <brk id="114" max="16383" man="1"/>
    <brk id="148" min="1" max="10" man="1"/>
    <brk id="182" min="1" max="10" man="1"/>
    <brk id="217" min="1" max="10" man="1"/>
    <brk id="251" min="1" max="10" man="1"/>
    <brk id="285" min="1" max="10" man="1"/>
    <brk id="320" min="1" max="10" man="1"/>
    <brk id="354" min="1" max="10" man="1"/>
    <brk id="388" min="1" max="10" man="1"/>
  </rowBreak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994098-7828-4146-A6C8-851CA1409631}">
  <sheetPr>
    <pageSetUpPr fitToPage="1"/>
  </sheetPr>
  <dimension ref="A1:DX272"/>
  <sheetViews>
    <sheetView showGridLines="0" view="pageBreakPreview" zoomScale="70" zoomScaleNormal="100" zoomScaleSheetLayoutView="70" workbookViewId="0">
      <selection activeCell="F11" sqref="F11:R11"/>
    </sheetView>
  </sheetViews>
  <sheetFormatPr defaultColWidth="9" defaultRowHeight="12" outlineLevelRow="1"/>
  <cols>
    <col min="1" max="3" width="6.625" style="36" customWidth="1"/>
    <col min="4" max="4" width="7.125" style="36" customWidth="1"/>
    <col min="5" max="11" width="6.625" style="36" customWidth="1"/>
    <col min="12" max="16" width="6.625" style="1" customWidth="1"/>
    <col min="17" max="17" width="7.375" style="1" customWidth="1"/>
    <col min="18" max="18" width="8" style="36" customWidth="1"/>
    <col min="19" max="20" width="9.125" style="36" customWidth="1"/>
    <col min="21" max="21" width="26.5" style="36" customWidth="1"/>
    <col min="22" max="23" width="3.125" style="36" customWidth="1"/>
    <col min="24" max="26" width="9" style="36"/>
    <col min="27" max="29" width="9.875" style="36" customWidth="1"/>
    <col min="30" max="48" width="9" style="36"/>
    <col min="49" max="49" width="9" style="36" customWidth="1"/>
    <col min="50" max="16384" width="9" style="36"/>
  </cols>
  <sheetData>
    <row r="1" spans="1:33" ht="6.75" customHeight="1">
      <c r="A1" s="113"/>
      <c r="B1" s="38"/>
      <c r="C1" s="39"/>
      <c r="D1" s="40"/>
      <c r="L1" s="42"/>
      <c r="M1" s="42"/>
      <c r="N1" s="42"/>
      <c r="O1" s="42"/>
      <c r="P1" s="42"/>
      <c r="Q1" s="42"/>
      <c r="R1" s="42"/>
      <c r="AE1" s="122" t="s">
        <v>314</v>
      </c>
      <c r="AF1" s="123" t="s">
        <v>315</v>
      </c>
      <c r="AG1" s="122"/>
    </row>
    <row r="2" spans="1:33" ht="24" customHeight="1">
      <c r="A2" s="533" t="s">
        <v>592</v>
      </c>
      <c r="B2" s="533"/>
      <c r="C2" s="533"/>
      <c r="D2" s="533"/>
      <c r="E2" s="533"/>
      <c r="F2" s="533"/>
      <c r="G2" s="533"/>
      <c r="H2" s="533"/>
      <c r="I2" s="533"/>
      <c r="J2" s="533"/>
      <c r="K2" s="533"/>
      <c r="L2" s="533"/>
      <c r="M2" s="533"/>
      <c r="N2" s="533"/>
      <c r="O2" s="533"/>
      <c r="P2" s="533"/>
      <c r="Q2" s="533"/>
      <c r="R2" s="533"/>
      <c r="AE2" s="122" t="s">
        <v>65</v>
      </c>
      <c r="AF2" s="123" t="s">
        <v>316</v>
      </c>
      <c r="AG2" s="122"/>
    </row>
    <row r="3" spans="1:33" ht="8.25" customHeight="1">
      <c r="A3" s="230"/>
      <c r="B3" s="230"/>
      <c r="C3" s="230"/>
      <c r="D3" s="230"/>
      <c r="E3" s="230"/>
      <c r="F3" s="230"/>
      <c r="G3" s="230"/>
      <c r="H3" s="230"/>
      <c r="I3" s="230"/>
      <c r="J3" s="230"/>
      <c r="K3" s="230"/>
      <c r="L3" s="230"/>
      <c r="M3" s="230"/>
      <c r="N3" s="230"/>
      <c r="O3" s="230"/>
      <c r="P3" s="230"/>
      <c r="Q3" s="230"/>
      <c r="R3" s="230"/>
      <c r="AE3" s="122" t="s">
        <v>317</v>
      </c>
      <c r="AF3" s="123"/>
      <c r="AG3" s="122"/>
    </row>
    <row r="4" spans="1:33" ht="44.25" customHeight="1">
      <c r="A4" s="534" t="s">
        <v>318</v>
      </c>
      <c r="B4" s="535"/>
      <c r="C4" s="536"/>
      <c r="D4" s="537"/>
      <c r="E4" s="537"/>
      <c r="F4" s="537"/>
      <c r="G4" s="537"/>
      <c r="H4" s="537"/>
      <c r="I4" s="537"/>
      <c r="J4" s="537"/>
      <c r="K4" s="537"/>
      <c r="L4" s="537"/>
      <c r="M4" s="538"/>
      <c r="N4" s="539" t="s">
        <v>319</v>
      </c>
      <c r="O4" s="540"/>
      <c r="P4" s="541">
        <v>1009</v>
      </c>
      <c r="Q4" s="542"/>
      <c r="R4" s="543"/>
    </row>
    <row r="5" spans="1:33" ht="37.5" customHeight="1">
      <c r="A5" s="43"/>
    </row>
    <row r="6" spans="1:33" s="2" customFormat="1">
      <c r="A6" s="560" t="s">
        <v>593</v>
      </c>
      <c r="B6" s="560"/>
      <c r="C6" s="560"/>
      <c r="D6" s="561"/>
      <c r="E6" s="562"/>
      <c r="F6" s="562"/>
      <c r="G6" s="562"/>
      <c r="H6" s="562"/>
      <c r="I6" s="562"/>
      <c r="J6" s="562"/>
      <c r="K6" s="562"/>
      <c r="L6" s="562"/>
      <c r="M6" s="562"/>
      <c r="N6" s="562"/>
      <c r="O6" s="562"/>
      <c r="P6" s="562"/>
      <c r="Q6" s="562"/>
      <c r="R6" s="562"/>
      <c r="S6" s="3"/>
      <c r="T6" s="28"/>
      <c r="U6" s="28"/>
      <c r="V6" s="28"/>
      <c r="W6" s="28"/>
      <c r="X6" s="28"/>
      <c r="Y6" s="28"/>
      <c r="Z6" s="28"/>
    </row>
    <row r="7" spans="1:33" s="2" customFormat="1">
      <c r="A7" s="560"/>
      <c r="B7" s="560"/>
      <c r="C7" s="560"/>
      <c r="D7" s="562"/>
      <c r="E7" s="562"/>
      <c r="F7" s="562"/>
      <c r="G7" s="562"/>
      <c r="H7" s="562"/>
      <c r="I7" s="562"/>
      <c r="J7" s="562"/>
      <c r="K7" s="562"/>
      <c r="L7" s="562"/>
      <c r="M7" s="562"/>
      <c r="N7" s="562"/>
      <c r="O7" s="562"/>
      <c r="P7" s="562"/>
      <c r="Q7" s="562"/>
      <c r="R7" s="562"/>
      <c r="S7" s="3"/>
      <c r="T7" s="28"/>
      <c r="U7" s="28"/>
      <c r="V7" s="28"/>
      <c r="W7" s="28"/>
      <c r="X7" s="28"/>
      <c r="Y7" s="28"/>
      <c r="Z7" s="28"/>
    </row>
    <row r="8" spans="1:33" s="128" customFormat="1" ht="31.5" customHeight="1">
      <c r="A8" s="569" t="s">
        <v>320</v>
      </c>
      <c r="B8" s="561"/>
      <c r="C8" s="561"/>
      <c r="D8" s="561"/>
      <c r="E8" s="561"/>
      <c r="F8" s="561"/>
      <c r="G8" s="561"/>
      <c r="H8" s="561"/>
      <c r="I8" s="561"/>
      <c r="J8" s="561"/>
      <c r="K8" s="561"/>
      <c r="L8" s="561"/>
      <c r="M8" s="561"/>
      <c r="N8" s="561"/>
      <c r="O8" s="561"/>
      <c r="P8" s="561"/>
      <c r="Q8" s="561"/>
      <c r="R8" s="561"/>
      <c r="S8" s="169"/>
      <c r="T8" s="169"/>
      <c r="U8" s="169"/>
      <c r="V8" s="169"/>
      <c r="W8" s="169"/>
      <c r="X8" s="169"/>
      <c r="Y8" s="169"/>
      <c r="Z8" s="169"/>
    </row>
    <row r="9" spans="1:33" s="2" customFormat="1" ht="12" customHeight="1">
      <c r="A9" s="563" t="s">
        <v>601</v>
      </c>
      <c r="B9" s="564"/>
      <c r="C9" s="564"/>
      <c r="D9" s="565"/>
      <c r="E9" s="474" t="s">
        <v>321</v>
      </c>
      <c r="F9" s="474"/>
      <c r="G9" s="474"/>
      <c r="H9" s="474"/>
      <c r="I9" s="474"/>
      <c r="J9" s="474"/>
      <c r="K9" s="474"/>
      <c r="L9" s="474"/>
      <c r="M9" s="474"/>
      <c r="N9" s="474"/>
      <c r="O9" s="474"/>
      <c r="P9" s="474"/>
      <c r="Q9" s="474"/>
      <c r="R9" s="474"/>
      <c r="S9" s="3"/>
      <c r="T9" s="28"/>
      <c r="U9" s="28"/>
      <c r="V9" s="28"/>
      <c r="W9" s="28"/>
      <c r="X9" s="28"/>
      <c r="Y9" s="28"/>
      <c r="Z9" s="28"/>
    </row>
    <row r="10" spans="1:33" s="2" customFormat="1" ht="30" customHeight="1">
      <c r="A10" s="546"/>
      <c r="B10" s="547"/>
      <c r="C10" s="547"/>
      <c r="D10" s="548"/>
      <c r="E10" s="475"/>
      <c r="F10" s="474"/>
      <c r="G10" s="474"/>
      <c r="H10" s="474"/>
      <c r="I10" s="474"/>
      <c r="J10" s="474"/>
      <c r="K10" s="474"/>
      <c r="L10" s="474"/>
      <c r="M10" s="474"/>
      <c r="N10" s="474"/>
      <c r="O10" s="474"/>
      <c r="P10" s="474"/>
      <c r="Q10" s="474"/>
      <c r="R10" s="474"/>
      <c r="S10" s="3"/>
      <c r="T10" s="28"/>
      <c r="U10" s="28"/>
      <c r="V10" s="28"/>
      <c r="W10" s="28"/>
      <c r="X10" s="28"/>
      <c r="Y10" s="28"/>
      <c r="Z10" s="28"/>
    </row>
    <row r="11" spans="1:33" s="2" customFormat="1" ht="22.5" customHeight="1">
      <c r="A11" s="546"/>
      <c r="B11" s="547"/>
      <c r="C11" s="547"/>
      <c r="D11" s="548"/>
      <c r="E11" s="170"/>
      <c r="F11" s="471" t="s">
        <v>322</v>
      </c>
      <c r="G11" s="472"/>
      <c r="H11" s="472"/>
      <c r="I11" s="472"/>
      <c r="J11" s="472"/>
      <c r="K11" s="472"/>
      <c r="L11" s="472"/>
      <c r="M11" s="472"/>
      <c r="N11" s="472"/>
      <c r="O11" s="472"/>
      <c r="P11" s="472"/>
      <c r="Q11" s="472"/>
      <c r="R11" s="473"/>
      <c r="S11" s="41" t="str">
        <f>IF(COUNTIF(ロール対応表ｰ1009!$D$58:$S$58,F11)=0,"【ERROR正しいロールを選択してください】","")</f>
        <v/>
      </c>
      <c r="T11" s="28"/>
      <c r="U11" s="28"/>
      <c r="V11" s="28"/>
      <c r="W11" s="28"/>
      <c r="X11" s="28"/>
      <c r="Y11" s="28"/>
      <c r="Z11" s="28"/>
    </row>
    <row r="12" spans="1:33" s="2" customFormat="1" ht="12" customHeight="1">
      <c r="A12" s="546"/>
      <c r="B12" s="547"/>
      <c r="C12" s="547"/>
      <c r="D12" s="548"/>
      <c r="E12" s="475" t="s">
        <v>323</v>
      </c>
      <c r="F12" s="474"/>
      <c r="G12" s="474"/>
      <c r="H12" s="474"/>
      <c r="I12" s="474"/>
      <c r="J12" s="474"/>
      <c r="K12" s="474"/>
      <c r="L12" s="474"/>
      <c r="M12" s="474"/>
      <c r="N12" s="474"/>
      <c r="O12" s="474"/>
      <c r="P12" s="474"/>
      <c r="Q12" s="474"/>
      <c r="R12" s="474"/>
      <c r="S12" s="3"/>
      <c r="T12" s="28"/>
      <c r="U12" s="28"/>
      <c r="V12" s="28"/>
      <c r="W12" s="28"/>
      <c r="X12" s="28"/>
      <c r="Y12" s="28"/>
      <c r="Z12" s="28"/>
    </row>
    <row r="13" spans="1:33" s="2" customFormat="1" ht="22.5" customHeight="1">
      <c r="A13" s="566"/>
      <c r="B13" s="567"/>
      <c r="C13" s="567"/>
      <c r="D13" s="568"/>
      <c r="E13" s="171"/>
      <c r="F13" s="471" t="s">
        <v>324</v>
      </c>
      <c r="G13" s="472"/>
      <c r="H13" s="472"/>
      <c r="I13" s="472"/>
      <c r="J13" s="472"/>
      <c r="K13" s="472"/>
      <c r="L13" s="472"/>
      <c r="M13" s="472"/>
      <c r="N13" s="472"/>
      <c r="O13" s="472"/>
      <c r="P13" s="472"/>
      <c r="Q13" s="472"/>
      <c r="R13" s="473"/>
      <c r="S13" s="41" t="str">
        <f>IF(COUNTIF(ロール対応表ｰ1009!$D$59:$S$59,F13)=0,"【ERROR正しいロールを選択してください】","")</f>
        <v/>
      </c>
      <c r="T13" s="28"/>
      <c r="U13" s="28"/>
      <c r="V13" s="28"/>
      <c r="W13" s="28"/>
      <c r="X13" s="28"/>
      <c r="Y13" s="28"/>
      <c r="Z13" s="28"/>
    </row>
    <row r="14" spans="1:33" s="2" customFormat="1" ht="13.5">
      <c r="A14" s="172"/>
      <c r="B14" s="172"/>
      <c r="C14" s="172"/>
      <c r="D14" s="172"/>
      <c r="E14" s="172"/>
      <c r="F14" s="172"/>
      <c r="G14" s="172"/>
      <c r="H14" s="172"/>
      <c r="I14" s="172"/>
      <c r="J14" s="172"/>
      <c r="K14" s="172"/>
      <c r="L14" s="172"/>
      <c r="M14" s="172"/>
      <c r="N14" s="172"/>
      <c r="O14" s="172"/>
      <c r="P14" s="172"/>
      <c r="Q14" s="172"/>
      <c r="R14" s="172"/>
      <c r="S14" s="28"/>
      <c r="T14" s="28"/>
      <c r="U14" s="28"/>
      <c r="V14" s="28"/>
      <c r="W14" s="28"/>
      <c r="X14" s="28"/>
      <c r="Y14" s="28"/>
      <c r="Z14" s="28"/>
    </row>
    <row r="15" spans="1:33" s="2" customFormat="1" ht="13.5">
      <c r="A15" s="30" t="s">
        <v>597</v>
      </c>
      <c r="B15" s="224"/>
      <c r="C15" s="224"/>
      <c r="D15" s="224"/>
      <c r="E15" s="224"/>
      <c r="F15" s="224"/>
      <c r="G15" s="224"/>
      <c r="H15" s="224"/>
      <c r="I15" s="224"/>
      <c r="J15" s="224"/>
      <c r="K15" s="224"/>
      <c r="L15" s="224"/>
      <c r="M15" s="224"/>
      <c r="N15" s="224"/>
      <c r="O15" s="224"/>
      <c r="P15" s="224"/>
      <c r="Q15" s="224"/>
      <c r="R15" s="224"/>
      <c r="S15" s="3"/>
      <c r="T15" s="28"/>
      <c r="U15" s="28"/>
      <c r="V15" s="28"/>
      <c r="W15" s="28"/>
      <c r="X15" s="28"/>
      <c r="Y15" s="28"/>
      <c r="Z15" s="28"/>
    </row>
    <row r="16" spans="1:33" s="2" customFormat="1">
      <c r="A16" s="501" t="s">
        <v>325</v>
      </c>
      <c r="B16" s="544"/>
      <c r="C16" s="544"/>
      <c r="D16" s="545"/>
      <c r="E16" s="507" t="s">
        <v>326</v>
      </c>
      <c r="F16" s="508"/>
      <c r="G16" s="508"/>
      <c r="H16" s="508"/>
      <c r="I16" s="508"/>
      <c r="J16" s="508"/>
      <c r="K16" s="508"/>
      <c r="L16" s="508"/>
      <c r="M16" s="508"/>
      <c r="N16" s="508"/>
      <c r="O16" s="508"/>
      <c r="P16" s="508"/>
      <c r="Q16" s="508"/>
      <c r="R16" s="509"/>
      <c r="S16" s="3"/>
      <c r="T16" s="28"/>
      <c r="U16" s="28"/>
      <c r="V16" s="28"/>
      <c r="W16" s="28"/>
      <c r="X16" s="28"/>
      <c r="Y16" s="28"/>
      <c r="Z16" s="28"/>
    </row>
    <row r="17" spans="1:29" s="2" customFormat="1" ht="30" customHeight="1">
      <c r="A17" s="546"/>
      <c r="B17" s="547"/>
      <c r="C17" s="547"/>
      <c r="D17" s="548"/>
      <c r="E17" s="174"/>
      <c r="F17" s="549" t="s">
        <v>327</v>
      </c>
      <c r="G17" s="550"/>
      <c r="H17" s="550"/>
      <c r="I17" s="550"/>
      <c r="J17" s="550"/>
      <c r="K17" s="550"/>
      <c r="L17" s="550"/>
      <c r="M17" s="550"/>
      <c r="N17" s="550"/>
      <c r="O17" s="550"/>
      <c r="P17" s="550"/>
      <c r="Q17" s="550"/>
      <c r="R17" s="551"/>
      <c r="S17" s="3"/>
      <c r="T17" s="28"/>
      <c r="U17" s="28"/>
      <c r="V17" s="28"/>
      <c r="W17" s="28"/>
      <c r="X17" s="28"/>
      <c r="Y17" s="28"/>
      <c r="Z17" s="28"/>
    </row>
    <row r="18" spans="1:29" s="2" customFormat="1">
      <c r="A18" s="552" t="s">
        <v>328</v>
      </c>
      <c r="B18" s="544"/>
      <c r="C18" s="544"/>
      <c r="D18" s="545"/>
      <c r="E18" s="556" t="s">
        <v>329</v>
      </c>
      <c r="F18" s="508"/>
      <c r="G18" s="508"/>
      <c r="H18" s="508"/>
      <c r="I18" s="508"/>
      <c r="J18" s="508"/>
      <c r="K18" s="508"/>
      <c r="L18" s="508"/>
      <c r="M18" s="508"/>
      <c r="N18" s="508"/>
      <c r="O18" s="508"/>
      <c r="P18" s="508"/>
      <c r="Q18" s="508"/>
      <c r="R18" s="509"/>
      <c r="S18" s="3"/>
      <c r="T18" s="28"/>
      <c r="U18" s="28"/>
      <c r="V18" s="28"/>
      <c r="W18" s="28"/>
      <c r="X18" s="28"/>
      <c r="Y18" s="28"/>
      <c r="Z18" s="28"/>
    </row>
    <row r="19" spans="1:29" s="2" customFormat="1" ht="105.75" customHeight="1">
      <c r="A19" s="553"/>
      <c r="B19" s="554"/>
      <c r="C19" s="554"/>
      <c r="D19" s="555"/>
      <c r="E19" s="557"/>
      <c r="F19" s="558"/>
      <c r="G19" s="558"/>
      <c r="H19" s="558"/>
      <c r="I19" s="558"/>
      <c r="J19" s="558"/>
      <c r="K19" s="558"/>
      <c r="L19" s="558"/>
      <c r="M19" s="558"/>
      <c r="N19" s="558"/>
      <c r="O19" s="558"/>
      <c r="P19" s="558"/>
      <c r="Q19" s="558"/>
      <c r="R19" s="559"/>
      <c r="S19" s="3"/>
      <c r="T19" s="28"/>
      <c r="U19" s="28"/>
      <c r="V19" s="28"/>
      <c r="W19" s="28"/>
      <c r="X19" s="28"/>
      <c r="Y19" s="28"/>
      <c r="Z19" s="28"/>
    </row>
    <row r="20" spans="1:29" s="2" customFormat="1" ht="83.25" customHeight="1">
      <c r="A20" s="501" t="s">
        <v>330</v>
      </c>
      <c r="B20" s="502"/>
      <c r="C20" s="502"/>
      <c r="D20" s="503"/>
      <c r="E20" s="507" t="s">
        <v>331</v>
      </c>
      <c r="F20" s="508"/>
      <c r="G20" s="508"/>
      <c r="H20" s="508"/>
      <c r="I20" s="508"/>
      <c r="J20" s="508"/>
      <c r="K20" s="508"/>
      <c r="L20" s="508"/>
      <c r="M20" s="508"/>
      <c r="N20" s="508"/>
      <c r="O20" s="508"/>
      <c r="P20" s="508"/>
      <c r="Q20" s="508"/>
      <c r="R20" s="509"/>
      <c r="S20" s="175"/>
      <c r="T20" s="28"/>
      <c r="U20" s="28"/>
      <c r="V20" s="28"/>
      <c r="W20" s="28"/>
      <c r="X20" s="28"/>
      <c r="Y20" s="28"/>
      <c r="Z20" s="28"/>
    </row>
    <row r="21" spans="1:29" s="2" customFormat="1" ht="22.5" customHeight="1">
      <c r="A21" s="504"/>
      <c r="B21" s="505"/>
      <c r="C21" s="505"/>
      <c r="D21" s="506"/>
      <c r="E21" s="412" t="s">
        <v>332</v>
      </c>
      <c r="F21" s="413"/>
      <c r="G21" s="414"/>
      <c r="H21" s="415" t="str">
        <f>IF(F11=0,"自動で入力されます",F11)</f>
        <v>プルダウンメニューよりロールを選択してください</v>
      </c>
      <c r="I21" s="413"/>
      <c r="J21" s="413"/>
      <c r="K21" s="413"/>
      <c r="L21" s="413"/>
      <c r="M21" s="413"/>
      <c r="N21" s="413"/>
      <c r="O21" s="413"/>
      <c r="P21" s="413"/>
      <c r="Q21" s="413"/>
      <c r="R21" s="416"/>
      <c r="S21" s="3"/>
      <c r="T21" s="28"/>
      <c r="U21" s="28"/>
      <c r="V21" s="28"/>
      <c r="W21" s="28"/>
      <c r="X21" s="28"/>
      <c r="Y21" s="28"/>
      <c r="Z21" s="28"/>
    </row>
    <row r="22" spans="1:29" s="2" customFormat="1" ht="105" customHeight="1">
      <c r="A22" s="504"/>
      <c r="B22" s="505"/>
      <c r="C22" s="505"/>
      <c r="D22" s="506"/>
      <c r="E22" s="417"/>
      <c r="F22" s="418"/>
      <c r="G22" s="418"/>
      <c r="H22" s="418"/>
      <c r="I22" s="418"/>
      <c r="J22" s="418"/>
      <c r="K22" s="418"/>
      <c r="L22" s="418"/>
      <c r="M22" s="418"/>
      <c r="N22" s="418"/>
      <c r="O22" s="418"/>
      <c r="P22" s="418"/>
      <c r="Q22" s="418"/>
      <c r="R22" s="419"/>
      <c r="S22" s="3"/>
      <c r="T22" s="28"/>
      <c r="U22" s="28"/>
      <c r="V22" s="28"/>
      <c r="W22" s="28"/>
      <c r="X22" s="28"/>
      <c r="Y22" s="28"/>
      <c r="Z22" s="28"/>
    </row>
    <row r="23" spans="1:29" s="2" customFormat="1" ht="22.5" customHeight="1">
      <c r="A23" s="504"/>
      <c r="B23" s="505"/>
      <c r="C23" s="505"/>
      <c r="D23" s="506"/>
      <c r="E23" s="420" t="s">
        <v>333</v>
      </c>
      <c r="F23" s="421"/>
      <c r="G23" s="421"/>
      <c r="H23" s="415" t="str">
        <f>IF(F13=0,"自動で入力されます",F13)</f>
        <v>プルダウンメニューよりロールを選択してください（任意）</v>
      </c>
      <c r="I23" s="413"/>
      <c r="J23" s="413"/>
      <c r="K23" s="413"/>
      <c r="L23" s="413"/>
      <c r="M23" s="413"/>
      <c r="N23" s="413"/>
      <c r="O23" s="413"/>
      <c r="P23" s="413"/>
      <c r="Q23" s="413"/>
      <c r="R23" s="416"/>
      <c r="S23" s="3"/>
      <c r="T23" s="28"/>
      <c r="U23" s="28"/>
      <c r="V23" s="28"/>
      <c r="W23" s="28"/>
      <c r="X23" s="28"/>
      <c r="Y23" s="28"/>
      <c r="Z23" s="28"/>
    </row>
    <row r="24" spans="1:29" s="2" customFormat="1" ht="105" customHeight="1">
      <c r="A24" s="504"/>
      <c r="B24" s="505"/>
      <c r="C24" s="505"/>
      <c r="D24" s="506"/>
      <c r="E24" s="417"/>
      <c r="F24" s="418"/>
      <c r="G24" s="418"/>
      <c r="H24" s="418"/>
      <c r="I24" s="418"/>
      <c r="J24" s="418"/>
      <c r="K24" s="418"/>
      <c r="L24" s="418"/>
      <c r="M24" s="418"/>
      <c r="N24" s="418"/>
      <c r="O24" s="418"/>
      <c r="P24" s="418"/>
      <c r="Q24" s="418"/>
      <c r="R24" s="419"/>
      <c r="S24" s="3"/>
      <c r="T24" s="28"/>
      <c r="U24" s="28"/>
      <c r="V24" s="28"/>
      <c r="W24" s="28"/>
      <c r="X24" s="28"/>
      <c r="Y24" s="28"/>
      <c r="Z24" s="28"/>
    </row>
    <row r="25" spans="1:29" s="2" customFormat="1" ht="11.25">
      <c r="A25" s="176"/>
      <c r="B25" s="220"/>
      <c r="C25" s="220"/>
      <c r="D25" s="220"/>
      <c r="E25" s="220"/>
      <c r="F25" s="220"/>
      <c r="G25" s="176"/>
      <c r="H25" s="220"/>
      <c r="I25" s="220"/>
      <c r="J25" s="220"/>
      <c r="K25" s="220"/>
      <c r="L25" s="220"/>
      <c r="M25" s="220"/>
      <c r="N25" s="220"/>
      <c r="O25" s="220"/>
      <c r="P25" s="220"/>
      <c r="Q25" s="220"/>
      <c r="R25" s="220"/>
      <c r="S25" s="28"/>
      <c r="T25" s="28"/>
      <c r="U25" s="28"/>
      <c r="V25" s="28"/>
      <c r="W25" s="28"/>
      <c r="X25" s="28"/>
      <c r="Y25" s="28"/>
      <c r="Z25" s="28"/>
    </row>
    <row r="26" spans="1:29" ht="21" customHeight="1">
      <c r="A26" s="229" t="s">
        <v>598</v>
      </c>
      <c r="B26" s="223"/>
      <c r="C26" s="223"/>
      <c r="D26" s="223"/>
      <c r="E26" s="3"/>
      <c r="F26" s="224"/>
      <c r="G26" s="222"/>
      <c r="H26" s="222"/>
      <c r="I26" s="222"/>
      <c r="J26" s="222"/>
      <c r="K26" s="222"/>
      <c r="L26" s="222"/>
      <c r="M26" s="222"/>
      <c r="N26" s="222"/>
      <c r="O26" s="222"/>
      <c r="P26" s="222"/>
      <c r="Q26" s="222"/>
      <c r="R26" s="222"/>
      <c r="S26" s="3"/>
      <c r="T26" s="240"/>
      <c r="U26" s="240"/>
      <c r="V26" s="240"/>
      <c r="W26" s="178"/>
      <c r="X26" s="240"/>
      <c r="Y26" s="3"/>
      <c r="Z26" s="3"/>
    </row>
    <row r="27" spans="1:29" ht="44.25" customHeight="1">
      <c r="A27" s="448" t="s">
        <v>334</v>
      </c>
      <c r="B27" s="448"/>
      <c r="C27" s="448"/>
      <c r="D27" s="448"/>
      <c r="E27" s="448"/>
      <c r="F27" s="448"/>
      <c r="G27" s="448"/>
      <c r="H27" s="448"/>
      <c r="I27" s="448"/>
      <c r="J27" s="448"/>
      <c r="K27" s="448"/>
      <c r="L27" s="448"/>
      <c r="M27" s="448"/>
      <c r="N27" s="448"/>
      <c r="O27" s="448"/>
      <c r="P27" s="448"/>
      <c r="Q27" s="448"/>
      <c r="R27" s="448"/>
      <c r="S27" s="448"/>
      <c r="T27" s="448"/>
      <c r="U27" s="448"/>
      <c r="V27" s="448"/>
      <c r="W27" s="448"/>
      <c r="X27" s="448"/>
      <c r="Y27" s="448"/>
      <c r="Z27" s="448"/>
    </row>
    <row r="28" spans="1:29" ht="60" customHeight="1">
      <c r="A28" s="510" t="s">
        <v>335</v>
      </c>
      <c r="B28" s="512" t="s">
        <v>594</v>
      </c>
      <c r="C28" s="513"/>
      <c r="D28" s="513"/>
      <c r="E28" s="513"/>
      <c r="F28" s="514"/>
      <c r="G28" s="518" t="s">
        <v>336</v>
      </c>
      <c r="H28" s="519"/>
      <c r="I28" s="519"/>
      <c r="J28" s="519"/>
      <c r="K28" s="520"/>
      <c r="L28" s="512" t="s">
        <v>337</v>
      </c>
      <c r="M28" s="514"/>
      <c r="N28" s="524" t="s">
        <v>595</v>
      </c>
      <c r="O28" s="526" t="s">
        <v>338</v>
      </c>
      <c r="P28" s="526" t="s">
        <v>339</v>
      </c>
      <c r="Q28" s="528" t="s">
        <v>340</v>
      </c>
      <c r="R28" s="529"/>
      <c r="S28" s="529"/>
      <c r="T28" s="529"/>
      <c r="U28" s="530"/>
      <c r="V28" s="300" t="s">
        <v>341</v>
      </c>
      <c r="W28" s="494"/>
      <c r="X28" s="494"/>
      <c r="Y28" s="494"/>
      <c r="Z28" s="495"/>
      <c r="AA28" s="300" t="s">
        <v>342</v>
      </c>
      <c r="AB28" s="301"/>
      <c r="AC28" s="302"/>
    </row>
    <row r="29" spans="1:29" ht="21.75" customHeight="1">
      <c r="A29" s="511"/>
      <c r="B29" s="515"/>
      <c r="C29" s="516"/>
      <c r="D29" s="516"/>
      <c r="E29" s="516"/>
      <c r="F29" s="517"/>
      <c r="G29" s="521"/>
      <c r="H29" s="522"/>
      <c r="I29" s="522"/>
      <c r="J29" s="522"/>
      <c r="K29" s="523"/>
      <c r="L29" s="515"/>
      <c r="M29" s="517"/>
      <c r="N29" s="525"/>
      <c r="O29" s="527"/>
      <c r="P29" s="527"/>
      <c r="Q29" s="531" t="s">
        <v>343</v>
      </c>
      <c r="R29" s="532"/>
      <c r="S29" s="531" t="s">
        <v>344</v>
      </c>
      <c r="T29" s="532"/>
      <c r="U29" s="238" t="s">
        <v>28</v>
      </c>
      <c r="V29" s="496"/>
      <c r="W29" s="497"/>
      <c r="X29" s="497"/>
      <c r="Y29" s="497"/>
      <c r="Z29" s="498"/>
      <c r="AA29" s="303"/>
      <c r="AB29" s="304"/>
      <c r="AC29" s="305"/>
    </row>
    <row r="30" spans="1:29" s="127" customFormat="1" ht="15" customHeight="1">
      <c r="A30" s="449">
        <v>1</v>
      </c>
      <c r="B30" s="452"/>
      <c r="C30" s="430"/>
      <c r="D30" s="430"/>
      <c r="E30" s="430"/>
      <c r="F30" s="431"/>
      <c r="G30" s="429"/>
      <c r="H30" s="430"/>
      <c r="I30" s="430"/>
      <c r="J30" s="430"/>
      <c r="K30" s="431"/>
      <c r="L30" s="438"/>
      <c r="M30" s="439"/>
      <c r="N30" s="442"/>
      <c r="O30" s="442"/>
      <c r="P30" s="442"/>
      <c r="Q30" s="499" t="str">
        <f>IFERROR(VLOOKUP(U30,リスト!$AW$1:$AY$44,2,0),"")</f>
        <v/>
      </c>
      <c r="R30" s="500"/>
      <c r="S30" s="492" t="str">
        <f>IFERROR(VLOOKUP(U30,リスト!$AW$1:$AY$44,3,0),"")</f>
        <v/>
      </c>
      <c r="T30" s="493"/>
      <c r="U30" s="193"/>
      <c r="V30" s="458"/>
      <c r="W30" s="459"/>
      <c r="X30" s="459"/>
      <c r="Y30" s="459"/>
      <c r="Z30" s="460"/>
      <c r="AA30" s="276"/>
      <c r="AB30" s="277"/>
      <c r="AC30" s="277"/>
    </row>
    <row r="31" spans="1:29" s="127" customFormat="1" ht="15" customHeight="1">
      <c r="A31" s="450"/>
      <c r="B31" s="453"/>
      <c r="C31" s="433"/>
      <c r="D31" s="433"/>
      <c r="E31" s="433"/>
      <c r="F31" s="434"/>
      <c r="G31" s="432"/>
      <c r="H31" s="433"/>
      <c r="I31" s="433"/>
      <c r="J31" s="433"/>
      <c r="K31" s="434"/>
      <c r="L31" s="440"/>
      <c r="M31" s="441"/>
      <c r="N31" s="443"/>
      <c r="O31" s="443"/>
      <c r="P31" s="443"/>
      <c r="Q31" s="292" t="str">
        <f>IFERROR(VLOOKUP(U31,リスト!$AW$1:$AY$44,2,0),"")</f>
        <v/>
      </c>
      <c r="R31" s="293"/>
      <c r="S31" s="286" t="str">
        <f>IFERROR(VLOOKUP(U31,リスト!$AW$1:$AY$44,3,0),"")</f>
        <v/>
      </c>
      <c r="T31" s="287"/>
      <c r="U31" s="34"/>
      <c r="V31" s="461"/>
      <c r="W31" s="462"/>
      <c r="X31" s="462"/>
      <c r="Y31" s="462"/>
      <c r="Z31" s="463"/>
      <c r="AA31" s="278"/>
      <c r="AB31" s="279"/>
      <c r="AC31" s="279"/>
    </row>
    <row r="32" spans="1:29" s="127" customFormat="1" ht="15" customHeight="1">
      <c r="A32" s="450"/>
      <c r="B32" s="453"/>
      <c r="C32" s="433"/>
      <c r="D32" s="433"/>
      <c r="E32" s="433"/>
      <c r="F32" s="434"/>
      <c r="G32" s="432"/>
      <c r="H32" s="433"/>
      <c r="I32" s="433"/>
      <c r="J32" s="433"/>
      <c r="K32" s="434"/>
      <c r="L32" s="440"/>
      <c r="M32" s="441"/>
      <c r="N32" s="443"/>
      <c r="O32" s="443"/>
      <c r="P32" s="443"/>
      <c r="Q32" s="292" t="str">
        <f>IFERROR(VLOOKUP(U32,リスト!$AW$1:$AY$44,2,0),"")</f>
        <v/>
      </c>
      <c r="R32" s="293"/>
      <c r="S32" s="286" t="str">
        <f>IFERROR(VLOOKUP(U32,リスト!$AW$1:$AY$44,3,0),"")</f>
        <v/>
      </c>
      <c r="T32" s="287"/>
      <c r="U32" s="34"/>
      <c r="V32" s="461"/>
      <c r="W32" s="462"/>
      <c r="X32" s="462"/>
      <c r="Y32" s="462"/>
      <c r="Z32" s="463"/>
      <c r="AA32" s="278"/>
      <c r="AB32" s="279"/>
      <c r="AC32" s="279"/>
    </row>
    <row r="33" spans="1:29" s="127" customFormat="1" ht="15" customHeight="1">
      <c r="A33" s="450"/>
      <c r="B33" s="453"/>
      <c r="C33" s="433"/>
      <c r="D33" s="433"/>
      <c r="E33" s="433"/>
      <c r="F33" s="434"/>
      <c r="G33" s="432"/>
      <c r="H33" s="433"/>
      <c r="I33" s="433"/>
      <c r="J33" s="433"/>
      <c r="K33" s="434"/>
      <c r="L33" s="440"/>
      <c r="M33" s="441"/>
      <c r="N33" s="443"/>
      <c r="O33" s="443"/>
      <c r="P33" s="443"/>
      <c r="Q33" s="292" t="str">
        <f>IFERROR(VLOOKUP(U33,リスト!$AW$1:$AY$44,2,0),"")</f>
        <v/>
      </c>
      <c r="R33" s="293"/>
      <c r="S33" s="286" t="str">
        <f>IFERROR(VLOOKUP(U33,リスト!$AW$1:$AY$44,3,0),"")</f>
        <v/>
      </c>
      <c r="T33" s="287"/>
      <c r="U33" s="34"/>
      <c r="V33" s="461"/>
      <c r="W33" s="462"/>
      <c r="X33" s="462"/>
      <c r="Y33" s="462"/>
      <c r="Z33" s="463"/>
      <c r="AA33" s="278"/>
      <c r="AB33" s="279"/>
      <c r="AC33" s="279"/>
    </row>
    <row r="34" spans="1:29" s="127" customFormat="1" ht="15" customHeight="1">
      <c r="A34" s="450"/>
      <c r="B34" s="453"/>
      <c r="C34" s="433"/>
      <c r="D34" s="433"/>
      <c r="E34" s="433"/>
      <c r="F34" s="434"/>
      <c r="G34" s="432"/>
      <c r="H34" s="433"/>
      <c r="I34" s="433"/>
      <c r="J34" s="433"/>
      <c r="K34" s="434"/>
      <c r="L34" s="440"/>
      <c r="M34" s="441"/>
      <c r="N34" s="443"/>
      <c r="O34" s="443"/>
      <c r="P34" s="443"/>
      <c r="Q34" s="292" t="str">
        <f>IFERROR(VLOOKUP(U34,リスト!$AW$1:$AY$44,2,0),"")</f>
        <v/>
      </c>
      <c r="R34" s="293"/>
      <c r="S34" s="286" t="str">
        <f>IFERROR(VLOOKUP(U34,リスト!$AW$1:$AY$44,3,0),"")</f>
        <v/>
      </c>
      <c r="T34" s="287"/>
      <c r="U34" s="34"/>
      <c r="V34" s="461"/>
      <c r="W34" s="462"/>
      <c r="X34" s="462"/>
      <c r="Y34" s="462"/>
      <c r="Z34" s="463"/>
      <c r="AA34" s="278"/>
      <c r="AB34" s="279"/>
      <c r="AC34" s="279"/>
    </row>
    <row r="35" spans="1:29" s="127" customFormat="1" ht="15" customHeight="1">
      <c r="A35" s="451"/>
      <c r="B35" s="487"/>
      <c r="C35" s="488"/>
      <c r="D35" s="488"/>
      <c r="E35" s="488"/>
      <c r="F35" s="489"/>
      <c r="G35" s="490"/>
      <c r="H35" s="488"/>
      <c r="I35" s="488"/>
      <c r="J35" s="488"/>
      <c r="K35" s="489"/>
      <c r="L35" s="182"/>
      <c r="M35" s="183" t="s">
        <v>313</v>
      </c>
      <c r="N35" s="491"/>
      <c r="O35" s="491"/>
      <c r="P35" s="491"/>
      <c r="Q35" s="294" t="str">
        <f>IFERROR(VLOOKUP(U35,リスト!$AW$1:$AY$44,2,0),"")</f>
        <v/>
      </c>
      <c r="R35" s="486"/>
      <c r="S35" s="445" t="str">
        <f>IFERROR(VLOOKUP(U35,リスト!$AW$1:$AY$44,3,0),"")</f>
        <v/>
      </c>
      <c r="T35" s="446"/>
      <c r="U35" s="35"/>
      <c r="V35" s="570"/>
      <c r="W35" s="571"/>
      <c r="X35" s="571"/>
      <c r="Y35" s="571"/>
      <c r="Z35" s="572"/>
      <c r="AA35" s="278"/>
      <c r="AB35" s="279"/>
      <c r="AC35" s="279"/>
    </row>
    <row r="36" spans="1:29" s="127" customFormat="1" ht="15" customHeight="1">
      <c r="A36" s="449">
        <v>2</v>
      </c>
      <c r="B36" s="452"/>
      <c r="C36" s="430"/>
      <c r="D36" s="430"/>
      <c r="E36" s="430"/>
      <c r="F36" s="431"/>
      <c r="G36" s="429"/>
      <c r="H36" s="430"/>
      <c r="I36" s="430"/>
      <c r="J36" s="430"/>
      <c r="K36" s="431"/>
      <c r="L36" s="438"/>
      <c r="M36" s="439"/>
      <c r="N36" s="442"/>
      <c r="O36" s="442"/>
      <c r="P36" s="442"/>
      <c r="Q36" s="484" t="str">
        <f>IFERROR(VLOOKUP(U36,リスト!$AW$1:$AY$44,2,0),"")</f>
        <v/>
      </c>
      <c r="R36" s="485"/>
      <c r="S36" s="492" t="str">
        <f>IFERROR(VLOOKUP(U36,リスト!$AW$1:$AY$44,3,0),"")</f>
        <v/>
      </c>
      <c r="T36" s="493"/>
      <c r="U36" s="33"/>
      <c r="V36" s="458"/>
      <c r="W36" s="459"/>
      <c r="X36" s="459"/>
      <c r="Y36" s="459"/>
      <c r="Z36" s="460"/>
      <c r="AA36" s="276"/>
      <c r="AB36" s="277"/>
      <c r="AC36" s="277"/>
    </row>
    <row r="37" spans="1:29" s="127" customFormat="1" ht="15" customHeight="1">
      <c r="A37" s="450"/>
      <c r="B37" s="453"/>
      <c r="C37" s="433"/>
      <c r="D37" s="433"/>
      <c r="E37" s="433"/>
      <c r="F37" s="434"/>
      <c r="G37" s="432"/>
      <c r="H37" s="433"/>
      <c r="I37" s="433"/>
      <c r="J37" s="433"/>
      <c r="K37" s="434"/>
      <c r="L37" s="440"/>
      <c r="M37" s="441"/>
      <c r="N37" s="443"/>
      <c r="O37" s="443"/>
      <c r="P37" s="443"/>
      <c r="Q37" s="292" t="str">
        <f>IFERROR(VLOOKUP(U37,リスト!$AW$1:$AY$44,2,0),"")</f>
        <v/>
      </c>
      <c r="R37" s="293"/>
      <c r="S37" s="286" t="str">
        <f>IFERROR(VLOOKUP(U37,リスト!$AW$1:$AY$44,3,0),"")</f>
        <v/>
      </c>
      <c r="T37" s="287"/>
      <c r="U37" s="34"/>
      <c r="V37" s="461"/>
      <c r="W37" s="462"/>
      <c r="X37" s="462"/>
      <c r="Y37" s="462"/>
      <c r="Z37" s="463"/>
      <c r="AA37" s="278"/>
      <c r="AB37" s="279"/>
      <c r="AC37" s="279"/>
    </row>
    <row r="38" spans="1:29" s="127" customFormat="1" ht="15" customHeight="1">
      <c r="A38" s="450"/>
      <c r="B38" s="453"/>
      <c r="C38" s="433"/>
      <c r="D38" s="433"/>
      <c r="E38" s="433"/>
      <c r="F38" s="434"/>
      <c r="G38" s="432"/>
      <c r="H38" s="433"/>
      <c r="I38" s="433"/>
      <c r="J38" s="433"/>
      <c r="K38" s="434"/>
      <c r="L38" s="440"/>
      <c r="M38" s="441"/>
      <c r="N38" s="443"/>
      <c r="O38" s="443"/>
      <c r="P38" s="443"/>
      <c r="Q38" s="292" t="str">
        <f>IFERROR(VLOOKUP(U38,リスト!$AW$1:$AY$44,2,0),"")</f>
        <v/>
      </c>
      <c r="R38" s="293"/>
      <c r="S38" s="286" t="str">
        <f>IFERROR(VLOOKUP(U38,リスト!$AW$1:$AY$44,3,0),"")</f>
        <v/>
      </c>
      <c r="T38" s="287"/>
      <c r="U38" s="34"/>
      <c r="V38" s="461"/>
      <c r="W38" s="462"/>
      <c r="X38" s="462"/>
      <c r="Y38" s="462"/>
      <c r="Z38" s="463"/>
      <c r="AA38" s="278"/>
      <c r="AB38" s="279"/>
      <c r="AC38" s="279"/>
    </row>
    <row r="39" spans="1:29" s="127" customFormat="1" ht="15" customHeight="1">
      <c r="A39" s="450"/>
      <c r="B39" s="453"/>
      <c r="C39" s="433"/>
      <c r="D39" s="433"/>
      <c r="E39" s="433"/>
      <c r="F39" s="434"/>
      <c r="G39" s="432"/>
      <c r="H39" s="433"/>
      <c r="I39" s="433"/>
      <c r="J39" s="433"/>
      <c r="K39" s="434"/>
      <c r="L39" s="440"/>
      <c r="M39" s="441"/>
      <c r="N39" s="443"/>
      <c r="O39" s="443"/>
      <c r="P39" s="443"/>
      <c r="Q39" s="292" t="str">
        <f>IFERROR(VLOOKUP(U39,リスト!$AW$1:$AY$44,2,0),"")</f>
        <v/>
      </c>
      <c r="R39" s="293"/>
      <c r="S39" s="286" t="str">
        <f>IFERROR(VLOOKUP(U39,リスト!$AW$1:$AY$44,3,0),"")</f>
        <v/>
      </c>
      <c r="T39" s="287"/>
      <c r="U39" s="34"/>
      <c r="V39" s="461"/>
      <c r="W39" s="462"/>
      <c r="X39" s="462"/>
      <c r="Y39" s="462"/>
      <c r="Z39" s="463"/>
      <c r="AA39" s="278"/>
      <c r="AB39" s="279"/>
      <c r="AC39" s="279"/>
    </row>
    <row r="40" spans="1:29" s="127" customFormat="1" ht="15" customHeight="1">
      <c r="A40" s="450"/>
      <c r="B40" s="453"/>
      <c r="C40" s="433"/>
      <c r="D40" s="433"/>
      <c r="E40" s="433"/>
      <c r="F40" s="434"/>
      <c r="G40" s="432"/>
      <c r="H40" s="433"/>
      <c r="I40" s="433"/>
      <c r="J40" s="433"/>
      <c r="K40" s="434"/>
      <c r="L40" s="440"/>
      <c r="M40" s="441"/>
      <c r="N40" s="443"/>
      <c r="O40" s="443"/>
      <c r="P40" s="443"/>
      <c r="Q40" s="292" t="str">
        <f>IFERROR(VLOOKUP(U40,リスト!$AW$1:$AY$44,2,0),"")</f>
        <v/>
      </c>
      <c r="R40" s="293"/>
      <c r="S40" s="286" t="str">
        <f>IFERROR(VLOOKUP(U40,リスト!$AW$1:$AY$44,3,0),"")</f>
        <v/>
      </c>
      <c r="T40" s="287"/>
      <c r="U40" s="34"/>
      <c r="V40" s="461"/>
      <c r="W40" s="462"/>
      <c r="X40" s="462"/>
      <c r="Y40" s="462"/>
      <c r="Z40" s="463"/>
      <c r="AA40" s="278"/>
      <c r="AB40" s="279"/>
      <c r="AC40" s="279"/>
    </row>
    <row r="41" spans="1:29" s="127" customFormat="1" ht="15" customHeight="1">
      <c r="A41" s="451"/>
      <c r="B41" s="487"/>
      <c r="C41" s="488"/>
      <c r="D41" s="488"/>
      <c r="E41" s="488"/>
      <c r="F41" s="489"/>
      <c r="G41" s="490"/>
      <c r="H41" s="488"/>
      <c r="I41" s="488"/>
      <c r="J41" s="488"/>
      <c r="K41" s="489"/>
      <c r="L41" s="182"/>
      <c r="M41" s="183" t="s">
        <v>313</v>
      </c>
      <c r="N41" s="491"/>
      <c r="O41" s="491"/>
      <c r="P41" s="491"/>
      <c r="Q41" s="294" t="str">
        <f>IFERROR(VLOOKUP(U41,リスト!$AW$1:$AY$44,2,0),"")</f>
        <v/>
      </c>
      <c r="R41" s="486"/>
      <c r="S41" s="445" t="str">
        <f>IFERROR(VLOOKUP(U41,リスト!$AW$1:$AY$44,3,0),"")</f>
        <v/>
      </c>
      <c r="T41" s="446"/>
      <c r="U41" s="35"/>
      <c r="V41" s="570"/>
      <c r="W41" s="571"/>
      <c r="X41" s="571"/>
      <c r="Y41" s="571"/>
      <c r="Z41" s="572"/>
      <c r="AA41" s="278"/>
      <c r="AB41" s="279"/>
      <c r="AC41" s="279"/>
    </row>
    <row r="42" spans="1:29" s="127" customFormat="1" ht="15" customHeight="1">
      <c r="A42" s="449">
        <v>3</v>
      </c>
      <c r="B42" s="452"/>
      <c r="C42" s="430"/>
      <c r="D42" s="430"/>
      <c r="E42" s="430"/>
      <c r="F42" s="431"/>
      <c r="G42" s="429"/>
      <c r="H42" s="430"/>
      <c r="I42" s="430"/>
      <c r="J42" s="430"/>
      <c r="K42" s="431"/>
      <c r="L42" s="438"/>
      <c r="M42" s="439"/>
      <c r="N42" s="442"/>
      <c r="O42" s="442"/>
      <c r="P42" s="442"/>
      <c r="Q42" s="484" t="str">
        <f>IFERROR(VLOOKUP(U42,リスト!$AW$1:$AY$44,2,0),"")</f>
        <v/>
      </c>
      <c r="R42" s="485"/>
      <c r="S42" s="492" t="str">
        <f>IFERROR(VLOOKUP(U42,リスト!$AW$1:$AY$44,3,0),"")</f>
        <v/>
      </c>
      <c r="T42" s="493"/>
      <c r="U42" s="33"/>
      <c r="V42" s="458"/>
      <c r="W42" s="459"/>
      <c r="X42" s="459"/>
      <c r="Y42" s="459"/>
      <c r="Z42" s="460"/>
      <c r="AA42" s="276"/>
      <c r="AB42" s="277"/>
      <c r="AC42" s="277"/>
    </row>
    <row r="43" spans="1:29" s="127" customFormat="1" ht="15" customHeight="1">
      <c r="A43" s="450"/>
      <c r="B43" s="453"/>
      <c r="C43" s="433"/>
      <c r="D43" s="433"/>
      <c r="E43" s="433"/>
      <c r="F43" s="434"/>
      <c r="G43" s="432"/>
      <c r="H43" s="433"/>
      <c r="I43" s="433"/>
      <c r="J43" s="433"/>
      <c r="K43" s="434"/>
      <c r="L43" s="440"/>
      <c r="M43" s="441"/>
      <c r="N43" s="443"/>
      <c r="O43" s="443"/>
      <c r="P43" s="443"/>
      <c r="Q43" s="292" t="str">
        <f>IFERROR(VLOOKUP(U43,リスト!$AW$1:$AY$44,2,0),"")</f>
        <v/>
      </c>
      <c r="R43" s="293"/>
      <c r="S43" s="286" t="str">
        <f>IFERROR(VLOOKUP(U43,リスト!$AW$1:$AY$44,3,0),"")</f>
        <v/>
      </c>
      <c r="T43" s="287"/>
      <c r="U43" s="34"/>
      <c r="V43" s="461"/>
      <c r="W43" s="462"/>
      <c r="X43" s="462"/>
      <c r="Y43" s="462"/>
      <c r="Z43" s="463"/>
      <c r="AA43" s="278"/>
      <c r="AB43" s="279"/>
      <c r="AC43" s="279"/>
    </row>
    <row r="44" spans="1:29" s="127" customFormat="1" ht="15" customHeight="1">
      <c r="A44" s="450"/>
      <c r="B44" s="453"/>
      <c r="C44" s="433"/>
      <c r="D44" s="433"/>
      <c r="E44" s="433"/>
      <c r="F44" s="434"/>
      <c r="G44" s="432"/>
      <c r="H44" s="433"/>
      <c r="I44" s="433"/>
      <c r="J44" s="433"/>
      <c r="K44" s="434"/>
      <c r="L44" s="440"/>
      <c r="M44" s="441"/>
      <c r="N44" s="443"/>
      <c r="O44" s="443"/>
      <c r="P44" s="443"/>
      <c r="Q44" s="292" t="str">
        <f>IFERROR(VLOOKUP(U44,リスト!$AW$1:$AY$44,2,0),"")</f>
        <v/>
      </c>
      <c r="R44" s="293"/>
      <c r="S44" s="286" t="str">
        <f>IFERROR(VLOOKUP(U44,リスト!$AW$1:$AY$44,3,0),"")</f>
        <v/>
      </c>
      <c r="T44" s="287"/>
      <c r="U44" s="34"/>
      <c r="V44" s="461"/>
      <c r="W44" s="462"/>
      <c r="X44" s="462"/>
      <c r="Y44" s="462"/>
      <c r="Z44" s="463"/>
      <c r="AA44" s="278"/>
      <c r="AB44" s="279"/>
      <c r="AC44" s="279"/>
    </row>
    <row r="45" spans="1:29" s="127" customFormat="1" ht="15" customHeight="1">
      <c r="A45" s="450"/>
      <c r="B45" s="453"/>
      <c r="C45" s="433"/>
      <c r="D45" s="433"/>
      <c r="E45" s="433"/>
      <c r="F45" s="434"/>
      <c r="G45" s="432"/>
      <c r="H45" s="433"/>
      <c r="I45" s="433"/>
      <c r="J45" s="433"/>
      <c r="K45" s="434"/>
      <c r="L45" s="440"/>
      <c r="M45" s="441"/>
      <c r="N45" s="443"/>
      <c r="O45" s="443"/>
      <c r="P45" s="443"/>
      <c r="Q45" s="292" t="str">
        <f>IFERROR(VLOOKUP(U45,リスト!$AW$1:$AY$44,2,0),"")</f>
        <v/>
      </c>
      <c r="R45" s="293"/>
      <c r="S45" s="286" t="str">
        <f>IFERROR(VLOOKUP(U45,リスト!$AW$1:$AY$44,3,0),"")</f>
        <v/>
      </c>
      <c r="T45" s="287"/>
      <c r="U45" s="34"/>
      <c r="V45" s="461"/>
      <c r="W45" s="462"/>
      <c r="X45" s="462"/>
      <c r="Y45" s="462"/>
      <c r="Z45" s="463"/>
      <c r="AA45" s="278"/>
      <c r="AB45" s="279"/>
      <c r="AC45" s="279"/>
    </row>
    <row r="46" spans="1:29" s="127" customFormat="1" ht="15" customHeight="1">
      <c r="A46" s="450"/>
      <c r="B46" s="453"/>
      <c r="C46" s="433"/>
      <c r="D46" s="433"/>
      <c r="E46" s="433"/>
      <c r="F46" s="434"/>
      <c r="G46" s="432"/>
      <c r="H46" s="433"/>
      <c r="I46" s="433"/>
      <c r="J46" s="433"/>
      <c r="K46" s="434"/>
      <c r="L46" s="440"/>
      <c r="M46" s="441"/>
      <c r="N46" s="443"/>
      <c r="O46" s="443"/>
      <c r="P46" s="443"/>
      <c r="Q46" s="292" t="str">
        <f>IFERROR(VLOOKUP(U46,リスト!$AW$1:$AY$44,2,0),"")</f>
        <v/>
      </c>
      <c r="R46" s="293"/>
      <c r="S46" s="286" t="str">
        <f>IFERROR(VLOOKUP(U46,リスト!$AW$1:$AY$44,3,0),"")</f>
        <v/>
      </c>
      <c r="T46" s="287"/>
      <c r="U46" s="34"/>
      <c r="V46" s="461"/>
      <c r="W46" s="462"/>
      <c r="X46" s="462"/>
      <c r="Y46" s="462"/>
      <c r="Z46" s="463"/>
      <c r="AA46" s="278"/>
      <c r="AB46" s="279"/>
      <c r="AC46" s="279"/>
    </row>
    <row r="47" spans="1:29" s="127" customFormat="1" ht="15" customHeight="1">
      <c r="A47" s="451"/>
      <c r="B47" s="487"/>
      <c r="C47" s="488"/>
      <c r="D47" s="488"/>
      <c r="E47" s="488"/>
      <c r="F47" s="489"/>
      <c r="G47" s="490"/>
      <c r="H47" s="488"/>
      <c r="I47" s="488"/>
      <c r="J47" s="488"/>
      <c r="K47" s="489"/>
      <c r="L47" s="182"/>
      <c r="M47" s="183" t="s">
        <v>313</v>
      </c>
      <c r="N47" s="491"/>
      <c r="O47" s="491"/>
      <c r="P47" s="491"/>
      <c r="Q47" s="294" t="str">
        <f>IFERROR(VLOOKUP(U47,リスト!$AW$1:$AY$44,2,0),"")</f>
        <v/>
      </c>
      <c r="R47" s="486"/>
      <c r="S47" s="445" t="str">
        <f>IFERROR(VLOOKUP(U47,リスト!$AW$1:$AY$44,3,0),"")</f>
        <v/>
      </c>
      <c r="T47" s="446"/>
      <c r="U47" s="35"/>
      <c r="V47" s="464"/>
      <c r="W47" s="465"/>
      <c r="X47" s="465"/>
      <c r="Y47" s="465"/>
      <c r="Z47" s="466"/>
      <c r="AA47" s="278"/>
      <c r="AB47" s="279"/>
      <c r="AC47" s="279"/>
    </row>
    <row r="48" spans="1:29" s="127" customFormat="1" ht="15" customHeight="1">
      <c r="A48" s="449">
        <v>4</v>
      </c>
      <c r="B48" s="452"/>
      <c r="C48" s="430"/>
      <c r="D48" s="430"/>
      <c r="E48" s="430"/>
      <c r="F48" s="431"/>
      <c r="G48" s="429"/>
      <c r="H48" s="430"/>
      <c r="I48" s="430"/>
      <c r="J48" s="430"/>
      <c r="K48" s="431"/>
      <c r="L48" s="438"/>
      <c r="M48" s="439"/>
      <c r="N48" s="442"/>
      <c r="O48" s="455"/>
      <c r="P48" s="455"/>
      <c r="Q48" s="292" t="str">
        <f>IFERROR(VLOOKUP(U48,リスト!$AW$1:$AY$44,2,0),"")</f>
        <v/>
      </c>
      <c r="R48" s="447"/>
      <c r="S48" s="286" t="str">
        <f>IFERROR(VLOOKUP(U48,リスト!$AW$1:$AY$44,3,0),"")</f>
        <v/>
      </c>
      <c r="T48" s="290"/>
      <c r="U48" s="33"/>
      <c r="V48" s="458"/>
      <c r="W48" s="459"/>
      <c r="X48" s="459"/>
      <c r="Y48" s="459"/>
      <c r="Z48" s="460"/>
      <c r="AA48" s="276"/>
      <c r="AB48" s="277"/>
      <c r="AC48" s="277"/>
    </row>
    <row r="49" spans="1:29" s="127" customFormat="1" ht="15" customHeight="1">
      <c r="A49" s="450"/>
      <c r="B49" s="453"/>
      <c r="C49" s="433"/>
      <c r="D49" s="433"/>
      <c r="E49" s="433"/>
      <c r="F49" s="434"/>
      <c r="G49" s="432"/>
      <c r="H49" s="433"/>
      <c r="I49" s="433"/>
      <c r="J49" s="433"/>
      <c r="K49" s="434"/>
      <c r="L49" s="440"/>
      <c r="M49" s="441"/>
      <c r="N49" s="443"/>
      <c r="O49" s="456"/>
      <c r="P49" s="456"/>
      <c r="Q49" s="292" t="str">
        <f>IFERROR(VLOOKUP(U49,リスト!$AW$1:$AY$44,2,0),"")</f>
        <v/>
      </c>
      <c r="R49" s="293"/>
      <c r="S49" s="286" t="str">
        <f>IFERROR(VLOOKUP(U49,リスト!$AW$1:$AY$44,3,0),"")</f>
        <v/>
      </c>
      <c r="T49" s="287"/>
      <c r="U49" s="34"/>
      <c r="V49" s="461"/>
      <c r="W49" s="462"/>
      <c r="X49" s="462"/>
      <c r="Y49" s="462"/>
      <c r="Z49" s="463"/>
      <c r="AA49" s="278"/>
      <c r="AB49" s="279"/>
      <c r="AC49" s="279"/>
    </row>
    <row r="50" spans="1:29" s="127" customFormat="1" ht="15" customHeight="1">
      <c r="A50" s="450"/>
      <c r="B50" s="453"/>
      <c r="C50" s="433"/>
      <c r="D50" s="433"/>
      <c r="E50" s="433"/>
      <c r="F50" s="434"/>
      <c r="G50" s="432"/>
      <c r="H50" s="433"/>
      <c r="I50" s="433"/>
      <c r="J50" s="433"/>
      <c r="K50" s="434"/>
      <c r="L50" s="440"/>
      <c r="M50" s="441"/>
      <c r="N50" s="443"/>
      <c r="O50" s="456"/>
      <c r="P50" s="456"/>
      <c r="Q50" s="292" t="str">
        <f>IFERROR(VLOOKUP(U50,リスト!$AW$1:$AY$44,2,0),"")</f>
        <v/>
      </c>
      <c r="R50" s="447"/>
      <c r="S50" s="286" t="str">
        <f>IFERROR(VLOOKUP(U50,リスト!$AW$1:$AY$44,3,0),"")</f>
        <v/>
      </c>
      <c r="T50" s="290"/>
      <c r="U50" s="34"/>
      <c r="V50" s="461"/>
      <c r="W50" s="462"/>
      <c r="X50" s="462"/>
      <c r="Y50" s="462"/>
      <c r="Z50" s="463"/>
      <c r="AA50" s="278"/>
      <c r="AB50" s="279"/>
      <c r="AC50" s="279"/>
    </row>
    <row r="51" spans="1:29" s="127" customFormat="1" ht="15" customHeight="1">
      <c r="A51" s="450"/>
      <c r="B51" s="453"/>
      <c r="C51" s="433"/>
      <c r="D51" s="433"/>
      <c r="E51" s="433"/>
      <c r="F51" s="434"/>
      <c r="G51" s="432"/>
      <c r="H51" s="433"/>
      <c r="I51" s="433"/>
      <c r="J51" s="433"/>
      <c r="K51" s="434"/>
      <c r="L51" s="440"/>
      <c r="M51" s="441"/>
      <c r="N51" s="443"/>
      <c r="O51" s="456"/>
      <c r="P51" s="456"/>
      <c r="Q51" s="292" t="str">
        <f>IFERROR(VLOOKUP(U51,リスト!$AW$1:$AY$44,2,0),"")</f>
        <v/>
      </c>
      <c r="R51" s="447"/>
      <c r="S51" s="286" t="str">
        <f>IFERROR(VLOOKUP(U51,リスト!$AW$1:$AY$44,3,0),"")</f>
        <v/>
      </c>
      <c r="T51" s="287"/>
      <c r="U51" s="34"/>
      <c r="V51" s="461"/>
      <c r="W51" s="462"/>
      <c r="X51" s="462"/>
      <c r="Y51" s="462"/>
      <c r="Z51" s="463"/>
      <c r="AA51" s="278"/>
      <c r="AB51" s="279"/>
      <c r="AC51" s="279"/>
    </row>
    <row r="52" spans="1:29" s="127" customFormat="1" ht="15" customHeight="1">
      <c r="A52" s="450"/>
      <c r="B52" s="453"/>
      <c r="C52" s="433"/>
      <c r="D52" s="433"/>
      <c r="E52" s="433"/>
      <c r="F52" s="434"/>
      <c r="G52" s="432"/>
      <c r="H52" s="433"/>
      <c r="I52" s="433"/>
      <c r="J52" s="433"/>
      <c r="K52" s="434"/>
      <c r="L52" s="440"/>
      <c r="M52" s="441"/>
      <c r="N52" s="443"/>
      <c r="O52" s="456"/>
      <c r="P52" s="456"/>
      <c r="Q52" s="292" t="str">
        <f>IFERROR(VLOOKUP(U52,リスト!$AW$1:$AY$44,2,0),"")</f>
        <v/>
      </c>
      <c r="R52" s="293"/>
      <c r="S52" s="286" t="str">
        <f>IFERROR(VLOOKUP(U52,リスト!$AW$1:$AY$44,3,0),"")</f>
        <v/>
      </c>
      <c r="T52" s="290"/>
      <c r="U52" s="34"/>
      <c r="V52" s="461"/>
      <c r="W52" s="462"/>
      <c r="X52" s="462"/>
      <c r="Y52" s="462"/>
      <c r="Z52" s="463"/>
      <c r="AA52" s="278"/>
      <c r="AB52" s="279"/>
      <c r="AC52" s="279"/>
    </row>
    <row r="53" spans="1:29" s="127" customFormat="1" ht="15" customHeight="1">
      <c r="A53" s="451"/>
      <c r="B53" s="454"/>
      <c r="C53" s="436"/>
      <c r="D53" s="436"/>
      <c r="E53" s="436"/>
      <c r="F53" s="437"/>
      <c r="G53" s="435"/>
      <c r="H53" s="436"/>
      <c r="I53" s="436"/>
      <c r="J53" s="436"/>
      <c r="K53" s="437"/>
      <c r="L53" s="182"/>
      <c r="M53" s="183" t="s">
        <v>313</v>
      </c>
      <c r="N53" s="444"/>
      <c r="O53" s="457"/>
      <c r="P53" s="457"/>
      <c r="Q53" s="294" t="str">
        <f>IFERROR(VLOOKUP(U53,リスト!$AW$1:$AY$44,2,0),"")</f>
        <v/>
      </c>
      <c r="R53" s="295"/>
      <c r="S53" s="445" t="str">
        <f>IFERROR(VLOOKUP(U53,リスト!$AW$1:$AY$44,3,0),"")</f>
        <v/>
      </c>
      <c r="T53" s="446"/>
      <c r="U53" s="35"/>
      <c r="V53" s="464"/>
      <c r="W53" s="465"/>
      <c r="X53" s="465"/>
      <c r="Y53" s="465"/>
      <c r="Z53" s="466"/>
      <c r="AA53" s="278"/>
      <c r="AB53" s="279"/>
      <c r="AC53" s="279"/>
    </row>
    <row r="54" spans="1:29" s="127" customFormat="1" ht="15" customHeight="1">
      <c r="A54" s="449">
        <v>5</v>
      </c>
      <c r="B54" s="452"/>
      <c r="C54" s="430"/>
      <c r="D54" s="430"/>
      <c r="E54" s="430"/>
      <c r="F54" s="431"/>
      <c r="G54" s="429"/>
      <c r="H54" s="430"/>
      <c r="I54" s="430"/>
      <c r="J54" s="430"/>
      <c r="K54" s="431"/>
      <c r="L54" s="438"/>
      <c r="M54" s="439"/>
      <c r="N54" s="442"/>
      <c r="O54" s="455"/>
      <c r="P54" s="455"/>
      <c r="Q54" s="292" t="str">
        <f>IFERROR(VLOOKUP(U54,リスト!$AW$1:$AY$44,2,0),"")</f>
        <v/>
      </c>
      <c r="R54" s="447"/>
      <c r="S54" s="286" t="str">
        <f>IFERROR(VLOOKUP(U54,リスト!$AW$1:$AY$44,3,0),"")</f>
        <v/>
      </c>
      <c r="T54" s="290"/>
      <c r="U54" s="33"/>
      <c r="V54" s="458"/>
      <c r="W54" s="459"/>
      <c r="X54" s="459"/>
      <c r="Y54" s="459"/>
      <c r="Z54" s="460"/>
      <c r="AA54" s="276"/>
      <c r="AB54" s="277"/>
      <c r="AC54" s="277"/>
    </row>
    <row r="55" spans="1:29" s="127" customFormat="1" ht="15" customHeight="1">
      <c r="A55" s="450"/>
      <c r="B55" s="453"/>
      <c r="C55" s="433"/>
      <c r="D55" s="433"/>
      <c r="E55" s="433"/>
      <c r="F55" s="434"/>
      <c r="G55" s="432"/>
      <c r="H55" s="433"/>
      <c r="I55" s="433"/>
      <c r="J55" s="433"/>
      <c r="K55" s="434"/>
      <c r="L55" s="440"/>
      <c r="M55" s="441"/>
      <c r="N55" s="443"/>
      <c r="O55" s="456"/>
      <c r="P55" s="456"/>
      <c r="Q55" s="292" t="str">
        <f>IFERROR(VLOOKUP(U55,リスト!$AW$1:$AY$44,2,0),"")</f>
        <v/>
      </c>
      <c r="R55" s="293"/>
      <c r="S55" s="286" t="str">
        <f>IFERROR(VLOOKUP(U55,リスト!$AW$1:$AY$44,3,0),"")</f>
        <v/>
      </c>
      <c r="T55" s="287"/>
      <c r="U55" s="34"/>
      <c r="V55" s="461"/>
      <c r="W55" s="462"/>
      <c r="X55" s="462"/>
      <c r="Y55" s="462"/>
      <c r="Z55" s="463"/>
      <c r="AA55" s="278"/>
      <c r="AB55" s="279"/>
      <c r="AC55" s="279"/>
    </row>
    <row r="56" spans="1:29" s="127" customFormat="1" ht="15" customHeight="1">
      <c r="A56" s="450"/>
      <c r="B56" s="453"/>
      <c r="C56" s="433"/>
      <c r="D56" s="433"/>
      <c r="E56" s="433"/>
      <c r="F56" s="434"/>
      <c r="G56" s="432"/>
      <c r="H56" s="433"/>
      <c r="I56" s="433"/>
      <c r="J56" s="433"/>
      <c r="K56" s="434"/>
      <c r="L56" s="440"/>
      <c r="M56" s="441"/>
      <c r="N56" s="443"/>
      <c r="O56" s="456"/>
      <c r="P56" s="456"/>
      <c r="Q56" s="292" t="str">
        <f>IFERROR(VLOOKUP(U56,リスト!$AW$1:$AY$44,2,0),"")</f>
        <v/>
      </c>
      <c r="R56" s="447"/>
      <c r="S56" s="286" t="str">
        <f>IFERROR(VLOOKUP(U56,リスト!$AW$1:$AY$44,3,0),"")</f>
        <v/>
      </c>
      <c r="T56" s="290"/>
      <c r="U56" s="34"/>
      <c r="V56" s="461"/>
      <c r="W56" s="462"/>
      <c r="X56" s="462"/>
      <c r="Y56" s="462"/>
      <c r="Z56" s="463"/>
      <c r="AA56" s="278"/>
      <c r="AB56" s="279"/>
      <c r="AC56" s="279"/>
    </row>
    <row r="57" spans="1:29" s="127" customFormat="1" ht="15" customHeight="1">
      <c r="A57" s="450"/>
      <c r="B57" s="453"/>
      <c r="C57" s="433"/>
      <c r="D57" s="433"/>
      <c r="E57" s="433"/>
      <c r="F57" s="434"/>
      <c r="G57" s="432"/>
      <c r="H57" s="433"/>
      <c r="I57" s="433"/>
      <c r="J57" s="433"/>
      <c r="K57" s="434"/>
      <c r="L57" s="440"/>
      <c r="M57" s="441"/>
      <c r="N57" s="443"/>
      <c r="O57" s="456"/>
      <c r="P57" s="456"/>
      <c r="Q57" s="292" t="str">
        <f>IFERROR(VLOOKUP(U57,リスト!$AW$1:$AY$44,2,0),"")</f>
        <v/>
      </c>
      <c r="R57" s="447"/>
      <c r="S57" s="286" t="str">
        <f>IFERROR(VLOOKUP(U57,リスト!$AW$1:$AY$44,3,0),"")</f>
        <v/>
      </c>
      <c r="T57" s="287"/>
      <c r="U57" s="34"/>
      <c r="V57" s="461"/>
      <c r="W57" s="462"/>
      <c r="X57" s="462"/>
      <c r="Y57" s="462"/>
      <c r="Z57" s="463"/>
      <c r="AA57" s="278"/>
      <c r="AB57" s="279"/>
      <c r="AC57" s="279"/>
    </row>
    <row r="58" spans="1:29" s="127" customFormat="1" ht="15" customHeight="1">
      <c r="A58" s="450"/>
      <c r="B58" s="453"/>
      <c r="C58" s="433"/>
      <c r="D58" s="433"/>
      <c r="E58" s="433"/>
      <c r="F58" s="434"/>
      <c r="G58" s="432"/>
      <c r="H58" s="433"/>
      <c r="I58" s="433"/>
      <c r="J58" s="433"/>
      <c r="K58" s="434"/>
      <c r="L58" s="440"/>
      <c r="M58" s="441"/>
      <c r="N58" s="443"/>
      <c r="O58" s="456"/>
      <c r="P58" s="456"/>
      <c r="Q58" s="292" t="str">
        <f>IFERROR(VLOOKUP(U58,リスト!$AW$1:$AY$44,2,0),"")</f>
        <v/>
      </c>
      <c r="R58" s="293"/>
      <c r="S58" s="286" t="str">
        <f>IFERROR(VLOOKUP(U58,リスト!$AW$1:$AY$44,3,0),"")</f>
        <v/>
      </c>
      <c r="T58" s="290"/>
      <c r="U58" s="34"/>
      <c r="V58" s="461"/>
      <c r="W58" s="462"/>
      <c r="X58" s="462"/>
      <c r="Y58" s="462"/>
      <c r="Z58" s="463"/>
      <c r="AA58" s="278"/>
      <c r="AB58" s="279"/>
      <c r="AC58" s="279"/>
    </row>
    <row r="59" spans="1:29" s="127" customFormat="1" ht="15" customHeight="1">
      <c r="A59" s="451"/>
      <c r="B59" s="454"/>
      <c r="C59" s="436"/>
      <c r="D59" s="436"/>
      <c r="E59" s="436"/>
      <c r="F59" s="437"/>
      <c r="G59" s="435"/>
      <c r="H59" s="436"/>
      <c r="I59" s="436"/>
      <c r="J59" s="436"/>
      <c r="K59" s="437"/>
      <c r="L59" s="182"/>
      <c r="M59" s="183" t="s">
        <v>313</v>
      </c>
      <c r="N59" s="444"/>
      <c r="O59" s="457"/>
      <c r="P59" s="457"/>
      <c r="Q59" s="294" t="str">
        <f>IFERROR(VLOOKUP(U59,リスト!$AW$1:$AY$44,2,0),"")</f>
        <v/>
      </c>
      <c r="R59" s="295"/>
      <c r="S59" s="445" t="str">
        <f>IFERROR(VLOOKUP(U59,リスト!$AW$1:$AY$44,3,0),"")</f>
        <v/>
      </c>
      <c r="T59" s="446"/>
      <c r="U59" s="35"/>
      <c r="V59" s="464"/>
      <c r="W59" s="465"/>
      <c r="X59" s="465"/>
      <c r="Y59" s="465"/>
      <c r="Z59" s="466"/>
      <c r="AA59" s="278"/>
      <c r="AB59" s="279"/>
      <c r="AC59" s="279"/>
    </row>
    <row r="60" spans="1:29" s="127" customFormat="1" ht="15" customHeight="1">
      <c r="A60" s="449">
        <v>6</v>
      </c>
      <c r="B60" s="452"/>
      <c r="C60" s="430"/>
      <c r="D60" s="430"/>
      <c r="E60" s="430"/>
      <c r="F60" s="431"/>
      <c r="G60" s="429"/>
      <c r="H60" s="430"/>
      <c r="I60" s="430"/>
      <c r="J60" s="430"/>
      <c r="K60" s="431"/>
      <c r="L60" s="438"/>
      <c r="M60" s="439"/>
      <c r="N60" s="442"/>
      <c r="O60" s="455"/>
      <c r="P60" s="455"/>
      <c r="Q60" s="292" t="str">
        <f>IFERROR(VLOOKUP(U60,リスト!$AW$1:$AY$44,2,0),"")</f>
        <v/>
      </c>
      <c r="R60" s="447"/>
      <c r="S60" s="286" t="str">
        <f>IFERROR(VLOOKUP(U60,リスト!$AW$1:$AY$44,3,0),"")</f>
        <v/>
      </c>
      <c r="T60" s="290"/>
      <c r="U60" s="33"/>
      <c r="V60" s="458"/>
      <c r="W60" s="459"/>
      <c r="X60" s="459"/>
      <c r="Y60" s="459"/>
      <c r="Z60" s="460"/>
      <c r="AA60" s="276"/>
      <c r="AB60" s="277"/>
      <c r="AC60" s="277"/>
    </row>
    <row r="61" spans="1:29" s="127" customFormat="1" ht="15" customHeight="1">
      <c r="A61" s="450"/>
      <c r="B61" s="453"/>
      <c r="C61" s="433"/>
      <c r="D61" s="433"/>
      <c r="E61" s="433"/>
      <c r="F61" s="434"/>
      <c r="G61" s="432"/>
      <c r="H61" s="433"/>
      <c r="I61" s="433"/>
      <c r="J61" s="433"/>
      <c r="K61" s="434"/>
      <c r="L61" s="440"/>
      <c r="M61" s="441"/>
      <c r="N61" s="443"/>
      <c r="O61" s="456"/>
      <c r="P61" s="456"/>
      <c r="Q61" s="292" t="str">
        <f>IFERROR(VLOOKUP(U61,リスト!$AW$1:$AY$44,2,0),"")</f>
        <v/>
      </c>
      <c r="R61" s="293"/>
      <c r="S61" s="286" t="str">
        <f>IFERROR(VLOOKUP(U61,リスト!$AW$1:$AY$44,3,0),"")</f>
        <v/>
      </c>
      <c r="T61" s="287"/>
      <c r="U61" s="34"/>
      <c r="V61" s="461"/>
      <c r="W61" s="462"/>
      <c r="X61" s="462"/>
      <c r="Y61" s="462"/>
      <c r="Z61" s="463"/>
      <c r="AA61" s="278"/>
      <c r="AB61" s="279"/>
      <c r="AC61" s="279"/>
    </row>
    <row r="62" spans="1:29" s="127" customFormat="1" ht="15" customHeight="1">
      <c r="A62" s="450"/>
      <c r="B62" s="453"/>
      <c r="C62" s="433"/>
      <c r="D62" s="433"/>
      <c r="E62" s="433"/>
      <c r="F62" s="434"/>
      <c r="G62" s="432"/>
      <c r="H62" s="433"/>
      <c r="I62" s="433"/>
      <c r="J62" s="433"/>
      <c r="K62" s="434"/>
      <c r="L62" s="440"/>
      <c r="M62" s="441"/>
      <c r="N62" s="443"/>
      <c r="O62" s="456"/>
      <c r="P62" s="456"/>
      <c r="Q62" s="292" t="str">
        <f>IFERROR(VLOOKUP(U62,リスト!$AW$1:$AY$44,2,0),"")</f>
        <v/>
      </c>
      <c r="R62" s="447"/>
      <c r="S62" s="286" t="str">
        <f>IFERROR(VLOOKUP(U62,リスト!$AW$1:$AY$44,3,0),"")</f>
        <v/>
      </c>
      <c r="T62" s="290"/>
      <c r="U62" s="34"/>
      <c r="V62" s="461"/>
      <c r="W62" s="462"/>
      <c r="X62" s="462"/>
      <c r="Y62" s="462"/>
      <c r="Z62" s="463"/>
      <c r="AA62" s="278"/>
      <c r="AB62" s="279"/>
      <c r="AC62" s="279"/>
    </row>
    <row r="63" spans="1:29" s="127" customFormat="1" ht="15" customHeight="1">
      <c r="A63" s="450"/>
      <c r="B63" s="453"/>
      <c r="C63" s="433"/>
      <c r="D63" s="433"/>
      <c r="E63" s="433"/>
      <c r="F63" s="434"/>
      <c r="G63" s="432"/>
      <c r="H63" s="433"/>
      <c r="I63" s="433"/>
      <c r="J63" s="433"/>
      <c r="K63" s="434"/>
      <c r="L63" s="440"/>
      <c r="M63" s="441"/>
      <c r="N63" s="443"/>
      <c r="O63" s="456"/>
      <c r="P63" s="456"/>
      <c r="Q63" s="292" t="str">
        <f>IFERROR(VLOOKUP(U63,リスト!$AW$1:$AY$44,2,0),"")</f>
        <v/>
      </c>
      <c r="R63" s="447"/>
      <c r="S63" s="286" t="str">
        <f>IFERROR(VLOOKUP(U63,リスト!$AW$1:$AY$44,3,0),"")</f>
        <v/>
      </c>
      <c r="T63" s="287"/>
      <c r="U63" s="34"/>
      <c r="V63" s="461"/>
      <c r="W63" s="462"/>
      <c r="X63" s="462"/>
      <c r="Y63" s="462"/>
      <c r="Z63" s="463"/>
      <c r="AA63" s="278"/>
      <c r="AB63" s="279"/>
      <c r="AC63" s="279"/>
    </row>
    <row r="64" spans="1:29" s="127" customFormat="1" ht="15" customHeight="1">
      <c r="A64" s="450"/>
      <c r="B64" s="453"/>
      <c r="C64" s="433"/>
      <c r="D64" s="433"/>
      <c r="E64" s="433"/>
      <c r="F64" s="434"/>
      <c r="G64" s="432"/>
      <c r="H64" s="433"/>
      <c r="I64" s="433"/>
      <c r="J64" s="433"/>
      <c r="K64" s="434"/>
      <c r="L64" s="440"/>
      <c r="M64" s="441"/>
      <c r="N64" s="443"/>
      <c r="O64" s="456"/>
      <c r="P64" s="456"/>
      <c r="Q64" s="292" t="str">
        <f>IFERROR(VLOOKUP(U64,リスト!$AW$1:$AY$44,2,0),"")</f>
        <v/>
      </c>
      <c r="R64" s="293"/>
      <c r="S64" s="286" t="str">
        <f>IFERROR(VLOOKUP(U64,リスト!$AW$1:$AY$44,3,0),"")</f>
        <v/>
      </c>
      <c r="T64" s="290"/>
      <c r="U64" s="34"/>
      <c r="V64" s="461"/>
      <c r="W64" s="462"/>
      <c r="X64" s="462"/>
      <c r="Y64" s="462"/>
      <c r="Z64" s="463"/>
      <c r="AA64" s="278"/>
      <c r="AB64" s="279"/>
      <c r="AC64" s="279"/>
    </row>
    <row r="65" spans="1:29" s="127" customFormat="1" ht="15" customHeight="1">
      <c r="A65" s="451"/>
      <c r="B65" s="454"/>
      <c r="C65" s="436"/>
      <c r="D65" s="436"/>
      <c r="E65" s="436"/>
      <c r="F65" s="437"/>
      <c r="G65" s="435"/>
      <c r="H65" s="436"/>
      <c r="I65" s="436"/>
      <c r="J65" s="436"/>
      <c r="K65" s="437"/>
      <c r="L65" s="182"/>
      <c r="M65" s="183" t="s">
        <v>313</v>
      </c>
      <c r="N65" s="444"/>
      <c r="O65" s="457"/>
      <c r="P65" s="457"/>
      <c r="Q65" s="294" t="str">
        <f>IFERROR(VLOOKUP(U65,リスト!$AW$1:$AY$44,2,0),"")</f>
        <v/>
      </c>
      <c r="R65" s="295"/>
      <c r="S65" s="445" t="str">
        <f>IFERROR(VLOOKUP(U65,リスト!$AW$1:$AY$44,3,0),"")</f>
        <v/>
      </c>
      <c r="T65" s="446"/>
      <c r="U65" s="35"/>
      <c r="V65" s="464"/>
      <c r="W65" s="465"/>
      <c r="X65" s="465"/>
      <c r="Y65" s="465"/>
      <c r="Z65" s="466"/>
      <c r="AA65" s="278"/>
      <c r="AB65" s="279"/>
      <c r="AC65" s="279"/>
    </row>
    <row r="66" spans="1:29" s="127" customFormat="1" ht="15" customHeight="1">
      <c r="A66" s="449">
        <v>7</v>
      </c>
      <c r="B66" s="452"/>
      <c r="C66" s="430"/>
      <c r="D66" s="430"/>
      <c r="E66" s="430"/>
      <c r="F66" s="431"/>
      <c r="G66" s="429"/>
      <c r="H66" s="430"/>
      <c r="I66" s="430"/>
      <c r="J66" s="430"/>
      <c r="K66" s="431"/>
      <c r="L66" s="438"/>
      <c r="M66" s="439"/>
      <c r="N66" s="442"/>
      <c r="O66" s="455"/>
      <c r="P66" s="455"/>
      <c r="Q66" s="292" t="str">
        <f>IFERROR(VLOOKUP(U66,リスト!$AW$1:$AY$44,2,0),"")</f>
        <v/>
      </c>
      <c r="R66" s="447"/>
      <c r="S66" s="286" t="str">
        <f>IFERROR(VLOOKUP(U66,リスト!$AW$1:$AY$44,3,0),"")</f>
        <v/>
      </c>
      <c r="T66" s="290"/>
      <c r="U66" s="33"/>
      <c r="V66" s="458"/>
      <c r="W66" s="459"/>
      <c r="X66" s="459"/>
      <c r="Y66" s="459"/>
      <c r="Z66" s="460"/>
      <c r="AA66" s="276"/>
      <c r="AB66" s="277"/>
      <c r="AC66" s="277"/>
    </row>
    <row r="67" spans="1:29" s="127" customFormat="1" ht="15" customHeight="1">
      <c r="A67" s="450"/>
      <c r="B67" s="453"/>
      <c r="C67" s="433"/>
      <c r="D67" s="433"/>
      <c r="E67" s="433"/>
      <c r="F67" s="434"/>
      <c r="G67" s="432"/>
      <c r="H67" s="433"/>
      <c r="I67" s="433"/>
      <c r="J67" s="433"/>
      <c r="K67" s="434"/>
      <c r="L67" s="440"/>
      <c r="M67" s="441"/>
      <c r="N67" s="443"/>
      <c r="O67" s="456"/>
      <c r="P67" s="456"/>
      <c r="Q67" s="292" t="str">
        <f>IFERROR(VLOOKUP(U67,リスト!$AW$1:$AY$44,2,0),"")</f>
        <v/>
      </c>
      <c r="R67" s="293"/>
      <c r="S67" s="286" t="str">
        <f>IFERROR(VLOOKUP(U67,リスト!$AW$1:$AY$44,3,0),"")</f>
        <v/>
      </c>
      <c r="T67" s="287"/>
      <c r="U67" s="34"/>
      <c r="V67" s="461"/>
      <c r="W67" s="462"/>
      <c r="X67" s="462"/>
      <c r="Y67" s="462"/>
      <c r="Z67" s="463"/>
      <c r="AA67" s="278"/>
      <c r="AB67" s="279"/>
      <c r="AC67" s="279"/>
    </row>
    <row r="68" spans="1:29" s="127" customFormat="1" ht="15" customHeight="1">
      <c r="A68" s="450"/>
      <c r="B68" s="453"/>
      <c r="C68" s="433"/>
      <c r="D68" s="433"/>
      <c r="E68" s="433"/>
      <c r="F68" s="434"/>
      <c r="G68" s="432"/>
      <c r="H68" s="433"/>
      <c r="I68" s="433"/>
      <c r="J68" s="433"/>
      <c r="K68" s="434"/>
      <c r="L68" s="440"/>
      <c r="M68" s="441"/>
      <c r="N68" s="443"/>
      <c r="O68" s="456"/>
      <c r="P68" s="456"/>
      <c r="Q68" s="292" t="str">
        <f>IFERROR(VLOOKUP(U68,リスト!$AW$1:$AY$44,2,0),"")</f>
        <v/>
      </c>
      <c r="R68" s="447"/>
      <c r="S68" s="286" t="str">
        <f>IFERROR(VLOOKUP(U68,リスト!$AW$1:$AY$44,3,0),"")</f>
        <v/>
      </c>
      <c r="T68" s="290"/>
      <c r="U68" s="34"/>
      <c r="V68" s="461"/>
      <c r="W68" s="462"/>
      <c r="X68" s="462"/>
      <c r="Y68" s="462"/>
      <c r="Z68" s="463"/>
      <c r="AA68" s="278"/>
      <c r="AB68" s="279"/>
      <c r="AC68" s="279"/>
    </row>
    <row r="69" spans="1:29" s="127" customFormat="1" ht="15" customHeight="1">
      <c r="A69" s="450"/>
      <c r="B69" s="453"/>
      <c r="C69" s="433"/>
      <c r="D69" s="433"/>
      <c r="E69" s="433"/>
      <c r="F69" s="434"/>
      <c r="G69" s="432"/>
      <c r="H69" s="433"/>
      <c r="I69" s="433"/>
      <c r="J69" s="433"/>
      <c r="K69" s="434"/>
      <c r="L69" s="440"/>
      <c r="M69" s="441"/>
      <c r="N69" s="443"/>
      <c r="O69" s="456"/>
      <c r="P69" s="456"/>
      <c r="Q69" s="292" t="str">
        <f>IFERROR(VLOOKUP(U69,リスト!$AW$1:$AY$44,2,0),"")</f>
        <v/>
      </c>
      <c r="R69" s="447"/>
      <c r="S69" s="286" t="str">
        <f>IFERROR(VLOOKUP(U69,リスト!$AW$1:$AY$44,3,0),"")</f>
        <v/>
      </c>
      <c r="T69" s="287"/>
      <c r="U69" s="34"/>
      <c r="V69" s="461"/>
      <c r="W69" s="462"/>
      <c r="X69" s="462"/>
      <c r="Y69" s="462"/>
      <c r="Z69" s="463"/>
      <c r="AA69" s="278"/>
      <c r="AB69" s="279"/>
      <c r="AC69" s="279"/>
    </row>
    <row r="70" spans="1:29" s="127" customFormat="1" ht="15" customHeight="1">
      <c r="A70" s="450"/>
      <c r="B70" s="453"/>
      <c r="C70" s="433"/>
      <c r="D70" s="433"/>
      <c r="E70" s="433"/>
      <c r="F70" s="434"/>
      <c r="G70" s="432"/>
      <c r="H70" s="433"/>
      <c r="I70" s="433"/>
      <c r="J70" s="433"/>
      <c r="K70" s="434"/>
      <c r="L70" s="440"/>
      <c r="M70" s="441"/>
      <c r="N70" s="443"/>
      <c r="O70" s="456"/>
      <c r="P70" s="456"/>
      <c r="Q70" s="292" t="str">
        <f>IFERROR(VLOOKUP(U70,リスト!$AW$1:$AY$44,2,0),"")</f>
        <v/>
      </c>
      <c r="R70" s="293"/>
      <c r="S70" s="286" t="str">
        <f>IFERROR(VLOOKUP(U70,リスト!$AW$1:$AY$44,3,0),"")</f>
        <v/>
      </c>
      <c r="T70" s="290"/>
      <c r="U70" s="34"/>
      <c r="V70" s="461"/>
      <c r="W70" s="462"/>
      <c r="X70" s="462"/>
      <c r="Y70" s="462"/>
      <c r="Z70" s="463"/>
      <c r="AA70" s="278"/>
      <c r="AB70" s="279"/>
      <c r="AC70" s="279"/>
    </row>
    <row r="71" spans="1:29" s="127" customFormat="1" ht="15" customHeight="1">
      <c r="A71" s="451"/>
      <c r="B71" s="454"/>
      <c r="C71" s="436"/>
      <c r="D71" s="436"/>
      <c r="E71" s="436"/>
      <c r="F71" s="437"/>
      <c r="G71" s="435"/>
      <c r="H71" s="436"/>
      <c r="I71" s="436"/>
      <c r="J71" s="436"/>
      <c r="K71" s="437"/>
      <c r="L71" s="182"/>
      <c r="M71" s="183" t="s">
        <v>313</v>
      </c>
      <c r="N71" s="444"/>
      <c r="O71" s="457"/>
      <c r="P71" s="457"/>
      <c r="Q71" s="294" t="str">
        <f>IFERROR(VLOOKUP(U71,リスト!$AW$1:$AY$44,2,0),"")</f>
        <v/>
      </c>
      <c r="R71" s="295"/>
      <c r="S71" s="445" t="str">
        <f>IFERROR(VLOOKUP(U71,リスト!$AW$1:$AY$44,3,0),"")</f>
        <v/>
      </c>
      <c r="T71" s="446"/>
      <c r="U71" s="35"/>
      <c r="V71" s="464"/>
      <c r="W71" s="465"/>
      <c r="X71" s="465"/>
      <c r="Y71" s="465"/>
      <c r="Z71" s="466"/>
      <c r="AA71" s="278"/>
      <c r="AB71" s="279"/>
      <c r="AC71" s="279"/>
    </row>
    <row r="72" spans="1:29" s="127" customFormat="1" ht="15" customHeight="1">
      <c r="A72" s="449">
        <v>8</v>
      </c>
      <c r="B72" s="452"/>
      <c r="C72" s="430"/>
      <c r="D72" s="430"/>
      <c r="E72" s="430"/>
      <c r="F72" s="431"/>
      <c r="G72" s="429"/>
      <c r="H72" s="430"/>
      <c r="I72" s="430"/>
      <c r="J72" s="430"/>
      <c r="K72" s="431"/>
      <c r="L72" s="438"/>
      <c r="M72" s="439"/>
      <c r="N72" s="442"/>
      <c r="O72" s="455"/>
      <c r="P72" s="455"/>
      <c r="Q72" s="292" t="str">
        <f>IFERROR(VLOOKUP(U72,リスト!$AW$1:$AY$44,2,0),"")</f>
        <v/>
      </c>
      <c r="R72" s="447"/>
      <c r="S72" s="286" t="str">
        <f>IFERROR(VLOOKUP(U72,リスト!$AW$1:$AY$44,3,0),"")</f>
        <v/>
      </c>
      <c r="T72" s="290"/>
      <c r="U72" s="33"/>
      <c r="V72" s="458"/>
      <c r="W72" s="459"/>
      <c r="X72" s="459"/>
      <c r="Y72" s="459"/>
      <c r="Z72" s="460"/>
      <c r="AA72" s="276"/>
      <c r="AB72" s="277"/>
      <c r="AC72" s="277"/>
    </row>
    <row r="73" spans="1:29" s="127" customFormat="1" ht="15" customHeight="1">
      <c r="A73" s="450"/>
      <c r="B73" s="453"/>
      <c r="C73" s="433"/>
      <c r="D73" s="433"/>
      <c r="E73" s="433"/>
      <c r="F73" s="434"/>
      <c r="G73" s="432"/>
      <c r="H73" s="433"/>
      <c r="I73" s="433"/>
      <c r="J73" s="433"/>
      <c r="K73" s="434"/>
      <c r="L73" s="440"/>
      <c r="M73" s="441"/>
      <c r="N73" s="443"/>
      <c r="O73" s="456"/>
      <c r="P73" s="456"/>
      <c r="Q73" s="292" t="str">
        <f>IFERROR(VLOOKUP(U73,リスト!$AW$1:$AY$44,2,0),"")</f>
        <v/>
      </c>
      <c r="R73" s="293"/>
      <c r="S73" s="286" t="str">
        <f>IFERROR(VLOOKUP(U73,リスト!$AW$1:$AY$44,3,0),"")</f>
        <v/>
      </c>
      <c r="T73" s="287"/>
      <c r="U73" s="34"/>
      <c r="V73" s="461"/>
      <c r="W73" s="462"/>
      <c r="X73" s="462"/>
      <c r="Y73" s="462"/>
      <c r="Z73" s="463"/>
      <c r="AA73" s="278"/>
      <c r="AB73" s="279"/>
      <c r="AC73" s="279"/>
    </row>
    <row r="74" spans="1:29" s="127" customFormat="1" ht="15" customHeight="1">
      <c r="A74" s="450"/>
      <c r="B74" s="453"/>
      <c r="C74" s="433"/>
      <c r="D74" s="433"/>
      <c r="E74" s="433"/>
      <c r="F74" s="434"/>
      <c r="G74" s="432"/>
      <c r="H74" s="433"/>
      <c r="I74" s="433"/>
      <c r="J74" s="433"/>
      <c r="K74" s="434"/>
      <c r="L74" s="440"/>
      <c r="M74" s="441"/>
      <c r="N74" s="443"/>
      <c r="O74" s="456"/>
      <c r="P74" s="456"/>
      <c r="Q74" s="292" t="str">
        <f>IFERROR(VLOOKUP(U74,リスト!$AW$1:$AY$44,2,0),"")</f>
        <v/>
      </c>
      <c r="R74" s="447"/>
      <c r="S74" s="286" t="str">
        <f>IFERROR(VLOOKUP(U74,リスト!$AW$1:$AY$44,3,0),"")</f>
        <v/>
      </c>
      <c r="T74" s="290"/>
      <c r="U74" s="34"/>
      <c r="V74" s="461"/>
      <c r="W74" s="462"/>
      <c r="X74" s="462"/>
      <c r="Y74" s="462"/>
      <c r="Z74" s="463"/>
      <c r="AA74" s="278"/>
      <c r="AB74" s="279"/>
      <c r="AC74" s="279"/>
    </row>
    <row r="75" spans="1:29" s="127" customFormat="1" ht="15" customHeight="1">
      <c r="A75" s="450"/>
      <c r="B75" s="453"/>
      <c r="C75" s="433"/>
      <c r="D75" s="433"/>
      <c r="E75" s="433"/>
      <c r="F75" s="434"/>
      <c r="G75" s="432"/>
      <c r="H75" s="433"/>
      <c r="I75" s="433"/>
      <c r="J75" s="433"/>
      <c r="K75" s="434"/>
      <c r="L75" s="440"/>
      <c r="M75" s="441"/>
      <c r="N75" s="443"/>
      <c r="O75" s="456"/>
      <c r="P75" s="456"/>
      <c r="Q75" s="292" t="str">
        <f>IFERROR(VLOOKUP(U75,リスト!$AW$1:$AY$44,2,0),"")</f>
        <v/>
      </c>
      <c r="R75" s="447"/>
      <c r="S75" s="286" t="str">
        <f>IFERROR(VLOOKUP(U75,リスト!$AW$1:$AY$44,3,0),"")</f>
        <v/>
      </c>
      <c r="T75" s="287"/>
      <c r="U75" s="34"/>
      <c r="V75" s="461"/>
      <c r="W75" s="462"/>
      <c r="X75" s="462"/>
      <c r="Y75" s="462"/>
      <c r="Z75" s="463"/>
      <c r="AA75" s="278"/>
      <c r="AB75" s="279"/>
      <c r="AC75" s="279"/>
    </row>
    <row r="76" spans="1:29" s="127" customFormat="1" ht="15" customHeight="1">
      <c r="A76" s="450"/>
      <c r="B76" s="453"/>
      <c r="C76" s="433"/>
      <c r="D76" s="433"/>
      <c r="E76" s="433"/>
      <c r="F76" s="434"/>
      <c r="G76" s="432"/>
      <c r="H76" s="433"/>
      <c r="I76" s="433"/>
      <c r="J76" s="433"/>
      <c r="K76" s="434"/>
      <c r="L76" s="440"/>
      <c r="M76" s="441"/>
      <c r="N76" s="443"/>
      <c r="O76" s="456"/>
      <c r="P76" s="456"/>
      <c r="Q76" s="292" t="str">
        <f>IFERROR(VLOOKUP(U76,リスト!$AW$1:$AY$44,2,0),"")</f>
        <v/>
      </c>
      <c r="R76" s="293"/>
      <c r="S76" s="286" t="str">
        <f>IFERROR(VLOOKUP(U76,リスト!$AW$1:$AY$44,3,0),"")</f>
        <v/>
      </c>
      <c r="T76" s="290"/>
      <c r="U76" s="34"/>
      <c r="V76" s="461"/>
      <c r="W76" s="462"/>
      <c r="X76" s="462"/>
      <c r="Y76" s="462"/>
      <c r="Z76" s="463"/>
      <c r="AA76" s="278"/>
      <c r="AB76" s="279"/>
      <c r="AC76" s="279"/>
    </row>
    <row r="77" spans="1:29" s="127" customFormat="1" ht="15" customHeight="1">
      <c r="A77" s="451"/>
      <c r="B77" s="454"/>
      <c r="C77" s="436"/>
      <c r="D77" s="436"/>
      <c r="E77" s="436"/>
      <c r="F77" s="437"/>
      <c r="G77" s="435"/>
      <c r="H77" s="436"/>
      <c r="I77" s="436"/>
      <c r="J77" s="436"/>
      <c r="K77" s="437"/>
      <c r="L77" s="182"/>
      <c r="M77" s="183" t="s">
        <v>313</v>
      </c>
      <c r="N77" s="444"/>
      <c r="O77" s="457"/>
      <c r="P77" s="457"/>
      <c r="Q77" s="294" t="str">
        <f>IFERROR(VLOOKUP(U77,リスト!$AW$1:$AY$44,2,0),"")</f>
        <v/>
      </c>
      <c r="R77" s="295"/>
      <c r="S77" s="445" t="str">
        <f>IFERROR(VLOOKUP(U77,リスト!$AW$1:$AY$44,3,0),"")</f>
        <v/>
      </c>
      <c r="T77" s="446"/>
      <c r="U77" s="35"/>
      <c r="V77" s="464"/>
      <c r="W77" s="465"/>
      <c r="X77" s="465"/>
      <c r="Y77" s="465"/>
      <c r="Z77" s="466"/>
      <c r="AA77" s="278"/>
      <c r="AB77" s="279"/>
      <c r="AC77" s="279"/>
    </row>
    <row r="78" spans="1:29" s="127" customFormat="1" ht="15" customHeight="1">
      <c r="A78" s="449">
        <v>9</v>
      </c>
      <c r="B78" s="452"/>
      <c r="C78" s="430"/>
      <c r="D78" s="430"/>
      <c r="E78" s="430"/>
      <c r="F78" s="431"/>
      <c r="G78" s="429"/>
      <c r="H78" s="430"/>
      <c r="I78" s="430"/>
      <c r="J78" s="430"/>
      <c r="K78" s="431"/>
      <c r="L78" s="438"/>
      <c r="M78" s="439"/>
      <c r="N78" s="442"/>
      <c r="O78" s="455"/>
      <c r="P78" s="455"/>
      <c r="Q78" s="292" t="str">
        <f>IFERROR(VLOOKUP(U78,リスト!$AW$1:$AY$44,2,0),"")</f>
        <v/>
      </c>
      <c r="R78" s="447"/>
      <c r="S78" s="286" t="str">
        <f>IFERROR(VLOOKUP(U78,リスト!$AW$1:$AY$44,3,0),"")</f>
        <v/>
      </c>
      <c r="T78" s="290"/>
      <c r="U78" s="33"/>
      <c r="V78" s="458"/>
      <c r="W78" s="459"/>
      <c r="X78" s="459"/>
      <c r="Y78" s="459"/>
      <c r="Z78" s="460"/>
      <c r="AA78" s="276"/>
      <c r="AB78" s="277"/>
      <c r="AC78" s="277"/>
    </row>
    <row r="79" spans="1:29" s="127" customFormat="1" ht="15" customHeight="1">
      <c r="A79" s="450"/>
      <c r="B79" s="453"/>
      <c r="C79" s="433"/>
      <c r="D79" s="433"/>
      <c r="E79" s="433"/>
      <c r="F79" s="434"/>
      <c r="G79" s="432"/>
      <c r="H79" s="433"/>
      <c r="I79" s="433"/>
      <c r="J79" s="433"/>
      <c r="K79" s="434"/>
      <c r="L79" s="440"/>
      <c r="M79" s="441"/>
      <c r="N79" s="443"/>
      <c r="O79" s="456"/>
      <c r="P79" s="456"/>
      <c r="Q79" s="292" t="str">
        <f>IFERROR(VLOOKUP(U79,リスト!$AW$1:$AY$44,2,0),"")</f>
        <v/>
      </c>
      <c r="R79" s="293"/>
      <c r="S79" s="286" t="str">
        <f>IFERROR(VLOOKUP(U79,リスト!$AW$1:$AY$44,3,0),"")</f>
        <v/>
      </c>
      <c r="T79" s="287"/>
      <c r="U79" s="34"/>
      <c r="V79" s="461"/>
      <c r="W79" s="462"/>
      <c r="X79" s="462"/>
      <c r="Y79" s="462"/>
      <c r="Z79" s="463"/>
      <c r="AA79" s="278"/>
      <c r="AB79" s="279"/>
      <c r="AC79" s="279"/>
    </row>
    <row r="80" spans="1:29" s="127" customFormat="1" ht="15" customHeight="1">
      <c r="A80" s="450"/>
      <c r="B80" s="453"/>
      <c r="C80" s="433"/>
      <c r="D80" s="433"/>
      <c r="E80" s="433"/>
      <c r="F80" s="434"/>
      <c r="G80" s="432"/>
      <c r="H80" s="433"/>
      <c r="I80" s="433"/>
      <c r="J80" s="433"/>
      <c r="K80" s="434"/>
      <c r="L80" s="440"/>
      <c r="M80" s="441"/>
      <c r="N80" s="443"/>
      <c r="O80" s="456"/>
      <c r="P80" s="456"/>
      <c r="Q80" s="292" t="str">
        <f>IFERROR(VLOOKUP(U80,リスト!$AW$1:$AY$44,2,0),"")</f>
        <v/>
      </c>
      <c r="R80" s="447"/>
      <c r="S80" s="286" t="str">
        <f>IFERROR(VLOOKUP(U80,リスト!$AW$1:$AY$44,3,0),"")</f>
        <v/>
      </c>
      <c r="T80" s="290"/>
      <c r="U80" s="34"/>
      <c r="V80" s="461"/>
      <c r="W80" s="462"/>
      <c r="X80" s="462"/>
      <c r="Y80" s="462"/>
      <c r="Z80" s="463"/>
      <c r="AA80" s="278"/>
      <c r="AB80" s="279"/>
      <c r="AC80" s="279"/>
    </row>
    <row r="81" spans="1:29" s="127" customFormat="1" ht="15" customHeight="1">
      <c r="A81" s="450"/>
      <c r="B81" s="453"/>
      <c r="C81" s="433"/>
      <c r="D81" s="433"/>
      <c r="E81" s="433"/>
      <c r="F81" s="434"/>
      <c r="G81" s="432"/>
      <c r="H81" s="433"/>
      <c r="I81" s="433"/>
      <c r="J81" s="433"/>
      <c r="K81" s="434"/>
      <c r="L81" s="440"/>
      <c r="M81" s="441"/>
      <c r="N81" s="443"/>
      <c r="O81" s="456"/>
      <c r="P81" s="456"/>
      <c r="Q81" s="292" t="str">
        <f>IFERROR(VLOOKUP(U81,リスト!$AW$1:$AY$44,2,0),"")</f>
        <v/>
      </c>
      <c r="R81" s="447"/>
      <c r="S81" s="286" t="str">
        <f>IFERROR(VLOOKUP(U81,リスト!$AW$1:$AY$44,3,0),"")</f>
        <v/>
      </c>
      <c r="T81" s="287"/>
      <c r="U81" s="34"/>
      <c r="V81" s="461"/>
      <c r="W81" s="462"/>
      <c r="X81" s="462"/>
      <c r="Y81" s="462"/>
      <c r="Z81" s="463"/>
      <c r="AA81" s="278"/>
      <c r="AB81" s="279"/>
      <c r="AC81" s="279"/>
    </row>
    <row r="82" spans="1:29" s="127" customFormat="1" ht="15" customHeight="1">
      <c r="A82" s="450"/>
      <c r="B82" s="453"/>
      <c r="C82" s="433"/>
      <c r="D82" s="433"/>
      <c r="E82" s="433"/>
      <c r="F82" s="434"/>
      <c r="G82" s="432"/>
      <c r="H82" s="433"/>
      <c r="I82" s="433"/>
      <c r="J82" s="433"/>
      <c r="K82" s="434"/>
      <c r="L82" s="440"/>
      <c r="M82" s="441"/>
      <c r="N82" s="443"/>
      <c r="O82" s="456"/>
      <c r="P82" s="456"/>
      <c r="Q82" s="292" t="str">
        <f>IFERROR(VLOOKUP(U82,リスト!$AW$1:$AY$44,2,0),"")</f>
        <v/>
      </c>
      <c r="R82" s="293"/>
      <c r="S82" s="286" t="str">
        <f>IFERROR(VLOOKUP(U82,リスト!$AW$1:$AY$44,3,0),"")</f>
        <v/>
      </c>
      <c r="T82" s="290"/>
      <c r="U82" s="34"/>
      <c r="V82" s="461"/>
      <c r="W82" s="462"/>
      <c r="X82" s="462"/>
      <c r="Y82" s="462"/>
      <c r="Z82" s="463"/>
      <c r="AA82" s="278"/>
      <c r="AB82" s="279"/>
      <c r="AC82" s="279"/>
    </row>
    <row r="83" spans="1:29" s="127" customFormat="1" ht="15" customHeight="1">
      <c r="A83" s="451"/>
      <c r="B83" s="454"/>
      <c r="C83" s="436"/>
      <c r="D83" s="436"/>
      <c r="E83" s="436"/>
      <c r="F83" s="437"/>
      <c r="G83" s="435"/>
      <c r="H83" s="436"/>
      <c r="I83" s="436"/>
      <c r="J83" s="436"/>
      <c r="K83" s="437"/>
      <c r="L83" s="182"/>
      <c r="M83" s="183" t="s">
        <v>313</v>
      </c>
      <c r="N83" s="444"/>
      <c r="O83" s="457"/>
      <c r="P83" s="457"/>
      <c r="Q83" s="294" t="str">
        <f>IFERROR(VLOOKUP(U83,リスト!$AW$1:$AY$44,2,0),"")</f>
        <v/>
      </c>
      <c r="R83" s="295"/>
      <c r="S83" s="445" t="str">
        <f>IFERROR(VLOOKUP(U83,リスト!$AW$1:$AY$44,3,0),"")</f>
        <v/>
      </c>
      <c r="T83" s="446"/>
      <c r="U83" s="35"/>
      <c r="V83" s="464"/>
      <c r="W83" s="465"/>
      <c r="X83" s="465"/>
      <c r="Y83" s="465"/>
      <c r="Z83" s="466"/>
      <c r="AA83" s="278"/>
      <c r="AB83" s="279"/>
      <c r="AC83" s="279"/>
    </row>
    <row r="84" spans="1:29" s="127" customFormat="1" ht="15" customHeight="1">
      <c r="A84" s="449">
        <v>10</v>
      </c>
      <c r="B84" s="452"/>
      <c r="C84" s="430"/>
      <c r="D84" s="430"/>
      <c r="E84" s="430"/>
      <c r="F84" s="431"/>
      <c r="G84" s="429"/>
      <c r="H84" s="430"/>
      <c r="I84" s="430"/>
      <c r="J84" s="430"/>
      <c r="K84" s="431"/>
      <c r="L84" s="438"/>
      <c r="M84" s="439"/>
      <c r="N84" s="442"/>
      <c r="O84" s="455"/>
      <c r="P84" s="455"/>
      <c r="Q84" s="292" t="str">
        <f>IFERROR(VLOOKUP(U84,リスト!$AW$1:$AY$44,2,0),"")</f>
        <v/>
      </c>
      <c r="R84" s="447"/>
      <c r="S84" s="286" t="str">
        <f>IFERROR(VLOOKUP(U84,リスト!$AW$1:$AY$44,3,0),"")</f>
        <v/>
      </c>
      <c r="T84" s="290"/>
      <c r="U84" s="33"/>
      <c r="V84" s="458"/>
      <c r="W84" s="459"/>
      <c r="X84" s="459"/>
      <c r="Y84" s="459"/>
      <c r="Z84" s="460"/>
      <c r="AA84" s="276"/>
      <c r="AB84" s="277"/>
      <c r="AC84" s="277"/>
    </row>
    <row r="85" spans="1:29" s="127" customFormat="1" ht="15" customHeight="1">
      <c r="A85" s="450"/>
      <c r="B85" s="453"/>
      <c r="C85" s="433"/>
      <c r="D85" s="433"/>
      <c r="E85" s="433"/>
      <c r="F85" s="434"/>
      <c r="G85" s="432"/>
      <c r="H85" s="433"/>
      <c r="I85" s="433"/>
      <c r="J85" s="433"/>
      <c r="K85" s="434"/>
      <c r="L85" s="440"/>
      <c r="M85" s="441"/>
      <c r="N85" s="443"/>
      <c r="O85" s="456"/>
      <c r="P85" s="456"/>
      <c r="Q85" s="292" t="str">
        <f>IFERROR(VLOOKUP(U85,リスト!$AW$1:$AY$44,2,0),"")</f>
        <v/>
      </c>
      <c r="R85" s="293"/>
      <c r="S85" s="286" t="str">
        <f>IFERROR(VLOOKUP(U85,リスト!$AW$1:$AY$44,3,0),"")</f>
        <v/>
      </c>
      <c r="T85" s="287"/>
      <c r="U85" s="34"/>
      <c r="V85" s="461"/>
      <c r="W85" s="462"/>
      <c r="X85" s="462"/>
      <c r="Y85" s="462"/>
      <c r="Z85" s="463"/>
      <c r="AA85" s="278"/>
      <c r="AB85" s="279"/>
      <c r="AC85" s="279"/>
    </row>
    <row r="86" spans="1:29" s="127" customFormat="1" ht="15" customHeight="1">
      <c r="A86" s="450"/>
      <c r="B86" s="453"/>
      <c r="C86" s="433"/>
      <c r="D86" s="433"/>
      <c r="E86" s="433"/>
      <c r="F86" s="434"/>
      <c r="G86" s="432"/>
      <c r="H86" s="433"/>
      <c r="I86" s="433"/>
      <c r="J86" s="433"/>
      <c r="K86" s="434"/>
      <c r="L86" s="440"/>
      <c r="M86" s="441"/>
      <c r="N86" s="443"/>
      <c r="O86" s="456"/>
      <c r="P86" s="456"/>
      <c r="Q86" s="292" t="str">
        <f>IFERROR(VLOOKUP(U86,リスト!$AW$1:$AY$44,2,0),"")</f>
        <v/>
      </c>
      <c r="R86" s="447"/>
      <c r="S86" s="286" t="str">
        <f>IFERROR(VLOOKUP(U86,リスト!$AW$1:$AY$44,3,0),"")</f>
        <v/>
      </c>
      <c r="T86" s="290"/>
      <c r="U86" s="34"/>
      <c r="V86" s="461"/>
      <c r="W86" s="462"/>
      <c r="X86" s="462"/>
      <c r="Y86" s="462"/>
      <c r="Z86" s="463"/>
      <c r="AA86" s="278"/>
      <c r="AB86" s="279"/>
      <c r="AC86" s="279"/>
    </row>
    <row r="87" spans="1:29" s="127" customFormat="1" ht="15" customHeight="1">
      <c r="A87" s="450"/>
      <c r="B87" s="453"/>
      <c r="C87" s="433"/>
      <c r="D87" s="433"/>
      <c r="E87" s="433"/>
      <c r="F87" s="434"/>
      <c r="G87" s="432"/>
      <c r="H87" s="433"/>
      <c r="I87" s="433"/>
      <c r="J87" s="433"/>
      <c r="K87" s="434"/>
      <c r="L87" s="440"/>
      <c r="M87" s="441"/>
      <c r="N87" s="443"/>
      <c r="O87" s="456"/>
      <c r="P87" s="456"/>
      <c r="Q87" s="292" t="str">
        <f>IFERROR(VLOOKUP(U87,リスト!$AW$1:$AY$44,2,0),"")</f>
        <v/>
      </c>
      <c r="R87" s="447"/>
      <c r="S87" s="286" t="str">
        <f>IFERROR(VLOOKUP(U87,リスト!$AW$1:$AY$44,3,0),"")</f>
        <v/>
      </c>
      <c r="T87" s="287"/>
      <c r="U87" s="34"/>
      <c r="V87" s="461"/>
      <c r="W87" s="462"/>
      <c r="X87" s="462"/>
      <c r="Y87" s="462"/>
      <c r="Z87" s="463"/>
      <c r="AA87" s="278"/>
      <c r="AB87" s="279"/>
      <c r="AC87" s="279"/>
    </row>
    <row r="88" spans="1:29" s="127" customFormat="1" ht="15" customHeight="1">
      <c r="A88" s="450"/>
      <c r="B88" s="453"/>
      <c r="C88" s="433"/>
      <c r="D88" s="433"/>
      <c r="E88" s="433"/>
      <c r="F88" s="434"/>
      <c r="G88" s="432"/>
      <c r="H88" s="433"/>
      <c r="I88" s="433"/>
      <c r="J88" s="433"/>
      <c r="K88" s="434"/>
      <c r="L88" s="440"/>
      <c r="M88" s="441"/>
      <c r="N88" s="443"/>
      <c r="O88" s="456"/>
      <c r="P88" s="456"/>
      <c r="Q88" s="292" t="str">
        <f>IFERROR(VLOOKUP(U88,リスト!$AW$1:$AY$44,2,0),"")</f>
        <v/>
      </c>
      <c r="R88" s="293"/>
      <c r="S88" s="286" t="str">
        <f>IFERROR(VLOOKUP(U88,リスト!$AW$1:$AY$44,3,0),"")</f>
        <v/>
      </c>
      <c r="T88" s="290"/>
      <c r="U88" s="34"/>
      <c r="V88" s="461"/>
      <c r="W88" s="462"/>
      <c r="X88" s="462"/>
      <c r="Y88" s="462"/>
      <c r="Z88" s="463"/>
      <c r="AA88" s="278"/>
      <c r="AB88" s="279"/>
      <c r="AC88" s="279"/>
    </row>
    <row r="89" spans="1:29" s="127" customFormat="1" ht="15" customHeight="1">
      <c r="A89" s="450"/>
      <c r="B89" s="453"/>
      <c r="C89" s="433"/>
      <c r="D89" s="433"/>
      <c r="E89" s="433"/>
      <c r="F89" s="434"/>
      <c r="G89" s="432"/>
      <c r="H89" s="433"/>
      <c r="I89" s="433"/>
      <c r="J89" s="433"/>
      <c r="K89" s="434"/>
      <c r="L89" s="182"/>
      <c r="M89" s="183" t="s">
        <v>313</v>
      </c>
      <c r="N89" s="444"/>
      <c r="O89" s="457"/>
      <c r="P89" s="457"/>
      <c r="Q89" s="294" t="str">
        <f>IFERROR(VLOOKUP(U89,リスト!$AW$1:$AY$44,2,0),"")</f>
        <v/>
      </c>
      <c r="R89" s="295"/>
      <c r="S89" s="286" t="str">
        <f>IFERROR(VLOOKUP(U89,リスト!$AW$1:$AY$44,3,0),"")</f>
        <v/>
      </c>
      <c r="T89" s="287"/>
      <c r="U89" s="35"/>
      <c r="V89" s="464"/>
      <c r="W89" s="465"/>
      <c r="X89" s="465"/>
      <c r="Y89" s="465"/>
      <c r="Z89" s="466"/>
      <c r="AA89" s="278"/>
      <c r="AB89" s="279"/>
      <c r="AC89" s="279"/>
    </row>
    <row r="90" spans="1:29" s="127" customFormat="1" ht="15" hidden="1" customHeight="1" outlineLevel="1">
      <c r="A90" s="449">
        <v>11</v>
      </c>
      <c r="B90" s="452"/>
      <c r="C90" s="430"/>
      <c r="D90" s="430"/>
      <c r="E90" s="430"/>
      <c r="F90" s="431"/>
      <c r="G90" s="429"/>
      <c r="H90" s="430"/>
      <c r="I90" s="430"/>
      <c r="J90" s="430"/>
      <c r="K90" s="431"/>
      <c r="L90" s="438"/>
      <c r="M90" s="439"/>
      <c r="N90" s="442"/>
      <c r="O90" s="455"/>
      <c r="P90" s="455"/>
      <c r="Q90" s="484" t="str">
        <f>IFERROR(VLOOKUP(U90,リスト!$AW$1:$AY$44,2,0),"")</f>
        <v/>
      </c>
      <c r="R90" s="485"/>
      <c r="S90" s="288" t="str">
        <f>IFERROR(VLOOKUP(U90,リスト!$AW$1:$AY$44,3,0),"")</f>
        <v/>
      </c>
      <c r="T90" s="289"/>
      <c r="U90" s="33"/>
      <c r="V90" s="458"/>
      <c r="W90" s="459"/>
      <c r="X90" s="459"/>
      <c r="Y90" s="459"/>
      <c r="Z90" s="460"/>
      <c r="AA90" s="276"/>
      <c r="AB90" s="277"/>
      <c r="AC90" s="277"/>
    </row>
    <row r="91" spans="1:29" s="127" customFormat="1" ht="15" hidden="1" customHeight="1" outlineLevel="1">
      <c r="A91" s="450"/>
      <c r="B91" s="453"/>
      <c r="C91" s="433"/>
      <c r="D91" s="433"/>
      <c r="E91" s="433"/>
      <c r="F91" s="434"/>
      <c r="G91" s="432"/>
      <c r="H91" s="433"/>
      <c r="I91" s="433"/>
      <c r="J91" s="433"/>
      <c r="K91" s="434"/>
      <c r="L91" s="440"/>
      <c r="M91" s="441"/>
      <c r="N91" s="443"/>
      <c r="O91" s="456"/>
      <c r="P91" s="456"/>
      <c r="Q91" s="292" t="str">
        <f>IFERROR(VLOOKUP(U91,リスト!$AW$1:$AY$44,2,0),"")</f>
        <v/>
      </c>
      <c r="R91" s="293"/>
      <c r="S91" s="467" t="str">
        <f>IFERROR(VLOOKUP(U91,リスト!$AW$1:$AY$44,3,0),"")</f>
        <v/>
      </c>
      <c r="T91" s="468"/>
      <c r="U91" s="34"/>
      <c r="V91" s="461"/>
      <c r="W91" s="462"/>
      <c r="X91" s="462"/>
      <c r="Y91" s="462"/>
      <c r="Z91" s="463"/>
      <c r="AA91" s="278"/>
      <c r="AB91" s="279"/>
      <c r="AC91" s="279"/>
    </row>
    <row r="92" spans="1:29" s="127" customFormat="1" ht="14.25" hidden="1" customHeight="1" outlineLevel="1">
      <c r="A92" s="450"/>
      <c r="B92" s="453"/>
      <c r="C92" s="433"/>
      <c r="D92" s="433"/>
      <c r="E92" s="433"/>
      <c r="F92" s="434"/>
      <c r="G92" s="432"/>
      <c r="H92" s="433"/>
      <c r="I92" s="433"/>
      <c r="J92" s="433"/>
      <c r="K92" s="434"/>
      <c r="L92" s="440"/>
      <c r="M92" s="441"/>
      <c r="N92" s="443"/>
      <c r="O92" s="456"/>
      <c r="P92" s="456"/>
      <c r="Q92" s="292" t="str">
        <f>IFERROR(VLOOKUP(U92,リスト!$AW$1:$AY$44,2,0),"")</f>
        <v/>
      </c>
      <c r="R92" s="293"/>
      <c r="S92" s="467" t="str">
        <f>IFERROR(VLOOKUP(U92,リスト!$AW$1:$AY$44,3,0),"")</f>
        <v/>
      </c>
      <c r="T92" s="468"/>
      <c r="U92" s="34"/>
      <c r="V92" s="461"/>
      <c r="W92" s="462"/>
      <c r="X92" s="462"/>
      <c r="Y92" s="462"/>
      <c r="Z92" s="463"/>
      <c r="AA92" s="278"/>
      <c r="AB92" s="279"/>
      <c r="AC92" s="279"/>
    </row>
    <row r="93" spans="1:29" s="127" customFormat="1" ht="15" hidden="1" customHeight="1" outlineLevel="1">
      <c r="A93" s="450"/>
      <c r="B93" s="453"/>
      <c r="C93" s="433"/>
      <c r="D93" s="433"/>
      <c r="E93" s="433"/>
      <c r="F93" s="434"/>
      <c r="G93" s="432"/>
      <c r="H93" s="433"/>
      <c r="I93" s="433"/>
      <c r="J93" s="433"/>
      <c r="K93" s="434"/>
      <c r="L93" s="440"/>
      <c r="M93" s="441"/>
      <c r="N93" s="443"/>
      <c r="O93" s="456"/>
      <c r="P93" s="456"/>
      <c r="Q93" s="292" t="str">
        <f>IFERROR(VLOOKUP(U93,リスト!$AW$1:$AY$44,2,0),"")</f>
        <v/>
      </c>
      <c r="R93" s="293"/>
      <c r="S93" s="467" t="str">
        <f>IFERROR(VLOOKUP(U93,リスト!$AW$1:$AY$44,3,0),"")</f>
        <v/>
      </c>
      <c r="T93" s="468"/>
      <c r="U93" s="34"/>
      <c r="V93" s="461"/>
      <c r="W93" s="462"/>
      <c r="X93" s="462"/>
      <c r="Y93" s="462"/>
      <c r="Z93" s="463"/>
      <c r="AA93" s="278"/>
      <c r="AB93" s="279"/>
      <c r="AC93" s="279"/>
    </row>
    <row r="94" spans="1:29" s="127" customFormat="1" ht="15" hidden="1" customHeight="1" outlineLevel="1">
      <c r="A94" s="450"/>
      <c r="B94" s="453"/>
      <c r="C94" s="433"/>
      <c r="D94" s="433"/>
      <c r="E94" s="433"/>
      <c r="F94" s="434"/>
      <c r="G94" s="432"/>
      <c r="H94" s="433"/>
      <c r="I94" s="433"/>
      <c r="J94" s="433"/>
      <c r="K94" s="434"/>
      <c r="L94" s="440"/>
      <c r="M94" s="441"/>
      <c r="N94" s="443"/>
      <c r="O94" s="456"/>
      <c r="P94" s="456"/>
      <c r="Q94" s="292" t="str">
        <f>IFERROR(VLOOKUP(U94,リスト!$AW$1:$AY$44,2,0),"")</f>
        <v/>
      </c>
      <c r="R94" s="293"/>
      <c r="S94" s="467" t="str">
        <f>IFERROR(VLOOKUP(U94,リスト!$AW$1:$AY$44,3,0),"")</f>
        <v/>
      </c>
      <c r="T94" s="468"/>
      <c r="U94" s="34"/>
      <c r="V94" s="461"/>
      <c r="W94" s="462"/>
      <c r="X94" s="462"/>
      <c r="Y94" s="462"/>
      <c r="Z94" s="463"/>
      <c r="AA94" s="278"/>
      <c r="AB94" s="279"/>
      <c r="AC94" s="279"/>
    </row>
    <row r="95" spans="1:29" s="127" customFormat="1" ht="15" hidden="1" customHeight="1" outlineLevel="1">
      <c r="A95" s="450"/>
      <c r="B95" s="453"/>
      <c r="C95" s="433"/>
      <c r="D95" s="433"/>
      <c r="E95" s="433"/>
      <c r="F95" s="434"/>
      <c r="G95" s="432"/>
      <c r="H95" s="433"/>
      <c r="I95" s="433"/>
      <c r="J95" s="433"/>
      <c r="K95" s="434"/>
      <c r="L95" s="182"/>
      <c r="M95" s="183" t="s">
        <v>313</v>
      </c>
      <c r="N95" s="443"/>
      <c r="O95" s="457"/>
      <c r="P95" s="457"/>
      <c r="Q95" s="292" t="str">
        <f>IFERROR(VLOOKUP(U95,リスト!$AW$1:$AY$44,2,0),"")</f>
        <v/>
      </c>
      <c r="R95" s="293"/>
      <c r="S95" s="469" t="str">
        <f>IFERROR(VLOOKUP(U95,リスト!$AW$1:$AY$44,3,0),"")</f>
        <v/>
      </c>
      <c r="T95" s="470"/>
      <c r="U95" s="35"/>
      <c r="V95" s="464"/>
      <c r="W95" s="465"/>
      <c r="X95" s="465"/>
      <c r="Y95" s="465"/>
      <c r="Z95" s="466"/>
      <c r="AA95" s="278"/>
      <c r="AB95" s="279"/>
      <c r="AC95" s="279"/>
    </row>
    <row r="96" spans="1:29" s="127" customFormat="1" ht="15" hidden="1" customHeight="1" outlineLevel="1">
      <c r="A96" s="449">
        <v>12</v>
      </c>
      <c r="B96" s="452"/>
      <c r="C96" s="430"/>
      <c r="D96" s="430"/>
      <c r="E96" s="430"/>
      <c r="F96" s="431"/>
      <c r="G96" s="429"/>
      <c r="H96" s="430"/>
      <c r="I96" s="430"/>
      <c r="J96" s="430"/>
      <c r="K96" s="431"/>
      <c r="L96" s="438"/>
      <c r="M96" s="439"/>
      <c r="N96" s="442"/>
      <c r="O96" s="455"/>
      <c r="P96" s="455"/>
      <c r="Q96" s="484" t="str">
        <f>IFERROR(VLOOKUP(U96,リスト!$AW$1:$AY$44,2,0),"")</f>
        <v/>
      </c>
      <c r="R96" s="485"/>
      <c r="S96" s="288" t="str">
        <f>IFERROR(VLOOKUP(U96,リスト!$AW$1:$AY$44,3,0),"")</f>
        <v/>
      </c>
      <c r="T96" s="289"/>
      <c r="U96" s="33"/>
      <c r="V96" s="458"/>
      <c r="W96" s="459"/>
      <c r="X96" s="459"/>
      <c r="Y96" s="459"/>
      <c r="Z96" s="460"/>
      <c r="AA96" s="276"/>
      <c r="AB96" s="277"/>
      <c r="AC96" s="277"/>
    </row>
    <row r="97" spans="1:29" s="127" customFormat="1" ht="15" hidden="1" customHeight="1" outlineLevel="1">
      <c r="A97" s="450"/>
      <c r="B97" s="453"/>
      <c r="C97" s="433"/>
      <c r="D97" s="433"/>
      <c r="E97" s="433"/>
      <c r="F97" s="434"/>
      <c r="G97" s="432"/>
      <c r="H97" s="433"/>
      <c r="I97" s="433"/>
      <c r="J97" s="433"/>
      <c r="K97" s="434"/>
      <c r="L97" s="440"/>
      <c r="M97" s="441"/>
      <c r="N97" s="443"/>
      <c r="O97" s="456"/>
      <c r="P97" s="456"/>
      <c r="Q97" s="292" t="str">
        <f>IFERROR(VLOOKUP(U97,リスト!$AW$1:$AY$44,2,0),"")</f>
        <v/>
      </c>
      <c r="R97" s="293"/>
      <c r="S97" s="467" t="str">
        <f>IFERROR(VLOOKUP(U97,リスト!$AW$1:$AY$44,3,0),"")</f>
        <v/>
      </c>
      <c r="T97" s="468"/>
      <c r="U97" s="34"/>
      <c r="V97" s="461"/>
      <c r="W97" s="462"/>
      <c r="X97" s="462"/>
      <c r="Y97" s="462"/>
      <c r="Z97" s="463"/>
      <c r="AA97" s="278"/>
      <c r="AB97" s="279"/>
      <c r="AC97" s="279"/>
    </row>
    <row r="98" spans="1:29" s="127" customFormat="1" ht="15" hidden="1" customHeight="1" outlineLevel="1">
      <c r="A98" s="450"/>
      <c r="B98" s="453"/>
      <c r="C98" s="433"/>
      <c r="D98" s="433"/>
      <c r="E98" s="433"/>
      <c r="F98" s="434"/>
      <c r="G98" s="432"/>
      <c r="H98" s="433"/>
      <c r="I98" s="433"/>
      <c r="J98" s="433"/>
      <c r="K98" s="434"/>
      <c r="L98" s="440"/>
      <c r="M98" s="441"/>
      <c r="N98" s="443"/>
      <c r="O98" s="456"/>
      <c r="P98" s="456"/>
      <c r="Q98" s="292" t="str">
        <f>IFERROR(VLOOKUP(U98,リスト!$AW$1:$AY$44,2,0),"")</f>
        <v/>
      </c>
      <c r="R98" s="293"/>
      <c r="S98" s="467" t="str">
        <f>IFERROR(VLOOKUP(U98,リスト!$AW$1:$AY$44,3,0),"")</f>
        <v/>
      </c>
      <c r="T98" s="468"/>
      <c r="U98" s="34"/>
      <c r="V98" s="461"/>
      <c r="W98" s="462"/>
      <c r="X98" s="462"/>
      <c r="Y98" s="462"/>
      <c r="Z98" s="463"/>
      <c r="AA98" s="278"/>
      <c r="AB98" s="279"/>
      <c r="AC98" s="279"/>
    </row>
    <row r="99" spans="1:29" s="127" customFormat="1" ht="15" hidden="1" customHeight="1" outlineLevel="1">
      <c r="A99" s="450"/>
      <c r="B99" s="453"/>
      <c r="C99" s="433"/>
      <c r="D99" s="433"/>
      <c r="E99" s="433"/>
      <c r="F99" s="434"/>
      <c r="G99" s="432"/>
      <c r="H99" s="433"/>
      <c r="I99" s="433"/>
      <c r="J99" s="433"/>
      <c r="K99" s="434"/>
      <c r="L99" s="440"/>
      <c r="M99" s="441"/>
      <c r="N99" s="443"/>
      <c r="O99" s="456"/>
      <c r="P99" s="456"/>
      <c r="Q99" s="292" t="str">
        <f>IFERROR(VLOOKUP(U99,リスト!$AW$1:$AY$44,2,0),"")</f>
        <v/>
      </c>
      <c r="R99" s="293"/>
      <c r="S99" s="467" t="str">
        <f>IFERROR(VLOOKUP(U99,リスト!$AW$1:$AY$44,3,0),"")</f>
        <v/>
      </c>
      <c r="T99" s="468"/>
      <c r="U99" s="34"/>
      <c r="V99" s="461"/>
      <c r="W99" s="462"/>
      <c r="X99" s="462"/>
      <c r="Y99" s="462"/>
      <c r="Z99" s="463"/>
      <c r="AA99" s="278"/>
      <c r="AB99" s="279"/>
      <c r="AC99" s="279"/>
    </row>
    <row r="100" spans="1:29" s="127" customFormat="1" ht="15" hidden="1" customHeight="1" outlineLevel="1">
      <c r="A100" s="450"/>
      <c r="B100" s="453"/>
      <c r="C100" s="433"/>
      <c r="D100" s="433"/>
      <c r="E100" s="433"/>
      <c r="F100" s="434"/>
      <c r="G100" s="432"/>
      <c r="H100" s="433"/>
      <c r="I100" s="433"/>
      <c r="J100" s="433"/>
      <c r="K100" s="434"/>
      <c r="L100" s="440"/>
      <c r="M100" s="441"/>
      <c r="N100" s="443"/>
      <c r="O100" s="456"/>
      <c r="P100" s="456"/>
      <c r="Q100" s="292" t="str">
        <f>IFERROR(VLOOKUP(U100,リスト!$AW$1:$AY$44,2,0),"")</f>
        <v/>
      </c>
      <c r="R100" s="293"/>
      <c r="S100" s="467" t="str">
        <f>IFERROR(VLOOKUP(U100,リスト!$AW$1:$AY$44,3,0),"")</f>
        <v/>
      </c>
      <c r="T100" s="468"/>
      <c r="U100" s="34"/>
      <c r="V100" s="461"/>
      <c r="W100" s="462"/>
      <c r="X100" s="462"/>
      <c r="Y100" s="462"/>
      <c r="Z100" s="463"/>
      <c r="AA100" s="278"/>
      <c r="AB100" s="279"/>
      <c r="AC100" s="279"/>
    </row>
    <row r="101" spans="1:29" s="127" customFormat="1" ht="15" hidden="1" customHeight="1" outlineLevel="1">
      <c r="A101" s="450"/>
      <c r="B101" s="453"/>
      <c r="C101" s="433"/>
      <c r="D101" s="433"/>
      <c r="E101" s="433"/>
      <c r="F101" s="434"/>
      <c r="G101" s="432"/>
      <c r="H101" s="433"/>
      <c r="I101" s="433"/>
      <c r="J101" s="433"/>
      <c r="K101" s="434"/>
      <c r="L101" s="182"/>
      <c r="M101" s="183" t="s">
        <v>313</v>
      </c>
      <c r="N101" s="443"/>
      <c r="O101" s="457"/>
      <c r="P101" s="457"/>
      <c r="Q101" s="292" t="str">
        <f>IFERROR(VLOOKUP(U101,リスト!$AW$1:$AY$44,2,0),"")</f>
        <v/>
      </c>
      <c r="R101" s="293"/>
      <c r="S101" s="469" t="str">
        <f>IFERROR(VLOOKUP(U101,リスト!$AW$1:$AY$44,3,0),"")</f>
        <v/>
      </c>
      <c r="T101" s="470"/>
      <c r="U101" s="35"/>
      <c r="V101" s="464"/>
      <c r="W101" s="465"/>
      <c r="X101" s="465"/>
      <c r="Y101" s="465"/>
      <c r="Z101" s="466"/>
      <c r="AA101" s="278"/>
      <c r="AB101" s="279"/>
      <c r="AC101" s="279"/>
    </row>
    <row r="102" spans="1:29" s="127" customFormat="1" ht="15" hidden="1" customHeight="1" outlineLevel="1">
      <c r="A102" s="449">
        <v>13</v>
      </c>
      <c r="B102" s="452"/>
      <c r="C102" s="430"/>
      <c r="D102" s="430"/>
      <c r="E102" s="430"/>
      <c r="F102" s="431"/>
      <c r="G102" s="429"/>
      <c r="H102" s="430"/>
      <c r="I102" s="430"/>
      <c r="J102" s="430"/>
      <c r="K102" s="431"/>
      <c r="L102" s="438"/>
      <c r="M102" s="439"/>
      <c r="N102" s="442"/>
      <c r="O102" s="455"/>
      <c r="P102" s="455"/>
      <c r="Q102" s="484" t="str">
        <f>IFERROR(VLOOKUP(U102,リスト!$AW$1:$AY$44,2,0),"")</f>
        <v/>
      </c>
      <c r="R102" s="485"/>
      <c r="S102" s="288" t="str">
        <f>IFERROR(VLOOKUP(U102,リスト!$AW$1:$AY$44,3,0),"")</f>
        <v/>
      </c>
      <c r="T102" s="289"/>
      <c r="U102" s="33"/>
      <c r="V102" s="458"/>
      <c r="W102" s="459"/>
      <c r="X102" s="459"/>
      <c r="Y102" s="459"/>
      <c r="Z102" s="460"/>
      <c r="AA102" s="276"/>
      <c r="AB102" s="277"/>
      <c r="AC102" s="277"/>
    </row>
    <row r="103" spans="1:29" s="127" customFormat="1" ht="15" hidden="1" customHeight="1" outlineLevel="1">
      <c r="A103" s="450"/>
      <c r="B103" s="453"/>
      <c r="C103" s="433"/>
      <c r="D103" s="433"/>
      <c r="E103" s="433"/>
      <c r="F103" s="434"/>
      <c r="G103" s="432"/>
      <c r="H103" s="433"/>
      <c r="I103" s="433"/>
      <c r="J103" s="433"/>
      <c r="K103" s="434"/>
      <c r="L103" s="440"/>
      <c r="M103" s="441"/>
      <c r="N103" s="443"/>
      <c r="O103" s="456"/>
      <c r="P103" s="456"/>
      <c r="Q103" s="292" t="str">
        <f>IFERROR(VLOOKUP(U103,リスト!$AW$1:$AY$44,2,0),"")</f>
        <v/>
      </c>
      <c r="R103" s="293"/>
      <c r="S103" s="467" t="str">
        <f>IFERROR(VLOOKUP(U103,リスト!$AW$1:$AY$44,3,0),"")</f>
        <v/>
      </c>
      <c r="T103" s="468"/>
      <c r="U103" s="34"/>
      <c r="V103" s="461"/>
      <c r="W103" s="462"/>
      <c r="X103" s="462"/>
      <c r="Y103" s="462"/>
      <c r="Z103" s="463"/>
      <c r="AA103" s="278"/>
      <c r="AB103" s="279"/>
      <c r="AC103" s="279"/>
    </row>
    <row r="104" spans="1:29" s="127" customFormat="1" ht="15" hidden="1" customHeight="1" outlineLevel="1">
      <c r="A104" s="450"/>
      <c r="B104" s="453"/>
      <c r="C104" s="433"/>
      <c r="D104" s="433"/>
      <c r="E104" s="433"/>
      <c r="F104" s="434"/>
      <c r="G104" s="432"/>
      <c r="H104" s="433"/>
      <c r="I104" s="433"/>
      <c r="J104" s="433"/>
      <c r="K104" s="434"/>
      <c r="L104" s="440"/>
      <c r="M104" s="441"/>
      <c r="N104" s="443"/>
      <c r="O104" s="456"/>
      <c r="P104" s="456"/>
      <c r="Q104" s="292" t="str">
        <f>IFERROR(VLOOKUP(U104,リスト!$AW$1:$AY$44,2,0),"")</f>
        <v/>
      </c>
      <c r="R104" s="293"/>
      <c r="S104" s="467" t="str">
        <f>IFERROR(VLOOKUP(U104,リスト!$AW$1:$AY$44,3,0),"")</f>
        <v/>
      </c>
      <c r="T104" s="468"/>
      <c r="U104" s="34"/>
      <c r="V104" s="461"/>
      <c r="W104" s="462"/>
      <c r="X104" s="462"/>
      <c r="Y104" s="462"/>
      <c r="Z104" s="463"/>
      <c r="AA104" s="278"/>
      <c r="AB104" s="279"/>
      <c r="AC104" s="279"/>
    </row>
    <row r="105" spans="1:29" s="127" customFormat="1" ht="15" hidden="1" customHeight="1" outlineLevel="1">
      <c r="A105" s="450"/>
      <c r="B105" s="453"/>
      <c r="C105" s="433"/>
      <c r="D105" s="433"/>
      <c r="E105" s="433"/>
      <c r="F105" s="434"/>
      <c r="G105" s="432"/>
      <c r="H105" s="433"/>
      <c r="I105" s="433"/>
      <c r="J105" s="433"/>
      <c r="K105" s="434"/>
      <c r="L105" s="440"/>
      <c r="M105" s="441"/>
      <c r="N105" s="443"/>
      <c r="O105" s="456"/>
      <c r="P105" s="456"/>
      <c r="Q105" s="292" t="str">
        <f>IFERROR(VLOOKUP(U105,リスト!$AW$1:$AY$44,2,0),"")</f>
        <v/>
      </c>
      <c r="R105" s="293"/>
      <c r="S105" s="467" t="str">
        <f>IFERROR(VLOOKUP(U105,リスト!$AW$1:$AY$44,3,0),"")</f>
        <v/>
      </c>
      <c r="T105" s="468"/>
      <c r="U105" s="34"/>
      <c r="V105" s="461"/>
      <c r="W105" s="462"/>
      <c r="X105" s="462"/>
      <c r="Y105" s="462"/>
      <c r="Z105" s="463"/>
      <c r="AA105" s="278"/>
      <c r="AB105" s="279"/>
      <c r="AC105" s="279"/>
    </row>
    <row r="106" spans="1:29" s="127" customFormat="1" ht="15" hidden="1" customHeight="1" outlineLevel="1">
      <c r="A106" s="450"/>
      <c r="B106" s="453"/>
      <c r="C106" s="433"/>
      <c r="D106" s="433"/>
      <c r="E106" s="433"/>
      <c r="F106" s="434"/>
      <c r="G106" s="432"/>
      <c r="H106" s="433"/>
      <c r="I106" s="433"/>
      <c r="J106" s="433"/>
      <c r="K106" s="434"/>
      <c r="L106" s="440"/>
      <c r="M106" s="441"/>
      <c r="N106" s="443"/>
      <c r="O106" s="456"/>
      <c r="P106" s="456"/>
      <c r="Q106" s="292" t="str">
        <f>IFERROR(VLOOKUP(U106,リスト!$AW$1:$AY$44,2,0),"")</f>
        <v/>
      </c>
      <c r="R106" s="293"/>
      <c r="S106" s="467" t="str">
        <f>IFERROR(VLOOKUP(U106,リスト!$AW$1:$AY$44,3,0),"")</f>
        <v/>
      </c>
      <c r="T106" s="468"/>
      <c r="U106" s="34"/>
      <c r="V106" s="461"/>
      <c r="W106" s="462"/>
      <c r="X106" s="462"/>
      <c r="Y106" s="462"/>
      <c r="Z106" s="463"/>
      <c r="AA106" s="278"/>
      <c r="AB106" s="279"/>
      <c r="AC106" s="279"/>
    </row>
    <row r="107" spans="1:29" s="127" customFormat="1" ht="15" hidden="1" customHeight="1" outlineLevel="1">
      <c r="A107" s="450"/>
      <c r="B107" s="453"/>
      <c r="C107" s="433"/>
      <c r="D107" s="433"/>
      <c r="E107" s="433"/>
      <c r="F107" s="434"/>
      <c r="G107" s="432"/>
      <c r="H107" s="433"/>
      <c r="I107" s="433"/>
      <c r="J107" s="433"/>
      <c r="K107" s="434"/>
      <c r="L107" s="182"/>
      <c r="M107" s="183" t="s">
        <v>313</v>
      </c>
      <c r="N107" s="443"/>
      <c r="O107" s="457"/>
      <c r="P107" s="457"/>
      <c r="Q107" s="292" t="str">
        <f>IFERROR(VLOOKUP(U107,リスト!$AW$1:$AY$44,2,0),"")</f>
        <v/>
      </c>
      <c r="R107" s="293"/>
      <c r="S107" s="469" t="str">
        <f>IFERROR(VLOOKUP(U107,リスト!$AW$1:$AY$44,3,0),"")</f>
        <v/>
      </c>
      <c r="T107" s="470"/>
      <c r="U107" s="35"/>
      <c r="V107" s="464"/>
      <c r="W107" s="465"/>
      <c r="X107" s="465"/>
      <c r="Y107" s="465"/>
      <c r="Z107" s="466"/>
      <c r="AA107" s="278"/>
      <c r="AB107" s="279"/>
      <c r="AC107" s="279"/>
    </row>
    <row r="108" spans="1:29" s="127" customFormat="1" ht="15" hidden="1" customHeight="1" outlineLevel="1">
      <c r="A108" s="449">
        <v>14</v>
      </c>
      <c r="B108" s="452"/>
      <c r="C108" s="430"/>
      <c r="D108" s="430"/>
      <c r="E108" s="430"/>
      <c r="F108" s="431"/>
      <c r="G108" s="429"/>
      <c r="H108" s="430"/>
      <c r="I108" s="430"/>
      <c r="J108" s="430"/>
      <c r="K108" s="431"/>
      <c r="L108" s="438"/>
      <c r="M108" s="439"/>
      <c r="N108" s="442"/>
      <c r="O108" s="455"/>
      <c r="P108" s="455"/>
      <c r="Q108" s="484" t="str">
        <f>IFERROR(VLOOKUP(U108,リスト!$AW$1:$AY$44,2,0),"")</f>
        <v/>
      </c>
      <c r="R108" s="485"/>
      <c r="S108" s="288" t="str">
        <f>IFERROR(VLOOKUP(U108,リスト!$AW$1:$AY$44,3,0),"")</f>
        <v/>
      </c>
      <c r="T108" s="289"/>
      <c r="U108" s="33"/>
      <c r="V108" s="458"/>
      <c r="W108" s="459"/>
      <c r="X108" s="459"/>
      <c r="Y108" s="459"/>
      <c r="Z108" s="460"/>
      <c r="AA108" s="276"/>
      <c r="AB108" s="277"/>
      <c r="AC108" s="277"/>
    </row>
    <row r="109" spans="1:29" s="127" customFormat="1" ht="15" hidden="1" customHeight="1" outlineLevel="1">
      <c r="A109" s="450"/>
      <c r="B109" s="453"/>
      <c r="C109" s="433"/>
      <c r="D109" s="433"/>
      <c r="E109" s="433"/>
      <c r="F109" s="434"/>
      <c r="G109" s="432"/>
      <c r="H109" s="433"/>
      <c r="I109" s="433"/>
      <c r="J109" s="433"/>
      <c r="K109" s="434"/>
      <c r="L109" s="440"/>
      <c r="M109" s="441"/>
      <c r="N109" s="443"/>
      <c r="O109" s="456"/>
      <c r="P109" s="456"/>
      <c r="Q109" s="292" t="str">
        <f>IFERROR(VLOOKUP(U109,リスト!$AW$1:$AY$44,2,0),"")</f>
        <v/>
      </c>
      <c r="R109" s="293"/>
      <c r="S109" s="467" t="str">
        <f>IFERROR(VLOOKUP(U109,リスト!$AW$1:$AY$44,3,0),"")</f>
        <v/>
      </c>
      <c r="T109" s="468"/>
      <c r="U109" s="34"/>
      <c r="V109" s="461"/>
      <c r="W109" s="462"/>
      <c r="X109" s="462"/>
      <c r="Y109" s="462"/>
      <c r="Z109" s="463"/>
      <c r="AA109" s="278"/>
      <c r="AB109" s="279"/>
      <c r="AC109" s="279"/>
    </row>
    <row r="110" spans="1:29" s="127" customFormat="1" ht="15" hidden="1" customHeight="1" outlineLevel="1">
      <c r="A110" s="450"/>
      <c r="B110" s="453"/>
      <c r="C110" s="433"/>
      <c r="D110" s="433"/>
      <c r="E110" s="433"/>
      <c r="F110" s="434"/>
      <c r="G110" s="432"/>
      <c r="H110" s="433"/>
      <c r="I110" s="433"/>
      <c r="J110" s="433"/>
      <c r="K110" s="434"/>
      <c r="L110" s="440"/>
      <c r="M110" s="441"/>
      <c r="N110" s="443"/>
      <c r="O110" s="456"/>
      <c r="P110" s="456"/>
      <c r="Q110" s="292" t="str">
        <f>IFERROR(VLOOKUP(U110,リスト!$AW$1:$AY$44,2,0),"")</f>
        <v/>
      </c>
      <c r="R110" s="293"/>
      <c r="S110" s="467" t="str">
        <f>IFERROR(VLOOKUP(U110,リスト!$AW$1:$AY$44,3,0),"")</f>
        <v/>
      </c>
      <c r="T110" s="468"/>
      <c r="U110" s="34"/>
      <c r="V110" s="461"/>
      <c r="W110" s="462"/>
      <c r="X110" s="462"/>
      <c r="Y110" s="462"/>
      <c r="Z110" s="463"/>
      <c r="AA110" s="278"/>
      <c r="AB110" s="279"/>
      <c r="AC110" s="279"/>
    </row>
    <row r="111" spans="1:29" s="127" customFormat="1" ht="15" hidden="1" customHeight="1" outlineLevel="1">
      <c r="A111" s="450"/>
      <c r="B111" s="453"/>
      <c r="C111" s="433"/>
      <c r="D111" s="433"/>
      <c r="E111" s="433"/>
      <c r="F111" s="434"/>
      <c r="G111" s="432"/>
      <c r="H111" s="433"/>
      <c r="I111" s="433"/>
      <c r="J111" s="433"/>
      <c r="K111" s="434"/>
      <c r="L111" s="440"/>
      <c r="M111" s="441"/>
      <c r="N111" s="443"/>
      <c r="O111" s="456"/>
      <c r="P111" s="456"/>
      <c r="Q111" s="292" t="str">
        <f>IFERROR(VLOOKUP(U111,リスト!$AW$1:$AY$44,2,0),"")</f>
        <v/>
      </c>
      <c r="R111" s="293"/>
      <c r="S111" s="467" t="str">
        <f>IFERROR(VLOOKUP(U111,リスト!$AW$1:$AY$44,3,0),"")</f>
        <v/>
      </c>
      <c r="T111" s="468"/>
      <c r="U111" s="34"/>
      <c r="V111" s="461"/>
      <c r="W111" s="462"/>
      <c r="X111" s="462"/>
      <c r="Y111" s="462"/>
      <c r="Z111" s="463"/>
      <c r="AA111" s="278"/>
      <c r="AB111" s="279"/>
      <c r="AC111" s="279"/>
    </row>
    <row r="112" spans="1:29" s="127" customFormat="1" ht="15" hidden="1" customHeight="1" outlineLevel="1">
      <c r="A112" s="450"/>
      <c r="B112" s="453"/>
      <c r="C112" s="433"/>
      <c r="D112" s="433"/>
      <c r="E112" s="433"/>
      <c r="F112" s="434"/>
      <c r="G112" s="432"/>
      <c r="H112" s="433"/>
      <c r="I112" s="433"/>
      <c r="J112" s="433"/>
      <c r="K112" s="434"/>
      <c r="L112" s="440"/>
      <c r="M112" s="441"/>
      <c r="N112" s="443"/>
      <c r="O112" s="456"/>
      <c r="P112" s="456"/>
      <c r="Q112" s="292" t="str">
        <f>IFERROR(VLOOKUP(U112,リスト!$AW$1:$AY$44,2,0),"")</f>
        <v/>
      </c>
      <c r="R112" s="293"/>
      <c r="S112" s="467" t="str">
        <f>IFERROR(VLOOKUP(U112,リスト!$AW$1:$AY$44,3,0),"")</f>
        <v/>
      </c>
      <c r="T112" s="468"/>
      <c r="U112" s="34"/>
      <c r="V112" s="461"/>
      <c r="W112" s="462"/>
      <c r="X112" s="462"/>
      <c r="Y112" s="462"/>
      <c r="Z112" s="463"/>
      <c r="AA112" s="278"/>
      <c r="AB112" s="279"/>
      <c r="AC112" s="279"/>
    </row>
    <row r="113" spans="1:29" s="127" customFormat="1" ht="15" hidden="1" customHeight="1" outlineLevel="1">
      <c r="A113" s="450"/>
      <c r="B113" s="453"/>
      <c r="C113" s="433"/>
      <c r="D113" s="433"/>
      <c r="E113" s="433"/>
      <c r="F113" s="434"/>
      <c r="G113" s="432"/>
      <c r="H113" s="433"/>
      <c r="I113" s="433"/>
      <c r="J113" s="433"/>
      <c r="K113" s="434"/>
      <c r="L113" s="182"/>
      <c r="M113" s="183" t="s">
        <v>313</v>
      </c>
      <c r="N113" s="443"/>
      <c r="O113" s="457"/>
      <c r="P113" s="457"/>
      <c r="Q113" s="294" t="str">
        <f>IFERROR(VLOOKUP(U113,リスト!$AW$1:$AY$44,2,0),"")</f>
        <v/>
      </c>
      <c r="R113" s="486"/>
      <c r="S113" s="469" t="str">
        <f>IFERROR(VLOOKUP(U113,リスト!$AW$1:$AY$44,3,0),"")</f>
        <v/>
      </c>
      <c r="T113" s="470"/>
      <c r="U113" s="35"/>
      <c r="V113" s="464"/>
      <c r="W113" s="465"/>
      <c r="X113" s="465"/>
      <c r="Y113" s="465"/>
      <c r="Z113" s="466"/>
      <c r="AA113" s="278"/>
      <c r="AB113" s="279"/>
      <c r="AC113" s="279"/>
    </row>
    <row r="114" spans="1:29" s="127" customFormat="1" ht="15" hidden="1" customHeight="1" outlineLevel="1">
      <c r="A114" s="449">
        <v>15</v>
      </c>
      <c r="B114" s="452"/>
      <c r="C114" s="430"/>
      <c r="D114" s="430"/>
      <c r="E114" s="430"/>
      <c r="F114" s="431"/>
      <c r="G114" s="429"/>
      <c r="H114" s="430"/>
      <c r="I114" s="430"/>
      <c r="J114" s="430"/>
      <c r="K114" s="431"/>
      <c r="L114" s="438"/>
      <c r="M114" s="439"/>
      <c r="N114" s="442"/>
      <c r="O114" s="455"/>
      <c r="P114" s="455"/>
      <c r="Q114" s="484" t="str">
        <f>IFERROR(VLOOKUP(U114,リスト!$AW$1:$AY$44,2,0),"")</f>
        <v/>
      </c>
      <c r="R114" s="485"/>
      <c r="S114" s="288" t="str">
        <f>IFERROR(VLOOKUP(U114,リスト!$AW$1:$AY$44,3,0),"")</f>
        <v/>
      </c>
      <c r="T114" s="289"/>
      <c r="U114" s="33"/>
      <c r="V114" s="458"/>
      <c r="W114" s="459"/>
      <c r="X114" s="459"/>
      <c r="Y114" s="459"/>
      <c r="Z114" s="460"/>
      <c r="AA114" s="276"/>
      <c r="AB114" s="277"/>
      <c r="AC114" s="277"/>
    </row>
    <row r="115" spans="1:29" s="127" customFormat="1" ht="15" hidden="1" customHeight="1" outlineLevel="1">
      <c r="A115" s="450"/>
      <c r="B115" s="453"/>
      <c r="C115" s="433"/>
      <c r="D115" s="433"/>
      <c r="E115" s="433"/>
      <c r="F115" s="434"/>
      <c r="G115" s="432"/>
      <c r="H115" s="433"/>
      <c r="I115" s="433"/>
      <c r="J115" s="433"/>
      <c r="K115" s="434"/>
      <c r="L115" s="440"/>
      <c r="M115" s="441"/>
      <c r="N115" s="443"/>
      <c r="O115" s="456"/>
      <c r="P115" s="456"/>
      <c r="Q115" s="292" t="str">
        <f>IFERROR(VLOOKUP(U115,リスト!$AW$1:$AY$44,2,0),"")</f>
        <v/>
      </c>
      <c r="R115" s="293"/>
      <c r="S115" s="467" t="str">
        <f>IFERROR(VLOOKUP(U115,リスト!$AW$1:$AY$44,3,0),"")</f>
        <v/>
      </c>
      <c r="T115" s="468"/>
      <c r="U115" s="34"/>
      <c r="V115" s="461"/>
      <c r="W115" s="462"/>
      <c r="X115" s="462"/>
      <c r="Y115" s="462"/>
      <c r="Z115" s="463"/>
      <c r="AA115" s="278"/>
      <c r="AB115" s="279"/>
      <c r="AC115" s="279"/>
    </row>
    <row r="116" spans="1:29" s="127" customFormat="1" ht="14.25" hidden="1" customHeight="1" outlineLevel="1">
      <c r="A116" s="450"/>
      <c r="B116" s="453"/>
      <c r="C116" s="433"/>
      <c r="D116" s="433"/>
      <c r="E116" s="433"/>
      <c r="F116" s="434"/>
      <c r="G116" s="432"/>
      <c r="H116" s="433"/>
      <c r="I116" s="433"/>
      <c r="J116" s="433"/>
      <c r="K116" s="434"/>
      <c r="L116" s="440"/>
      <c r="M116" s="441"/>
      <c r="N116" s="443"/>
      <c r="O116" s="456"/>
      <c r="P116" s="456"/>
      <c r="Q116" s="292" t="str">
        <f>IFERROR(VLOOKUP(U116,リスト!$AW$1:$AY$44,2,0),"")</f>
        <v/>
      </c>
      <c r="R116" s="293"/>
      <c r="S116" s="467" t="str">
        <f>IFERROR(VLOOKUP(U116,リスト!$AW$1:$AY$44,3,0),"")</f>
        <v/>
      </c>
      <c r="T116" s="468"/>
      <c r="U116" s="34"/>
      <c r="V116" s="461"/>
      <c r="W116" s="462"/>
      <c r="X116" s="462"/>
      <c r="Y116" s="462"/>
      <c r="Z116" s="463"/>
      <c r="AA116" s="278"/>
      <c r="AB116" s="279"/>
      <c r="AC116" s="279"/>
    </row>
    <row r="117" spans="1:29" s="127" customFormat="1" ht="15" hidden="1" customHeight="1" outlineLevel="1">
      <c r="A117" s="450"/>
      <c r="B117" s="453"/>
      <c r="C117" s="433"/>
      <c r="D117" s="433"/>
      <c r="E117" s="433"/>
      <c r="F117" s="434"/>
      <c r="G117" s="432"/>
      <c r="H117" s="433"/>
      <c r="I117" s="433"/>
      <c r="J117" s="433"/>
      <c r="K117" s="434"/>
      <c r="L117" s="440"/>
      <c r="M117" s="441"/>
      <c r="N117" s="443"/>
      <c r="O117" s="456"/>
      <c r="P117" s="456"/>
      <c r="Q117" s="292" t="str">
        <f>IFERROR(VLOOKUP(U117,リスト!$AW$1:$AY$44,2,0),"")</f>
        <v/>
      </c>
      <c r="R117" s="293"/>
      <c r="S117" s="467" t="str">
        <f>IFERROR(VLOOKUP(U117,リスト!$AW$1:$AY$44,3,0),"")</f>
        <v/>
      </c>
      <c r="T117" s="468"/>
      <c r="U117" s="34"/>
      <c r="V117" s="461"/>
      <c r="W117" s="462"/>
      <c r="X117" s="462"/>
      <c r="Y117" s="462"/>
      <c r="Z117" s="463"/>
      <c r="AA117" s="278"/>
      <c r="AB117" s="279"/>
      <c r="AC117" s="279"/>
    </row>
    <row r="118" spans="1:29" s="127" customFormat="1" ht="15" hidden="1" customHeight="1" outlineLevel="1">
      <c r="A118" s="450"/>
      <c r="B118" s="453"/>
      <c r="C118" s="433"/>
      <c r="D118" s="433"/>
      <c r="E118" s="433"/>
      <c r="F118" s="434"/>
      <c r="G118" s="432"/>
      <c r="H118" s="433"/>
      <c r="I118" s="433"/>
      <c r="J118" s="433"/>
      <c r="K118" s="434"/>
      <c r="L118" s="440"/>
      <c r="M118" s="441"/>
      <c r="N118" s="443"/>
      <c r="O118" s="456"/>
      <c r="P118" s="456"/>
      <c r="Q118" s="292" t="str">
        <f>IFERROR(VLOOKUP(U118,リスト!$AW$1:$AY$44,2,0),"")</f>
        <v/>
      </c>
      <c r="R118" s="293"/>
      <c r="S118" s="467" t="str">
        <f>IFERROR(VLOOKUP(U118,リスト!$AW$1:$AY$44,3,0),"")</f>
        <v/>
      </c>
      <c r="T118" s="468"/>
      <c r="U118" s="34"/>
      <c r="V118" s="461"/>
      <c r="W118" s="462"/>
      <c r="X118" s="462"/>
      <c r="Y118" s="462"/>
      <c r="Z118" s="463"/>
      <c r="AA118" s="278"/>
      <c r="AB118" s="279"/>
      <c r="AC118" s="279"/>
    </row>
    <row r="119" spans="1:29" s="127" customFormat="1" ht="15" hidden="1" customHeight="1" outlineLevel="1">
      <c r="A119" s="450"/>
      <c r="B119" s="453"/>
      <c r="C119" s="433"/>
      <c r="D119" s="433"/>
      <c r="E119" s="433"/>
      <c r="F119" s="434"/>
      <c r="G119" s="432"/>
      <c r="H119" s="433"/>
      <c r="I119" s="433"/>
      <c r="J119" s="433"/>
      <c r="K119" s="434"/>
      <c r="L119" s="182"/>
      <c r="M119" s="183" t="s">
        <v>313</v>
      </c>
      <c r="N119" s="443"/>
      <c r="O119" s="456"/>
      <c r="P119" s="456"/>
      <c r="Q119" s="292" t="str">
        <f>IFERROR(VLOOKUP(U119,リスト!$AW$1:$AY$44,2,0),"")</f>
        <v/>
      </c>
      <c r="R119" s="293"/>
      <c r="S119" s="467" t="str">
        <f>IFERROR(VLOOKUP(U119,リスト!$AW$1:$AY$44,3,0),"")</f>
        <v/>
      </c>
      <c r="T119" s="468"/>
      <c r="U119" s="34"/>
      <c r="V119" s="461"/>
      <c r="W119" s="462"/>
      <c r="X119" s="462"/>
      <c r="Y119" s="462"/>
      <c r="Z119" s="463"/>
      <c r="AA119" s="278"/>
      <c r="AB119" s="279"/>
      <c r="AC119" s="279"/>
    </row>
    <row r="120" spans="1:29" ht="19.5" customHeight="1" collapsed="1">
      <c r="A120" s="476" t="s">
        <v>345</v>
      </c>
      <c r="B120" s="476"/>
      <c r="C120" s="476"/>
      <c r="D120" s="476"/>
      <c r="E120" s="476"/>
      <c r="F120" s="476"/>
      <c r="G120" s="476"/>
      <c r="H120" s="476"/>
      <c r="I120" s="476"/>
      <c r="J120" s="476"/>
      <c r="K120" s="477"/>
      <c r="L120" s="480">
        <f>SUM(L30:M119)</f>
        <v>0</v>
      </c>
      <c r="M120" s="481"/>
      <c r="N120" s="280" t="str">
        <f>IF(ロール対応表ｰ1009!$T$57=0,"","「ロール対応表」シートと一致していないスキル項目があります")</f>
        <v/>
      </c>
      <c r="O120" s="281"/>
      <c r="P120" s="281"/>
      <c r="Q120" s="281"/>
      <c r="R120" s="281"/>
      <c r="S120" s="281"/>
      <c r="T120" s="281"/>
      <c r="U120" s="281"/>
      <c r="V120" s="281"/>
      <c r="W120" s="281"/>
      <c r="X120" s="281"/>
      <c r="Y120" s="281"/>
      <c r="Z120" s="281"/>
      <c r="AA120" s="281"/>
      <c r="AB120" s="281"/>
      <c r="AC120" s="282"/>
    </row>
    <row r="121" spans="1:29" ht="10.5" customHeight="1">
      <c r="A121" s="478"/>
      <c r="B121" s="478"/>
      <c r="C121" s="478"/>
      <c r="D121" s="478"/>
      <c r="E121" s="478"/>
      <c r="F121" s="478"/>
      <c r="G121" s="478"/>
      <c r="H121" s="478"/>
      <c r="I121" s="478"/>
      <c r="J121" s="478"/>
      <c r="K121" s="479"/>
      <c r="L121" s="482" t="s">
        <v>313</v>
      </c>
      <c r="M121" s="483"/>
      <c r="N121" s="283"/>
      <c r="O121" s="284"/>
      <c r="P121" s="284"/>
      <c r="Q121" s="284"/>
      <c r="R121" s="284"/>
      <c r="S121" s="284"/>
      <c r="T121" s="284"/>
      <c r="U121" s="284"/>
      <c r="V121" s="284"/>
      <c r="W121" s="284"/>
      <c r="X121" s="284"/>
      <c r="Y121" s="284"/>
      <c r="Z121" s="284"/>
      <c r="AA121" s="284"/>
      <c r="AB121" s="284"/>
      <c r="AC121" s="285"/>
    </row>
    <row r="122" spans="1:29" ht="15" customHeight="1">
      <c r="A122" s="428" t="s">
        <v>596</v>
      </c>
      <c r="B122" s="428"/>
      <c r="C122" s="428"/>
      <c r="D122" s="428"/>
      <c r="E122" s="428"/>
      <c r="F122" s="428"/>
      <c r="G122" s="428"/>
      <c r="H122" s="428"/>
      <c r="I122" s="428"/>
      <c r="J122" s="428"/>
      <c r="K122" s="428"/>
      <c r="L122" s="428"/>
      <c r="M122" s="428"/>
      <c r="N122" s="331"/>
      <c r="O122" s="331"/>
      <c r="P122" s="331"/>
      <c r="Q122" s="331"/>
      <c r="R122" s="331"/>
      <c r="S122" s="331"/>
      <c r="T122" s="331"/>
      <c r="U122" s="331"/>
      <c r="V122" s="331"/>
      <c r="W122" s="331"/>
      <c r="X122" s="331"/>
      <c r="Y122" s="331"/>
      <c r="Z122" s="331"/>
    </row>
    <row r="123" spans="1:29" ht="15" customHeight="1">
      <c r="A123" s="331"/>
      <c r="B123" s="331"/>
      <c r="C123" s="331"/>
      <c r="D123" s="331"/>
      <c r="E123" s="331"/>
      <c r="F123" s="331"/>
      <c r="G123" s="331"/>
      <c r="H123" s="331"/>
      <c r="I123" s="331"/>
      <c r="J123" s="331"/>
      <c r="K123" s="331"/>
      <c r="L123" s="331"/>
      <c r="M123" s="331"/>
      <c r="N123" s="331"/>
      <c r="O123" s="331"/>
      <c r="P123" s="331"/>
      <c r="Q123" s="331"/>
      <c r="R123" s="331"/>
      <c r="S123" s="331"/>
      <c r="T123" s="331"/>
      <c r="U123" s="331"/>
      <c r="V123" s="331"/>
      <c r="W123" s="331"/>
      <c r="X123" s="331"/>
      <c r="Y123" s="331"/>
      <c r="Z123" s="331"/>
    </row>
    <row r="124" spans="1:29" ht="15" customHeight="1">
      <c r="A124" s="331"/>
      <c r="B124" s="331"/>
      <c r="C124" s="331"/>
      <c r="D124" s="331"/>
      <c r="E124" s="331"/>
      <c r="F124" s="331"/>
      <c r="G124" s="331"/>
      <c r="H124" s="331"/>
      <c r="I124" s="331"/>
      <c r="J124" s="331"/>
      <c r="K124" s="331"/>
      <c r="L124" s="331"/>
      <c r="M124" s="331"/>
      <c r="N124" s="331"/>
      <c r="O124" s="331"/>
      <c r="P124" s="331"/>
      <c r="Q124" s="331"/>
      <c r="R124" s="331"/>
      <c r="S124" s="331"/>
      <c r="T124" s="331"/>
      <c r="U124" s="331"/>
      <c r="V124" s="331"/>
      <c r="W124" s="331"/>
      <c r="X124" s="331"/>
      <c r="Y124" s="331"/>
      <c r="Z124" s="331"/>
    </row>
    <row r="125" spans="1:29" ht="15" customHeight="1">
      <c r="A125" s="331"/>
      <c r="B125" s="331"/>
      <c r="C125" s="331"/>
      <c r="D125" s="331"/>
      <c r="E125" s="331"/>
      <c r="F125" s="331"/>
      <c r="G125" s="331"/>
      <c r="H125" s="331"/>
      <c r="I125" s="331"/>
      <c r="J125" s="331"/>
      <c r="K125" s="331"/>
      <c r="L125" s="331"/>
      <c r="M125" s="331"/>
      <c r="N125" s="331"/>
      <c r="O125" s="331"/>
      <c r="P125" s="331"/>
      <c r="Q125" s="331"/>
      <c r="R125" s="331"/>
      <c r="S125" s="331"/>
      <c r="T125" s="331"/>
      <c r="U125" s="331"/>
      <c r="V125" s="331"/>
      <c r="W125" s="331"/>
      <c r="X125" s="331"/>
      <c r="Y125" s="331"/>
      <c r="Z125" s="331"/>
    </row>
    <row r="126" spans="1:29" ht="15" customHeight="1">
      <c r="A126" s="257" t="s">
        <v>635</v>
      </c>
      <c r="B126" s="226"/>
      <c r="C126" s="226"/>
      <c r="D126" s="226"/>
      <c r="E126" s="226"/>
      <c r="F126" s="226"/>
      <c r="G126" s="226"/>
      <c r="H126" s="226"/>
      <c r="I126" s="226"/>
      <c r="J126" s="226"/>
      <c r="K126" s="226"/>
      <c r="L126" s="226"/>
      <c r="M126" s="226"/>
      <c r="N126" s="226"/>
      <c r="O126" s="226"/>
      <c r="P126" s="226"/>
      <c r="Q126" s="226"/>
      <c r="R126" s="226"/>
      <c r="S126" s="226"/>
      <c r="T126" s="226"/>
      <c r="U126" s="226"/>
      <c r="V126" s="226"/>
      <c r="W126" s="226"/>
      <c r="X126" s="226"/>
      <c r="Y126" s="226"/>
      <c r="Z126" s="226"/>
    </row>
    <row r="127" spans="1:29" ht="15" customHeight="1">
      <c r="A127" s="573" t="s">
        <v>636</v>
      </c>
      <c r="B127" s="573"/>
      <c r="C127" s="573"/>
      <c r="D127" s="573"/>
      <c r="E127" s="574"/>
      <c r="F127" s="575" t="s">
        <v>346</v>
      </c>
      <c r="G127" s="575"/>
      <c r="H127" s="575"/>
      <c r="I127" s="575"/>
      <c r="J127" s="575"/>
      <c r="K127" s="575"/>
      <c r="L127" s="575"/>
      <c r="M127" s="575"/>
      <c r="N127" s="575"/>
      <c r="O127" s="575"/>
      <c r="P127" s="575"/>
      <c r="Q127" s="575"/>
      <c r="R127" s="575"/>
    </row>
    <row r="128" spans="1:29" ht="50.1" customHeight="1">
      <c r="A128" s="421"/>
      <c r="B128" s="421"/>
      <c r="C128" s="421"/>
      <c r="D128" s="421"/>
      <c r="E128" s="574"/>
      <c r="F128" s="576"/>
      <c r="G128" s="576"/>
      <c r="H128" s="576"/>
      <c r="I128" s="576"/>
      <c r="J128" s="576"/>
      <c r="K128" s="576"/>
      <c r="L128" s="576"/>
      <c r="M128" s="576"/>
      <c r="N128" s="576"/>
      <c r="O128" s="576"/>
      <c r="P128" s="576"/>
      <c r="Q128" s="576"/>
      <c r="R128" s="576"/>
    </row>
    <row r="129" spans="1:26" ht="9" customHeight="1">
      <c r="A129" s="239"/>
      <c r="B129" s="239"/>
      <c r="C129" s="239"/>
      <c r="D129" s="239"/>
      <c r="E129" s="45"/>
      <c r="F129" s="45"/>
      <c r="G129" s="45"/>
      <c r="H129" s="45"/>
      <c r="I129" s="45"/>
      <c r="J129" s="45"/>
      <c r="K129" s="45"/>
      <c r="L129" s="45"/>
      <c r="M129" s="45"/>
      <c r="N129" s="45"/>
      <c r="O129" s="45"/>
      <c r="P129" s="45"/>
      <c r="Q129" s="45"/>
      <c r="R129" s="45"/>
    </row>
    <row r="130" spans="1:26" ht="16.5" customHeight="1">
      <c r="A130" s="227" t="s">
        <v>600</v>
      </c>
      <c r="B130" s="239"/>
      <c r="C130" s="239"/>
      <c r="D130" s="239"/>
      <c r="E130" s="239"/>
      <c r="F130" s="239"/>
      <c r="G130" s="239"/>
      <c r="H130" s="239"/>
      <c r="I130" s="239"/>
      <c r="J130" s="239"/>
      <c r="K130" s="239"/>
      <c r="L130" s="239"/>
      <c r="M130" s="239"/>
      <c r="N130" s="239"/>
      <c r="O130" s="239"/>
      <c r="P130" s="239"/>
      <c r="Q130" s="239"/>
      <c r="R130" s="239"/>
    </row>
    <row r="131" spans="1:26" ht="3.75" customHeight="1">
      <c r="A131" s="43"/>
    </row>
    <row r="132" spans="1:26" ht="74.25" customHeight="1">
      <c r="A132" s="422" t="s">
        <v>347</v>
      </c>
      <c r="B132" s="422"/>
      <c r="C132" s="422"/>
      <c r="D132" s="423"/>
      <c r="E132" s="424"/>
      <c r="F132" s="425"/>
      <c r="G132" s="425"/>
      <c r="H132" s="425"/>
      <c r="I132" s="425"/>
      <c r="J132" s="425"/>
      <c r="K132" s="425"/>
      <c r="L132" s="425"/>
      <c r="M132" s="425"/>
      <c r="N132" s="425"/>
      <c r="O132" s="425"/>
      <c r="P132" s="425"/>
      <c r="Q132" s="425"/>
      <c r="R132" s="426"/>
      <c r="S132" s="45"/>
      <c r="T132" s="45"/>
      <c r="U132" s="45"/>
      <c r="V132" s="45"/>
      <c r="W132" s="46"/>
      <c r="X132" s="45"/>
    </row>
    <row r="133" spans="1:26" ht="74.25" customHeight="1">
      <c r="A133" s="422" t="s">
        <v>348</v>
      </c>
      <c r="B133" s="422"/>
      <c r="C133" s="422"/>
      <c r="D133" s="423"/>
      <c r="E133" s="427"/>
      <c r="F133" s="427"/>
      <c r="G133" s="427"/>
      <c r="H133" s="427"/>
      <c r="I133" s="427"/>
      <c r="J133" s="427"/>
      <c r="K133" s="427"/>
      <c r="L133" s="427"/>
      <c r="M133" s="427"/>
      <c r="N133" s="427"/>
      <c r="O133" s="427"/>
      <c r="P133" s="427"/>
      <c r="Q133" s="427"/>
      <c r="R133" s="427"/>
      <c r="S133" s="45"/>
      <c r="T133" s="45"/>
      <c r="U133" s="45"/>
      <c r="V133" s="45"/>
      <c r="W133" s="46"/>
      <c r="X133" s="45"/>
      <c r="Y133" s="45"/>
    </row>
    <row r="134" spans="1:26" ht="12" customHeight="1">
      <c r="A134" s="47"/>
      <c r="B134" s="47"/>
      <c r="C134" s="239"/>
      <c r="D134" s="239"/>
      <c r="E134" s="45"/>
      <c r="F134" s="45"/>
      <c r="G134" s="45"/>
      <c r="H134" s="45"/>
      <c r="I134" s="45"/>
      <c r="J134" s="45"/>
      <c r="K134" s="46"/>
      <c r="L134" s="45"/>
      <c r="M134" s="45"/>
      <c r="N134" s="45"/>
      <c r="O134" s="45"/>
      <c r="P134" s="45"/>
      <c r="Q134" s="45"/>
      <c r="R134" s="46"/>
      <c r="S134" s="45"/>
      <c r="X134" s="1"/>
      <c r="Y134" s="45"/>
      <c r="Z134" s="45"/>
    </row>
    <row r="135" spans="1:26" ht="36" customHeight="1">
      <c r="A135" s="577" t="s">
        <v>589</v>
      </c>
      <c r="B135" s="577"/>
      <c r="C135" s="577"/>
      <c r="D135" s="577"/>
      <c r="E135" s="578"/>
      <c r="F135" s="578"/>
      <c r="G135" s="578"/>
      <c r="H135" s="578"/>
      <c r="I135" s="578"/>
      <c r="J135" s="578"/>
      <c r="K135" s="578"/>
      <c r="L135" s="578"/>
      <c r="M135" s="578"/>
      <c r="N135" s="578"/>
      <c r="O135" s="578"/>
      <c r="P135" s="578"/>
      <c r="Q135" s="578"/>
      <c r="R135" s="578"/>
      <c r="S135" s="1"/>
      <c r="X135" s="1"/>
    </row>
    <row r="136" spans="1:26" ht="35.1" customHeight="1">
      <c r="A136" s="579" t="s">
        <v>602</v>
      </c>
      <c r="B136" s="580"/>
      <c r="C136" s="580"/>
      <c r="D136" s="581"/>
      <c r="E136" s="586" t="s">
        <v>349</v>
      </c>
      <c r="F136" s="587"/>
      <c r="G136" s="588"/>
      <c r="H136" s="589"/>
      <c r="I136" s="586" t="s">
        <v>350</v>
      </c>
      <c r="J136" s="590"/>
      <c r="K136" s="588"/>
      <c r="L136" s="591"/>
      <c r="M136" s="591"/>
      <c r="N136" s="589"/>
      <c r="O136" s="586" t="s">
        <v>351</v>
      </c>
      <c r="P136" s="590"/>
      <c r="Q136" s="588"/>
      <c r="R136" s="589"/>
      <c r="S136" s="45"/>
      <c r="T136" s="45"/>
      <c r="U136" s="45"/>
      <c r="V136" s="45"/>
      <c r="W136" s="46"/>
      <c r="X136" s="45"/>
    </row>
    <row r="137" spans="1:26" ht="15" customHeight="1">
      <c r="A137" s="582"/>
      <c r="B137" s="342"/>
      <c r="C137" s="342"/>
      <c r="D137" s="343"/>
      <c r="E137" s="592" t="s">
        <v>352</v>
      </c>
      <c r="F137" s="593"/>
      <c r="G137" s="593"/>
      <c r="H137" s="593"/>
      <c r="I137" s="593"/>
      <c r="J137" s="593"/>
      <c r="K137" s="593"/>
      <c r="L137" s="593"/>
      <c r="M137" s="593"/>
      <c r="N137" s="593"/>
      <c r="O137" s="593"/>
      <c r="P137" s="593"/>
      <c r="Q137" s="593"/>
      <c r="R137" s="594"/>
      <c r="S137" s="45"/>
      <c r="T137" s="45"/>
      <c r="U137" s="45"/>
      <c r="V137" s="45"/>
      <c r="W137" s="46"/>
      <c r="X137" s="45"/>
    </row>
    <row r="138" spans="1:26" ht="50.1" customHeight="1">
      <c r="A138" s="583"/>
      <c r="B138" s="584"/>
      <c r="C138" s="584"/>
      <c r="D138" s="585"/>
      <c r="E138" s="595"/>
      <c r="F138" s="596"/>
      <c r="G138" s="596"/>
      <c r="H138" s="596"/>
      <c r="I138" s="596"/>
      <c r="J138" s="596"/>
      <c r="K138" s="596"/>
      <c r="L138" s="596"/>
      <c r="M138" s="596"/>
      <c r="N138" s="596"/>
      <c r="O138" s="596"/>
      <c r="P138" s="596"/>
      <c r="Q138" s="596"/>
      <c r="R138" s="597"/>
      <c r="S138" s="45"/>
      <c r="T138" s="45"/>
      <c r="U138" s="45"/>
      <c r="V138" s="45"/>
      <c r="W138" s="46"/>
      <c r="X138" s="45"/>
    </row>
    <row r="139" spans="1:26" ht="35.1" customHeight="1">
      <c r="A139" s="579" t="s">
        <v>603</v>
      </c>
      <c r="B139" s="580"/>
      <c r="C139" s="580"/>
      <c r="D139" s="581"/>
      <c r="E139" s="598" t="s">
        <v>349</v>
      </c>
      <c r="F139" s="599"/>
      <c r="G139" s="600"/>
      <c r="H139" s="601"/>
      <c r="I139" s="598" t="s">
        <v>350</v>
      </c>
      <c r="J139" s="602"/>
      <c r="K139" s="600"/>
      <c r="L139" s="603"/>
      <c r="M139" s="603"/>
      <c r="N139" s="601"/>
      <c r="O139" s="598" t="s">
        <v>351</v>
      </c>
      <c r="P139" s="602"/>
      <c r="Q139" s="600"/>
      <c r="R139" s="601"/>
      <c r="S139" s="45"/>
      <c r="T139" s="45"/>
      <c r="U139" s="45"/>
      <c r="V139" s="45"/>
      <c r="W139" s="46"/>
      <c r="X139" s="45"/>
      <c r="Y139" s="45"/>
      <c r="Z139" s="45"/>
    </row>
    <row r="140" spans="1:26" ht="15" customHeight="1">
      <c r="A140" s="582"/>
      <c r="B140" s="342"/>
      <c r="C140" s="342"/>
      <c r="D140" s="343"/>
      <c r="E140" s="592" t="s">
        <v>352</v>
      </c>
      <c r="F140" s="593"/>
      <c r="G140" s="593"/>
      <c r="H140" s="593"/>
      <c r="I140" s="593"/>
      <c r="J140" s="593"/>
      <c r="K140" s="593"/>
      <c r="L140" s="593"/>
      <c r="M140" s="593"/>
      <c r="N140" s="593"/>
      <c r="O140" s="593"/>
      <c r="P140" s="593"/>
      <c r="Q140" s="593"/>
      <c r="R140" s="594"/>
      <c r="S140" s="45"/>
      <c r="T140" s="45"/>
      <c r="U140" s="45"/>
      <c r="V140" s="45"/>
      <c r="W140" s="46"/>
      <c r="X140" s="45"/>
      <c r="Y140" s="45"/>
      <c r="Z140" s="45"/>
    </row>
    <row r="141" spans="1:26" ht="50.1" customHeight="1">
      <c r="A141" s="583"/>
      <c r="B141" s="584"/>
      <c r="C141" s="584"/>
      <c r="D141" s="585"/>
      <c r="E141" s="595"/>
      <c r="F141" s="596"/>
      <c r="G141" s="596"/>
      <c r="H141" s="596"/>
      <c r="I141" s="596"/>
      <c r="J141" s="596"/>
      <c r="K141" s="596"/>
      <c r="L141" s="596"/>
      <c r="M141" s="596"/>
      <c r="N141" s="596"/>
      <c r="O141" s="596"/>
      <c r="P141" s="596"/>
      <c r="Q141" s="596"/>
      <c r="R141" s="597"/>
      <c r="S141" s="45"/>
      <c r="T141" s="45"/>
      <c r="U141" s="45"/>
      <c r="V141" s="45"/>
      <c r="W141" s="46"/>
      <c r="X141" s="45"/>
      <c r="Y141" s="45"/>
      <c r="Z141" s="45"/>
    </row>
    <row r="142" spans="1:26" ht="64.5" customHeight="1">
      <c r="A142" s="606" t="s">
        <v>604</v>
      </c>
      <c r="B142" s="606"/>
      <c r="C142" s="422"/>
      <c r="D142" s="423"/>
      <c r="E142" s="607"/>
      <c r="F142" s="607"/>
      <c r="G142" s="607"/>
      <c r="H142" s="607"/>
      <c r="I142" s="607"/>
      <c r="J142" s="607"/>
      <c r="K142" s="607"/>
      <c r="L142" s="607"/>
      <c r="M142" s="607"/>
      <c r="N142" s="607"/>
      <c r="O142" s="607"/>
      <c r="P142" s="607"/>
      <c r="Q142" s="607"/>
      <c r="R142" s="607"/>
      <c r="S142" s="1"/>
      <c r="T142" s="45"/>
      <c r="U142" s="45"/>
      <c r="V142" s="45"/>
      <c r="W142" s="46"/>
      <c r="X142" s="45"/>
    </row>
    <row r="143" spans="1:26" ht="64.5" customHeight="1">
      <c r="A143" s="606" t="s">
        <v>605</v>
      </c>
      <c r="B143" s="606"/>
      <c r="C143" s="422"/>
      <c r="D143" s="423"/>
      <c r="E143" s="607"/>
      <c r="F143" s="607"/>
      <c r="G143" s="607"/>
      <c r="H143" s="607"/>
      <c r="I143" s="607"/>
      <c r="J143" s="607"/>
      <c r="K143" s="607"/>
      <c r="L143" s="607"/>
      <c r="M143" s="607"/>
      <c r="N143" s="607"/>
      <c r="O143" s="607"/>
      <c r="P143" s="607"/>
      <c r="Q143" s="607"/>
      <c r="R143" s="607"/>
      <c r="S143" s="1"/>
      <c r="T143" s="45"/>
      <c r="U143" s="45"/>
      <c r="V143" s="45"/>
      <c r="W143" s="46"/>
      <c r="X143" s="45"/>
    </row>
    <row r="144" spans="1:26" ht="22.5" customHeight="1">
      <c r="A144" s="608" t="s">
        <v>606</v>
      </c>
      <c r="B144" s="609"/>
      <c r="C144" s="612" t="s">
        <v>353</v>
      </c>
      <c r="D144" s="613"/>
      <c r="E144" s="607"/>
      <c r="F144" s="607"/>
      <c r="G144" s="607"/>
      <c r="H144" s="607"/>
      <c r="I144" s="607"/>
      <c r="J144" s="607"/>
      <c r="K144" s="607"/>
      <c r="L144" s="607"/>
      <c r="M144" s="607"/>
      <c r="N144" s="607"/>
      <c r="O144" s="607"/>
      <c r="P144" s="607"/>
      <c r="Q144" s="607"/>
      <c r="R144" s="607"/>
      <c r="S144" s="1"/>
      <c r="T144" s="45"/>
      <c r="U144" s="45"/>
      <c r="V144" s="45"/>
      <c r="W144" s="46"/>
      <c r="X144" s="45"/>
    </row>
    <row r="145" spans="1:24" ht="64.5" customHeight="1">
      <c r="A145" s="610"/>
      <c r="B145" s="611"/>
      <c r="C145" s="614" t="s">
        <v>354</v>
      </c>
      <c r="D145" s="615"/>
      <c r="E145" s="607"/>
      <c r="F145" s="607"/>
      <c r="G145" s="607"/>
      <c r="H145" s="607"/>
      <c r="I145" s="607"/>
      <c r="J145" s="607"/>
      <c r="K145" s="607"/>
      <c r="L145" s="607"/>
      <c r="M145" s="607"/>
      <c r="N145" s="607"/>
      <c r="O145" s="607"/>
      <c r="P145" s="607"/>
      <c r="Q145" s="607"/>
      <c r="R145" s="607"/>
      <c r="S145" s="1"/>
      <c r="T145" s="45"/>
      <c r="U145" s="45"/>
      <c r="V145" s="45"/>
      <c r="W145" s="46"/>
      <c r="X145" s="45"/>
    </row>
    <row r="146" spans="1:24" ht="15" customHeight="1">
      <c r="A146" s="48"/>
      <c r="B146" s="291"/>
      <c r="C146" s="291"/>
      <c r="D146" s="291"/>
      <c r="E146" s="291"/>
      <c r="F146" s="291"/>
      <c r="G146" s="291"/>
      <c r="H146" s="291"/>
      <c r="I146" s="291"/>
      <c r="J146" s="291"/>
      <c r="K146" s="291"/>
      <c r="L146" s="291"/>
      <c r="M146" s="291"/>
      <c r="N146" s="291"/>
      <c r="O146" s="291"/>
      <c r="P146" s="291"/>
      <c r="Q146" s="291"/>
      <c r="R146" s="291"/>
    </row>
    <row r="147" spans="1:24" ht="21" customHeight="1">
      <c r="A147" s="227" t="s">
        <v>607</v>
      </c>
      <c r="B147" s="239"/>
      <c r="C147" s="239"/>
      <c r="D147" s="239"/>
      <c r="E147" s="37"/>
      <c r="F147" s="37"/>
      <c r="G147" s="44"/>
      <c r="H147" s="44"/>
      <c r="I147" s="44"/>
      <c r="J147" s="44"/>
      <c r="K147" s="44"/>
      <c r="L147" s="44"/>
      <c r="M147" s="44"/>
      <c r="N147" s="44"/>
      <c r="O147" s="44"/>
      <c r="P147" s="44"/>
      <c r="Q147" s="44"/>
      <c r="R147" s="44"/>
    </row>
    <row r="148" spans="1:24" ht="3.75" customHeight="1">
      <c r="A148" s="43"/>
    </row>
    <row r="149" spans="1:24" ht="18.75" customHeight="1">
      <c r="A149" s="397" t="s">
        <v>355</v>
      </c>
      <c r="B149" s="616" t="s">
        <v>356</v>
      </c>
      <c r="C149" s="617"/>
      <c r="D149" s="273"/>
      <c r="E149" s="272" t="s">
        <v>357</v>
      </c>
      <c r="F149" s="617"/>
      <c r="G149" s="617"/>
      <c r="H149" s="617"/>
      <c r="I149" s="617"/>
      <c r="J149" s="273"/>
      <c r="K149" s="272" t="s">
        <v>358</v>
      </c>
      <c r="L149" s="617"/>
      <c r="M149" s="617"/>
      <c r="N149" s="617"/>
      <c r="O149" s="617"/>
      <c r="P149" s="617"/>
      <c r="Q149" s="617"/>
      <c r="R149" s="617"/>
      <c r="S149" s="272" t="s">
        <v>591</v>
      </c>
      <c r="T149" s="618"/>
    </row>
    <row r="150" spans="1:24" ht="18.75" customHeight="1">
      <c r="A150" s="398"/>
      <c r="B150" s="402"/>
      <c r="C150" s="403"/>
      <c r="D150" s="275"/>
      <c r="E150" s="274"/>
      <c r="F150" s="403"/>
      <c r="G150" s="403"/>
      <c r="H150" s="403"/>
      <c r="I150" s="403"/>
      <c r="J150" s="275"/>
      <c r="K150" s="274"/>
      <c r="L150" s="403"/>
      <c r="M150" s="403"/>
      <c r="N150" s="403"/>
      <c r="O150" s="403"/>
      <c r="P150" s="403"/>
      <c r="Q150" s="403"/>
      <c r="R150" s="403"/>
      <c r="S150" s="274"/>
      <c r="T150" s="619"/>
    </row>
    <row r="151" spans="1:24" s="127" customFormat="1" ht="37.5" customHeight="1">
      <c r="A151" s="184">
        <v>1</v>
      </c>
      <c r="B151" s="296"/>
      <c r="C151" s="297"/>
      <c r="D151" s="298"/>
      <c r="E151" s="297"/>
      <c r="F151" s="297"/>
      <c r="G151" s="297"/>
      <c r="H151" s="297"/>
      <c r="I151" s="297"/>
      <c r="J151" s="298"/>
      <c r="K151" s="299"/>
      <c r="L151" s="297"/>
      <c r="M151" s="297"/>
      <c r="N151" s="297"/>
      <c r="O151" s="297"/>
      <c r="P151" s="297"/>
      <c r="Q151" s="297"/>
      <c r="R151" s="297"/>
      <c r="S151" s="620"/>
      <c r="T151" s="621"/>
    </row>
    <row r="152" spans="1:24" s="127" customFormat="1" ht="37.5" customHeight="1">
      <c r="A152" s="185">
        <v>2</v>
      </c>
      <c r="B152" s="393"/>
      <c r="C152" s="394"/>
      <c r="D152" s="395"/>
      <c r="E152" s="394"/>
      <c r="F152" s="394"/>
      <c r="G152" s="394"/>
      <c r="H152" s="394"/>
      <c r="I152" s="394"/>
      <c r="J152" s="395"/>
      <c r="K152" s="396"/>
      <c r="L152" s="394"/>
      <c r="M152" s="394"/>
      <c r="N152" s="394"/>
      <c r="O152" s="394"/>
      <c r="P152" s="394"/>
      <c r="Q152" s="394"/>
      <c r="R152" s="394"/>
      <c r="S152" s="268"/>
      <c r="T152" s="622"/>
    </row>
    <row r="153" spans="1:24" ht="18.75" customHeight="1">
      <c r="A153" s="397" t="s">
        <v>359</v>
      </c>
      <c r="B153" s="616" t="s">
        <v>356</v>
      </c>
      <c r="C153" s="617"/>
      <c r="D153" s="273"/>
      <c r="E153" s="272" t="s">
        <v>357</v>
      </c>
      <c r="F153" s="617"/>
      <c r="G153" s="617"/>
      <c r="H153" s="617"/>
      <c r="I153" s="617"/>
      <c r="J153" s="273"/>
      <c r="K153" s="272" t="s">
        <v>360</v>
      </c>
      <c r="L153" s="617"/>
      <c r="M153" s="617"/>
      <c r="N153" s="617"/>
      <c r="O153" s="617"/>
      <c r="P153" s="617"/>
      <c r="Q153" s="617"/>
      <c r="R153" s="617"/>
      <c r="S153" s="272" t="s">
        <v>591</v>
      </c>
      <c r="T153" s="273"/>
      <c r="U153" s="604" t="s">
        <v>613</v>
      </c>
    </row>
    <row r="154" spans="1:24" ht="18.75" customHeight="1">
      <c r="A154" s="398"/>
      <c r="B154" s="402"/>
      <c r="C154" s="403"/>
      <c r="D154" s="275"/>
      <c r="E154" s="274"/>
      <c r="F154" s="403"/>
      <c r="G154" s="403"/>
      <c r="H154" s="403"/>
      <c r="I154" s="403"/>
      <c r="J154" s="275"/>
      <c r="K154" s="274"/>
      <c r="L154" s="403"/>
      <c r="M154" s="403"/>
      <c r="N154" s="403"/>
      <c r="O154" s="403"/>
      <c r="P154" s="403"/>
      <c r="Q154" s="403"/>
      <c r="R154" s="403"/>
      <c r="S154" s="274"/>
      <c r="T154" s="275"/>
      <c r="U154" s="605"/>
    </row>
    <row r="155" spans="1:24" s="127" customFormat="1" ht="37.5" customHeight="1">
      <c r="A155" s="184">
        <v>11</v>
      </c>
      <c r="B155" s="296"/>
      <c r="C155" s="297"/>
      <c r="D155" s="298"/>
      <c r="E155" s="297"/>
      <c r="F155" s="297"/>
      <c r="G155" s="297"/>
      <c r="H155" s="297"/>
      <c r="I155" s="297"/>
      <c r="J155" s="298"/>
      <c r="K155" s="299"/>
      <c r="L155" s="297"/>
      <c r="M155" s="297"/>
      <c r="N155" s="297"/>
      <c r="O155" s="297"/>
      <c r="P155" s="297"/>
      <c r="Q155" s="297"/>
      <c r="R155" s="297"/>
      <c r="S155" s="270"/>
      <c r="T155" s="271"/>
      <c r="U155" s="242"/>
    </row>
    <row r="156" spans="1:24" s="127" customFormat="1" ht="37.5" customHeight="1">
      <c r="A156" s="184">
        <v>12</v>
      </c>
      <c r="B156" s="408"/>
      <c r="C156" s="409"/>
      <c r="D156" s="410"/>
      <c r="E156" s="409"/>
      <c r="F156" s="409"/>
      <c r="G156" s="409"/>
      <c r="H156" s="409"/>
      <c r="I156" s="409"/>
      <c r="J156" s="410"/>
      <c r="K156" s="411"/>
      <c r="L156" s="409"/>
      <c r="M156" s="409"/>
      <c r="N156" s="409"/>
      <c r="O156" s="409"/>
      <c r="P156" s="409"/>
      <c r="Q156" s="409"/>
      <c r="R156" s="409"/>
      <c r="S156" s="266"/>
      <c r="T156" s="267"/>
      <c r="U156" s="243"/>
    </row>
    <row r="157" spans="1:24" s="127" customFormat="1" ht="37.5" customHeight="1">
      <c r="A157" s="184">
        <v>13</v>
      </c>
      <c r="B157" s="408"/>
      <c r="C157" s="409"/>
      <c r="D157" s="410"/>
      <c r="E157" s="409"/>
      <c r="F157" s="409"/>
      <c r="G157" s="409"/>
      <c r="H157" s="409"/>
      <c r="I157" s="409"/>
      <c r="J157" s="410"/>
      <c r="K157" s="411"/>
      <c r="L157" s="409"/>
      <c r="M157" s="409"/>
      <c r="N157" s="409"/>
      <c r="O157" s="409"/>
      <c r="P157" s="409"/>
      <c r="Q157" s="409"/>
      <c r="R157" s="409"/>
      <c r="S157" s="266"/>
      <c r="T157" s="267"/>
      <c r="U157" s="243"/>
    </row>
    <row r="158" spans="1:24" s="127" customFormat="1" ht="37.5" customHeight="1">
      <c r="A158" s="184">
        <v>14</v>
      </c>
      <c r="B158" s="408"/>
      <c r="C158" s="409"/>
      <c r="D158" s="410"/>
      <c r="E158" s="409"/>
      <c r="F158" s="409"/>
      <c r="G158" s="409"/>
      <c r="H158" s="409"/>
      <c r="I158" s="409"/>
      <c r="J158" s="410"/>
      <c r="K158" s="411"/>
      <c r="L158" s="409"/>
      <c r="M158" s="409"/>
      <c r="N158" s="409"/>
      <c r="O158" s="409"/>
      <c r="P158" s="409"/>
      <c r="Q158" s="409"/>
      <c r="R158" s="409"/>
      <c r="S158" s="266"/>
      <c r="T158" s="267"/>
      <c r="U158" s="243"/>
    </row>
    <row r="159" spans="1:24" s="127" customFormat="1" ht="37.5" customHeight="1">
      <c r="A159" s="184">
        <v>15</v>
      </c>
      <c r="B159" s="408"/>
      <c r="C159" s="409"/>
      <c r="D159" s="410"/>
      <c r="E159" s="409"/>
      <c r="F159" s="409"/>
      <c r="G159" s="409"/>
      <c r="H159" s="409"/>
      <c r="I159" s="409"/>
      <c r="J159" s="410"/>
      <c r="K159" s="411"/>
      <c r="L159" s="409"/>
      <c r="M159" s="409"/>
      <c r="N159" s="409"/>
      <c r="O159" s="409"/>
      <c r="P159" s="409"/>
      <c r="Q159" s="409"/>
      <c r="R159" s="409"/>
      <c r="S159" s="266"/>
      <c r="T159" s="267"/>
      <c r="U159" s="243"/>
    </row>
    <row r="160" spans="1:24" s="127" customFormat="1" ht="37.5" customHeight="1">
      <c r="A160" s="184">
        <v>16</v>
      </c>
      <c r="B160" s="408"/>
      <c r="C160" s="409"/>
      <c r="D160" s="410"/>
      <c r="E160" s="409"/>
      <c r="F160" s="409"/>
      <c r="G160" s="409"/>
      <c r="H160" s="409"/>
      <c r="I160" s="409"/>
      <c r="J160" s="410"/>
      <c r="K160" s="411"/>
      <c r="L160" s="409"/>
      <c r="M160" s="409"/>
      <c r="N160" s="409"/>
      <c r="O160" s="409"/>
      <c r="P160" s="409"/>
      <c r="Q160" s="409"/>
      <c r="R160" s="409"/>
      <c r="S160" s="266"/>
      <c r="T160" s="267"/>
      <c r="U160" s="243"/>
    </row>
    <row r="161" spans="1:102" s="127" customFormat="1" ht="37.5" customHeight="1">
      <c r="A161" s="184">
        <v>17</v>
      </c>
      <c r="B161" s="408"/>
      <c r="C161" s="409"/>
      <c r="D161" s="410"/>
      <c r="E161" s="409"/>
      <c r="F161" s="409"/>
      <c r="G161" s="409"/>
      <c r="H161" s="409"/>
      <c r="I161" s="409"/>
      <c r="J161" s="410"/>
      <c r="K161" s="411"/>
      <c r="L161" s="409"/>
      <c r="M161" s="409"/>
      <c r="N161" s="409"/>
      <c r="O161" s="409"/>
      <c r="P161" s="409"/>
      <c r="Q161" s="409"/>
      <c r="R161" s="409"/>
      <c r="S161" s="266"/>
      <c r="T161" s="267"/>
      <c r="U161" s="243"/>
    </row>
    <row r="162" spans="1:102" s="127" customFormat="1" ht="37.5" customHeight="1">
      <c r="A162" s="184">
        <v>18</v>
      </c>
      <c r="B162" s="408"/>
      <c r="C162" s="409"/>
      <c r="D162" s="410"/>
      <c r="E162" s="409"/>
      <c r="F162" s="409"/>
      <c r="G162" s="409"/>
      <c r="H162" s="409"/>
      <c r="I162" s="409"/>
      <c r="J162" s="410"/>
      <c r="K162" s="411"/>
      <c r="L162" s="409"/>
      <c r="M162" s="409"/>
      <c r="N162" s="409"/>
      <c r="O162" s="409"/>
      <c r="P162" s="409"/>
      <c r="Q162" s="409"/>
      <c r="R162" s="409"/>
      <c r="S162" s="266"/>
      <c r="T162" s="267"/>
      <c r="U162" s="243"/>
    </row>
    <row r="163" spans="1:102" s="127" customFormat="1" ht="37.5" customHeight="1">
      <c r="A163" s="184">
        <v>19</v>
      </c>
      <c r="B163" s="408"/>
      <c r="C163" s="409"/>
      <c r="D163" s="410"/>
      <c r="E163" s="409"/>
      <c r="F163" s="409"/>
      <c r="G163" s="409"/>
      <c r="H163" s="409"/>
      <c r="I163" s="409"/>
      <c r="J163" s="410"/>
      <c r="K163" s="411"/>
      <c r="L163" s="409"/>
      <c r="M163" s="409"/>
      <c r="N163" s="409"/>
      <c r="O163" s="409"/>
      <c r="P163" s="409"/>
      <c r="Q163" s="409"/>
      <c r="R163" s="409"/>
      <c r="S163" s="266"/>
      <c r="T163" s="267"/>
      <c r="U163" s="243"/>
    </row>
    <row r="164" spans="1:102" s="127" customFormat="1" ht="37.5" customHeight="1">
      <c r="A164" s="185">
        <v>20</v>
      </c>
      <c r="B164" s="393"/>
      <c r="C164" s="394"/>
      <c r="D164" s="395"/>
      <c r="E164" s="396"/>
      <c r="F164" s="394"/>
      <c r="G164" s="394"/>
      <c r="H164" s="394"/>
      <c r="I164" s="394"/>
      <c r="J164" s="395"/>
      <c r="K164" s="396"/>
      <c r="L164" s="394"/>
      <c r="M164" s="394"/>
      <c r="N164" s="394"/>
      <c r="O164" s="394"/>
      <c r="P164" s="394"/>
      <c r="Q164" s="394"/>
      <c r="R164" s="394"/>
      <c r="S164" s="268"/>
      <c r="T164" s="269"/>
      <c r="U164" s="244"/>
    </row>
    <row r="165" spans="1:102" ht="18.75" customHeight="1">
      <c r="A165" s="397" t="s">
        <v>361</v>
      </c>
      <c r="B165" s="399" t="s">
        <v>362</v>
      </c>
      <c r="C165" s="400"/>
      <c r="D165" s="401"/>
      <c r="E165" s="404" t="s">
        <v>363</v>
      </c>
      <c r="F165" s="405"/>
      <c r="G165" s="405"/>
      <c r="H165" s="405"/>
      <c r="I165" s="405"/>
      <c r="J165" s="405"/>
      <c r="K165" s="405"/>
      <c r="L165" s="405"/>
      <c r="M165" s="405"/>
      <c r="N165" s="405"/>
      <c r="O165" s="405"/>
      <c r="P165" s="405"/>
      <c r="Q165" s="405"/>
      <c r="R165" s="405"/>
    </row>
    <row r="166" spans="1:102" ht="18.75" customHeight="1">
      <c r="A166" s="398"/>
      <c r="B166" s="402"/>
      <c r="C166" s="403"/>
      <c r="D166" s="275"/>
      <c r="E166" s="406"/>
      <c r="F166" s="407"/>
      <c r="G166" s="407"/>
      <c r="H166" s="407"/>
      <c r="I166" s="407"/>
      <c r="J166" s="407"/>
      <c r="K166" s="407"/>
      <c r="L166" s="407"/>
      <c r="M166" s="407"/>
      <c r="N166" s="407"/>
      <c r="O166" s="407"/>
      <c r="P166" s="407"/>
      <c r="Q166" s="407"/>
      <c r="R166" s="407"/>
    </row>
    <row r="167" spans="1:102" ht="37.5" customHeight="1">
      <c r="A167" s="221"/>
      <c r="B167" s="388"/>
      <c r="C167" s="389"/>
      <c r="D167" s="49" t="s">
        <v>312</v>
      </c>
      <c r="E167" s="390"/>
      <c r="F167" s="391"/>
      <c r="G167" s="391"/>
      <c r="H167" s="391"/>
      <c r="I167" s="391"/>
      <c r="J167" s="391"/>
      <c r="K167" s="391"/>
      <c r="L167" s="391"/>
      <c r="M167" s="391"/>
      <c r="N167" s="391"/>
      <c r="O167" s="391"/>
      <c r="P167" s="391"/>
      <c r="Q167" s="391"/>
      <c r="R167" s="389"/>
    </row>
    <row r="168" spans="1:102" ht="4.5" customHeight="1">
      <c r="A168" s="239"/>
      <c r="B168" s="239"/>
      <c r="C168" s="239"/>
      <c r="D168" s="239"/>
      <c r="E168" s="124"/>
      <c r="F168" s="124"/>
      <c r="G168" s="124"/>
      <c r="H168" s="124"/>
      <c r="I168" s="124"/>
      <c r="J168" s="124"/>
      <c r="K168" s="124"/>
      <c r="L168" s="124"/>
      <c r="M168" s="124"/>
      <c r="N168" s="124"/>
      <c r="O168" s="124"/>
      <c r="P168" s="124"/>
      <c r="Q168" s="124"/>
      <c r="R168" s="124"/>
    </row>
    <row r="169" spans="1:102" ht="33.75" customHeight="1">
      <c r="A169" s="50" t="s">
        <v>364</v>
      </c>
      <c r="B169" s="51"/>
      <c r="C169" s="51"/>
      <c r="D169" s="51"/>
      <c r="E169" s="51"/>
      <c r="F169" s="51"/>
      <c r="G169" s="51"/>
      <c r="H169" s="51"/>
      <c r="I169" s="51"/>
      <c r="J169" s="51"/>
      <c r="K169" s="51"/>
      <c r="L169" s="52"/>
      <c r="M169" s="52"/>
      <c r="N169" s="52"/>
      <c r="O169" s="52"/>
    </row>
    <row r="170" spans="1:102" ht="33.75" customHeight="1">
      <c r="A170" s="392" t="s">
        <v>608</v>
      </c>
      <c r="B170" s="392"/>
      <c r="C170" s="392"/>
      <c r="D170" s="392"/>
      <c r="E170" s="392"/>
      <c r="F170" s="392"/>
      <c r="G170" s="392"/>
      <c r="H170" s="392"/>
      <c r="I170" s="392"/>
      <c r="J170" s="392"/>
      <c r="K170" s="392"/>
      <c r="L170" s="392"/>
      <c r="M170" s="392"/>
      <c r="N170" s="392"/>
    </row>
    <row r="171" spans="1:102" ht="60" customHeight="1">
      <c r="A171" s="382" t="s">
        <v>365</v>
      </c>
      <c r="B171" s="383"/>
      <c r="C171" s="383"/>
      <c r="D171" s="383"/>
      <c r="E171" s="383"/>
      <c r="F171" s="383"/>
      <c r="G171" s="383"/>
      <c r="H171" s="383"/>
      <c r="I171" s="383"/>
      <c r="J171" s="383"/>
      <c r="K171" s="384"/>
      <c r="L171" s="385"/>
      <c r="M171" s="386"/>
      <c r="N171" s="387"/>
    </row>
    <row r="172" spans="1:102" ht="50.1" customHeight="1">
      <c r="A172" s="382" t="s">
        <v>366</v>
      </c>
      <c r="B172" s="383"/>
      <c r="C172" s="383"/>
      <c r="D172" s="383"/>
      <c r="E172" s="383"/>
      <c r="F172" s="383"/>
      <c r="G172" s="383"/>
      <c r="H172" s="383"/>
      <c r="I172" s="383"/>
      <c r="J172" s="383"/>
      <c r="K172" s="384"/>
      <c r="L172" s="385"/>
      <c r="M172" s="386"/>
      <c r="N172" s="387"/>
      <c r="S172" s="127"/>
      <c r="CP172" s="36" t="s">
        <v>367</v>
      </c>
      <c r="CX172" s="36" t="s">
        <v>368</v>
      </c>
    </row>
    <row r="173" spans="1:102" ht="50.1" customHeight="1">
      <c r="A173" s="382" t="s">
        <v>369</v>
      </c>
      <c r="B173" s="383"/>
      <c r="C173" s="383"/>
      <c r="D173" s="383"/>
      <c r="E173" s="383"/>
      <c r="F173" s="383"/>
      <c r="G173" s="383"/>
      <c r="H173" s="383"/>
      <c r="I173" s="383"/>
      <c r="J173" s="383"/>
      <c r="K173" s="384"/>
      <c r="L173" s="385"/>
      <c r="M173" s="386"/>
      <c r="N173" s="387"/>
      <c r="CP173" s="36" t="s">
        <v>367</v>
      </c>
      <c r="CX173" s="36" t="s">
        <v>368</v>
      </c>
    </row>
    <row r="174" spans="1:102" ht="50.1" customHeight="1">
      <c r="A174" s="382" t="s">
        <v>370</v>
      </c>
      <c r="B174" s="383"/>
      <c r="C174" s="383"/>
      <c r="D174" s="383"/>
      <c r="E174" s="383"/>
      <c r="F174" s="383"/>
      <c r="G174" s="383"/>
      <c r="H174" s="383"/>
      <c r="I174" s="383"/>
      <c r="J174" s="383"/>
      <c r="K174" s="384"/>
      <c r="L174" s="385"/>
      <c r="M174" s="386"/>
      <c r="N174" s="387"/>
      <c r="CP174" s="36" t="s">
        <v>367</v>
      </c>
      <c r="CX174" s="36" t="s">
        <v>368</v>
      </c>
    </row>
    <row r="175" spans="1:102" ht="50.1" customHeight="1">
      <c r="A175" s="382" t="s">
        <v>371</v>
      </c>
      <c r="B175" s="383"/>
      <c r="C175" s="383"/>
      <c r="D175" s="383"/>
      <c r="E175" s="383"/>
      <c r="F175" s="383"/>
      <c r="G175" s="383"/>
      <c r="H175" s="383"/>
      <c r="I175" s="383"/>
      <c r="J175" s="383"/>
      <c r="K175" s="384"/>
      <c r="L175" s="385"/>
      <c r="M175" s="386"/>
      <c r="N175" s="387"/>
      <c r="CP175" s="36" t="s">
        <v>367</v>
      </c>
      <c r="CX175" s="36" t="s">
        <v>368</v>
      </c>
    </row>
    <row r="176" spans="1:102">
      <c r="A176" s="349" t="s">
        <v>609</v>
      </c>
      <c r="B176" s="349"/>
      <c r="C176" s="349"/>
      <c r="D176" s="349"/>
      <c r="E176" s="349"/>
    </row>
    <row r="177" spans="1:128">
      <c r="A177" s="349"/>
      <c r="B177" s="349"/>
      <c r="C177" s="349"/>
      <c r="D177" s="349"/>
      <c r="E177" s="349"/>
    </row>
    <row r="178" spans="1:128">
      <c r="A178" s="36" t="s">
        <v>372</v>
      </c>
    </row>
    <row r="179" spans="1:128">
      <c r="A179" s="36" t="s">
        <v>373</v>
      </c>
    </row>
    <row r="181" spans="1:128">
      <c r="A181" s="36" t="s">
        <v>374</v>
      </c>
    </row>
    <row r="182" spans="1:128" ht="11.25" customHeight="1">
      <c r="A182" s="378" t="s">
        <v>375</v>
      </c>
      <c r="B182" s="378"/>
      <c r="C182" s="378"/>
      <c r="D182" s="3"/>
      <c r="E182" s="3"/>
      <c r="F182" s="3"/>
      <c r="G182" s="3"/>
      <c r="H182" s="3"/>
      <c r="I182" s="3"/>
      <c r="J182" s="3"/>
      <c r="K182" s="3"/>
      <c r="L182" s="26"/>
      <c r="M182" s="26"/>
      <c r="N182" s="26"/>
      <c r="O182" s="26"/>
      <c r="P182" s="26"/>
    </row>
    <row r="183" spans="1:128">
      <c r="A183" s="379"/>
      <c r="B183" s="379"/>
      <c r="C183" s="379"/>
      <c r="D183" s="3"/>
      <c r="E183" s="3"/>
      <c r="F183" s="3"/>
      <c r="G183" s="3"/>
      <c r="H183" s="3"/>
      <c r="I183" s="3"/>
      <c r="J183" s="3"/>
      <c r="K183" s="3"/>
      <c r="L183" s="26"/>
      <c r="M183" s="26"/>
      <c r="N183" s="26"/>
      <c r="O183" s="26"/>
      <c r="P183" s="26"/>
    </row>
    <row r="184" spans="1:128">
      <c r="A184" s="379"/>
      <c r="B184" s="380"/>
      <c r="C184" s="380"/>
      <c r="D184" s="3"/>
      <c r="E184" s="3"/>
      <c r="F184" s="3"/>
      <c r="G184" s="3"/>
      <c r="H184" s="3"/>
      <c r="I184" s="3"/>
      <c r="J184" s="3"/>
      <c r="K184" s="3"/>
      <c r="L184" s="26"/>
      <c r="M184" s="26"/>
      <c r="N184" s="26"/>
      <c r="O184" s="26"/>
      <c r="P184" s="26"/>
    </row>
    <row r="185" spans="1:128" ht="12" customHeight="1">
      <c r="A185" s="378"/>
      <c r="B185" s="381" t="s">
        <v>376</v>
      </c>
      <c r="C185" s="376"/>
      <c r="D185" s="376"/>
      <c r="E185" s="376" t="s">
        <v>377</v>
      </c>
      <c r="F185" s="376"/>
      <c r="G185" s="376"/>
      <c r="H185" s="376" t="s">
        <v>378</v>
      </c>
      <c r="I185" s="377"/>
      <c r="J185" s="377"/>
      <c r="K185" s="377" t="s">
        <v>379</v>
      </c>
      <c r="L185" s="377"/>
      <c r="M185" s="377"/>
      <c r="N185" s="376" t="s">
        <v>380</v>
      </c>
      <c r="O185" s="377"/>
      <c r="P185" s="377"/>
    </row>
    <row r="186" spans="1:128">
      <c r="A186" s="378"/>
      <c r="B186" s="381"/>
      <c r="C186" s="376"/>
      <c r="D186" s="376"/>
      <c r="E186" s="376"/>
      <c r="F186" s="376"/>
      <c r="G186" s="376"/>
      <c r="H186" s="377"/>
      <c r="I186" s="377"/>
      <c r="J186" s="377"/>
      <c r="K186" s="377"/>
      <c r="L186" s="377"/>
      <c r="M186" s="377"/>
      <c r="N186" s="377"/>
      <c r="O186" s="377"/>
      <c r="P186" s="377"/>
    </row>
    <row r="187" spans="1:128" ht="12" customHeight="1">
      <c r="A187" s="356">
        <v>1</v>
      </c>
      <c r="B187" s="370"/>
      <c r="C187" s="370"/>
      <c r="D187" s="370"/>
      <c r="E187" s="370"/>
      <c r="F187" s="370"/>
      <c r="G187" s="370"/>
      <c r="H187" s="370"/>
      <c r="I187" s="370"/>
      <c r="J187" s="370"/>
      <c r="K187" s="370"/>
      <c r="L187" s="370"/>
      <c r="M187" s="370"/>
      <c r="N187" s="372" t="str">
        <f>IF(E187="","",(H187+K187)/E187)</f>
        <v/>
      </c>
      <c r="O187" s="372"/>
      <c r="P187" s="372"/>
      <c r="Q187" s="374"/>
      <c r="R187" s="375"/>
      <c r="S187" s="375"/>
      <c r="T187" s="375"/>
      <c r="U187" s="375"/>
      <c r="V187" s="375"/>
      <c r="W187" s="375"/>
      <c r="X187" s="375"/>
      <c r="Y187" s="375"/>
      <c r="Z187" s="375"/>
      <c r="AA187" s="125"/>
      <c r="AB187" s="125"/>
      <c r="AC187" s="125"/>
      <c r="AD187" s="125"/>
      <c r="AE187" s="125"/>
      <c r="AF187" s="125"/>
      <c r="AG187" s="125"/>
      <c r="AH187" s="125"/>
      <c r="AI187" s="125"/>
      <c r="AJ187" s="125"/>
      <c r="AK187" s="125"/>
      <c r="AL187" s="125"/>
      <c r="AM187" s="125"/>
      <c r="AN187" s="125"/>
      <c r="AO187" s="125"/>
      <c r="AP187" s="125"/>
      <c r="AQ187" s="125"/>
      <c r="AR187" s="125"/>
      <c r="AS187" s="125"/>
      <c r="AT187" s="125"/>
      <c r="AU187" s="125"/>
      <c r="AV187" s="125"/>
      <c r="AW187" s="125"/>
      <c r="AX187" s="125"/>
      <c r="AY187" s="125"/>
      <c r="AZ187" s="125"/>
      <c r="BA187" s="125"/>
      <c r="BB187" s="125"/>
      <c r="BC187" s="125"/>
      <c r="BD187" s="125"/>
      <c r="BE187" s="125"/>
      <c r="BF187" s="125"/>
      <c r="BG187" s="125"/>
      <c r="BH187" s="125"/>
      <c r="BI187" s="125"/>
      <c r="BJ187" s="125"/>
      <c r="BK187" s="125"/>
      <c r="BL187" s="125"/>
      <c r="BM187" s="125"/>
      <c r="BN187" s="125"/>
      <c r="BO187" s="125"/>
      <c r="BP187" s="125"/>
      <c r="BQ187" s="125"/>
      <c r="BR187" s="125"/>
      <c r="BS187" s="125"/>
      <c r="BT187" s="125"/>
      <c r="BU187" s="125"/>
      <c r="BV187" s="125"/>
      <c r="BW187" s="125"/>
      <c r="BX187" s="125"/>
      <c r="BY187" s="125"/>
      <c r="BZ187" s="125"/>
      <c r="CA187" s="125"/>
      <c r="CB187" s="125"/>
      <c r="CC187" s="125"/>
      <c r="CD187" s="125"/>
      <c r="CE187" s="125"/>
      <c r="CF187" s="125"/>
      <c r="CG187" s="125"/>
      <c r="CH187" s="125"/>
      <c r="CI187" s="125"/>
      <c r="CJ187" s="125"/>
      <c r="CK187" s="125"/>
      <c r="CL187" s="125"/>
      <c r="CM187" s="125"/>
      <c r="CN187" s="125"/>
      <c r="CO187" s="125"/>
      <c r="CP187" s="125"/>
      <c r="CQ187" s="125"/>
      <c r="CR187" s="125"/>
      <c r="CS187" s="125"/>
      <c r="CT187" s="125"/>
      <c r="CU187" s="125"/>
      <c r="CV187" s="125"/>
      <c r="CW187" s="125"/>
      <c r="CX187" s="125"/>
      <c r="CY187" s="125"/>
      <c r="CZ187" s="125"/>
      <c r="DA187" s="125"/>
      <c r="DB187" s="125"/>
      <c r="DC187" s="125"/>
      <c r="DD187" s="125"/>
      <c r="DE187" s="125"/>
      <c r="DF187" s="125"/>
      <c r="DG187" s="125"/>
      <c r="DH187" s="125"/>
      <c r="DI187" s="125"/>
      <c r="DJ187" s="125"/>
      <c r="DK187" s="125"/>
      <c r="DL187" s="125"/>
      <c r="DM187" s="125"/>
      <c r="DN187" s="125"/>
      <c r="DO187" s="125"/>
      <c r="DP187" s="125"/>
      <c r="DQ187" s="125"/>
      <c r="DR187" s="125"/>
      <c r="DS187" s="125"/>
      <c r="DT187" s="125"/>
      <c r="DU187" s="125"/>
      <c r="DV187" s="125"/>
      <c r="DW187" s="125"/>
      <c r="DX187" s="125"/>
    </row>
    <row r="188" spans="1:128">
      <c r="A188" s="356"/>
      <c r="B188" s="370"/>
      <c r="C188" s="370"/>
      <c r="D188" s="370"/>
      <c r="E188" s="370"/>
      <c r="F188" s="370"/>
      <c r="G188" s="370"/>
      <c r="H188" s="370"/>
      <c r="I188" s="370"/>
      <c r="J188" s="370"/>
      <c r="K188" s="370"/>
      <c r="L188" s="370"/>
      <c r="M188" s="370"/>
      <c r="N188" s="372"/>
      <c r="O188" s="372"/>
      <c r="P188" s="372"/>
      <c r="Q188" s="374"/>
      <c r="R188" s="375"/>
      <c r="S188" s="375"/>
      <c r="T188" s="375"/>
      <c r="U188" s="375"/>
      <c r="V188" s="375"/>
      <c r="W188" s="375"/>
      <c r="X188" s="375"/>
      <c r="Y188" s="375"/>
      <c r="Z188" s="375"/>
      <c r="AA188" s="125"/>
      <c r="AB188" s="125"/>
      <c r="AC188" s="125"/>
      <c r="AD188" s="125"/>
      <c r="AE188" s="125"/>
      <c r="AF188" s="125"/>
      <c r="AG188" s="125"/>
      <c r="AH188" s="125"/>
      <c r="AI188" s="125"/>
      <c r="AJ188" s="125"/>
      <c r="AK188" s="125"/>
      <c r="AL188" s="125"/>
      <c r="AM188" s="125"/>
      <c r="AN188" s="125"/>
      <c r="AO188" s="125"/>
      <c r="AP188" s="125"/>
      <c r="AQ188" s="125"/>
      <c r="AR188" s="125"/>
      <c r="AS188" s="125"/>
      <c r="AT188" s="125"/>
      <c r="AU188" s="125"/>
      <c r="AV188" s="125"/>
      <c r="AW188" s="125"/>
      <c r="AX188" s="125"/>
      <c r="AY188" s="125"/>
      <c r="AZ188" s="125"/>
      <c r="BA188" s="125"/>
      <c r="BB188" s="125"/>
      <c r="BC188" s="125"/>
      <c r="BD188" s="125"/>
      <c r="BE188" s="125"/>
      <c r="BF188" s="125"/>
      <c r="BG188" s="125"/>
      <c r="BH188" s="125"/>
      <c r="BI188" s="125"/>
      <c r="BJ188" s="125"/>
      <c r="BK188" s="125"/>
      <c r="BL188" s="125"/>
      <c r="BM188" s="125"/>
      <c r="BN188" s="125"/>
      <c r="BO188" s="125"/>
      <c r="BP188" s="125"/>
      <c r="BQ188" s="125"/>
      <c r="BR188" s="125"/>
      <c r="BS188" s="125"/>
      <c r="BT188" s="125"/>
      <c r="BU188" s="125"/>
      <c r="BV188" s="125"/>
      <c r="BW188" s="125"/>
      <c r="BX188" s="125"/>
      <c r="BY188" s="125"/>
      <c r="BZ188" s="125"/>
      <c r="CA188" s="125"/>
      <c r="CB188" s="125"/>
      <c r="CC188" s="125"/>
      <c r="CD188" s="125"/>
      <c r="CE188" s="125"/>
      <c r="CF188" s="125"/>
      <c r="CG188" s="125"/>
      <c r="CH188" s="125"/>
      <c r="CI188" s="125"/>
      <c r="CJ188" s="125"/>
      <c r="CK188" s="125"/>
      <c r="CL188" s="125"/>
      <c r="CM188" s="125"/>
      <c r="CN188" s="125"/>
      <c r="CO188" s="125"/>
      <c r="CP188" s="125"/>
      <c r="CQ188" s="125"/>
      <c r="CR188" s="125"/>
      <c r="CS188" s="125"/>
      <c r="CT188" s="125"/>
      <c r="CU188" s="125"/>
      <c r="CV188" s="125"/>
      <c r="CW188" s="125"/>
      <c r="CX188" s="125"/>
      <c r="CY188" s="125"/>
      <c r="CZ188" s="125"/>
      <c r="DA188" s="125"/>
      <c r="DB188" s="125"/>
      <c r="DC188" s="125"/>
      <c r="DD188" s="125"/>
      <c r="DE188" s="125"/>
      <c r="DF188" s="125"/>
      <c r="DG188" s="125"/>
      <c r="DH188" s="125"/>
      <c r="DI188" s="125"/>
      <c r="DJ188" s="125"/>
      <c r="DK188" s="125"/>
      <c r="DL188" s="125"/>
      <c r="DM188" s="125"/>
      <c r="DN188" s="125"/>
      <c r="DO188" s="125"/>
      <c r="DP188" s="125"/>
      <c r="DQ188" s="125"/>
      <c r="DR188" s="125"/>
      <c r="DS188" s="125"/>
      <c r="DT188" s="125"/>
      <c r="DU188" s="125"/>
      <c r="DV188" s="125"/>
      <c r="DW188" s="125"/>
      <c r="DX188" s="125"/>
    </row>
    <row r="189" spans="1:128" ht="12" customHeight="1">
      <c r="A189" s="356">
        <v>2</v>
      </c>
      <c r="B189" s="370"/>
      <c r="C189" s="370"/>
      <c r="D189" s="370"/>
      <c r="E189" s="370"/>
      <c r="F189" s="370"/>
      <c r="G189" s="370"/>
      <c r="H189" s="370"/>
      <c r="I189" s="370"/>
      <c r="J189" s="370"/>
      <c r="K189" s="370"/>
      <c r="L189" s="370"/>
      <c r="M189" s="370"/>
      <c r="N189" s="372" t="str">
        <f>IF(E189="","",(H189+K189)/E189)</f>
        <v/>
      </c>
      <c r="O189" s="372"/>
      <c r="P189" s="372"/>
      <c r="Q189" s="374"/>
      <c r="R189" s="375"/>
      <c r="S189" s="375"/>
      <c r="T189" s="375"/>
      <c r="U189" s="375"/>
      <c r="V189" s="375"/>
      <c r="W189" s="375"/>
      <c r="X189" s="375"/>
      <c r="Y189" s="375"/>
      <c r="Z189" s="375"/>
      <c r="AA189" s="126"/>
      <c r="AB189" s="126"/>
      <c r="AC189" s="126"/>
      <c r="AD189" s="126"/>
      <c r="AE189" s="126"/>
      <c r="AF189" s="126"/>
      <c r="AG189" s="126"/>
      <c r="AH189" s="126"/>
      <c r="AI189" s="126"/>
      <c r="AJ189" s="126"/>
      <c r="AK189" s="126"/>
      <c r="AL189" s="126"/>
      <c r="AM189" s="126"/>
      <c r="AN189" s="126"/>
      <c r="AO189" s="126"/>
      <c r="AP189" s="126"/>
      <c r="AQ189" s="126"/>
      <c r="AR189" s="126"/>
      <c r="AS189" s="126"/>
      <c r="AT189" s="126"/>
      <c r="AU189" s="126"/>
      <c r="AV189" s="126"/>
      <c r="AW189" s="126"/>
      <c r="AX189" s="126"/>
      <c r="AY189" s="126"/>
      <c r="AZ189" s="126"/>
      <c r="BA189" s="126"/>
      <c r="BB189" s="126"/>
      <c r="BC189" s="126"/>
      <c r="BD189" s="126"/>
      <c r="BE189" s="126"/>
      <c r="BF189" s="126"/>
      <c r="BG189" s="126"/>
      <c r="BH189" s="126"/>
      <c r="BI189" s="126"/>
      <c r="BJ189" s="126"/>
      <c r="BK189" s="126"/>
      <c r="BL189" s="126"/>
      <c r="BM189" s="126"/>
      <c r="BN189" s="126"/>
      <c r="BO189" s="126"/>
      <c r="BP189" s="126"/>
      <c r="BQ189" s="126"/>
      <c r="BR189" s="126"/>
      <c r="BS189" s="126"/>
      <c r="BT189" s="126"/>
      <c r="BU189" s="126"/>
      <c r="BV189" s="126"/>
      <c r="BW189" s="126"/>
      <c r="BX189" s="126"/>
      <c r="BY189" s="126"/>
      <c r="BZ189" s="126"/>
      <c r="CA189" s="126"/>
      <c r="CB189" s="126"/>
      <c r="CC189" s="126"/>
      <c r="CD189" s="126"/>
      <c r="CE189" s="126"/>
      <c r="CF189" s="126"/>
      <c r="CG189" s="126"/>
      <c r="CH189" s="126"/>
      <c r="CI189" s="126"/>
      <c r="CJ189" s="126"/>
      <c r="CK189" s="126"/>
      <c r="CL189" s="126"/>
      <c r="CM189" s="126"/>
      <c r="CN189" s="126"/>
      <c r="CO189" s="126"/>
      <c r="CP189" s="126"/>
      <c r="CQ189" s="126"/>
      <c r="CR189" s="126"/>
      <c r="CS189" s="126"/>
      <c r="CT189" s="126"/>
      <c r="CU189" s="126"/>
      <c r="CV189" s="126"/>
      <c r="CW189" s="126"/>
      <c r="CX189" s="126"/>
      <c r="CY189" s="126"/>
      <c r="CZ189" s="126"/>
      <c r="DA189" s="126"/>
      <c r="DB189" s="126"/>
      <c r="DC189" s="126"/>
      <c r="DD189" s="126"/>
      <c r="DE189" s="126"/>
      <c r="DF189" s="126"/>
      <c r="DG189" s="126"/>
      <c r="DH189" s="126"/>
      <c r="DI189" s="126"/>
      <c r="DJ189" s="126"/>
      <c r="DK189" s="126"/>
      <c r="DL189" s="126"/>
      <c r="DM189" s="126"/>
      <c r="DN189" s="126"/>
      <c r="DO189" s="126"/>
      <c r="DP189" s="126"/>
      <c r="DQ189" s="126"/>
      <c r="DR189" s="126"/>
      <c r="DS189" s="126"/>
      <c r="DT189" s="126"/>
      <c r="DU189" s="126"/>
      <c r="DV189" s="126"/>
      <c r="DW189" s="126"/>
      <c r="DX189" s="126"/>
    </row>
    <row r="190" spans="1:128">
      <c r="A190" s="356"/>
      <c r="B190" s="370"/>
      <c r="C190" s="370"/>
      <c r="D190" s="370"/>
      <c r="E190" s="370"/>
      <c r="F190" s="370"/>
      <c r="G190" s="370"/>
      <c r="H190" s="370"/>
      <c r="I190" s="370"/>
      <c r="J190" s="370"/>
      <c r="K190" s="370"/>
      <c r="L190" s="370"/>
      <c r="M190" s="370"/>
      <c r="N190" s="372"/>
      <c r="O190" s="372"/>
      <c r="P190" s="372"/>
      <c r="Q190" s="374"/>
      <c r="R190" s="375"/>
      <c r="S190" s="375"/>
      <c r="T190" s="375"/>
      <c r="U190" s="375"/>
      <c r="V190" s="375"/>
      <c r="W190" s="375"/>
      <c r="X190" s="375"/>
      <c r="Y190" s="375"/>
      <c r="Z190" s="375"/>
      <c r="AA190" s="126"/>
      <c r="AB190" s="126"/>
      <c r="AC190" s="126"/>
      <c r="AD190" s="126"/>
      <c r="AE190" s="126"/>
      <c r="AF190" s="126"/>
      <c r="AG190" s="126"/>
      <c r="AH190" s="126"/>
      <c r="AI190" s="126"/>
      <c r="AJ190" s="126"/>
      <c r="AK190" s="126"/>
      <c r="AL190" s="126"/>
      <c r="AM190" s="126"/>
      <c r="AN190" s="126"/>
      <c r="AO190" s="126"/>
      <c r="AP190" s="126"/>
      <c r="AQ190" s="126"/>
      <c r="AR190" s="126"/>
      <c r="AS190" s="126"/>
      <c r="AT190" s="126"/>
      <c r="AU190" s="126"/>
      <c r="AV190" s="126"/>
      <c r="AW190" s="126"/>
      <c r="AX190" s="126"/>
      <c r="AY190" s="126"/>
      <c r="AZ190" s="126"/>
      <c r="BA190" s="126"/>
      <c r="BB190" s="126"/>
      <c r="BC190" s="126"/>
      <c r="BD190" s="126"/>
      <c r="BE190" s="126"/>
      <c r="BF190" s="126"/>
      <c r="BG190" s="126"/>
      <c r="BH190" s="126"/>
      <c r="BI190" s="126"/>
      <c r="BJ190" s="126"/>
      <c r="BK190" s="126"/>
      <c r="BL190" s="126"/>
      <c r="BM190" s="126"/>
      <c r="BN190" s="126"/>
      <c r="BO190" s="126"/>
      <c r="BP190" s="126"/>
      <c r="BQ190" s="126"/>
      <c r="BR190" s="126"/>
      <c r="BS190" s="126"/>
      <c r="BT190" s="126"/>
      <c r="BU190" s="126"/>
      <c r="BV190" s="126"/>
      <c r="BW190" s="126"/>
      <c r="BX190" s="126"/>
      <c r="BY190" s="126"/>
      <c r="BZ190" s="126"/>
      <c r="CA190" s="126"/>
      <c r="CB190" s="126"/>
      <c r="CC190" s="126"/>
      <c r="CD190" s="126"/>
      <c r="CE190" s="126"/>
      <c r="CF190" s="126"/>
      <c r="CG190" s="126"/>
      <c r="CH190" s="126"/>
      <c r="CI190" s="126"/>
      <c r="CJ190" s="126"/>
      <c r="CK190" s="126"/>
      <c r="CL190" s="126"/>
      <c r="CM190" s="126"/>
      <c r="CN190" s="126"/>
      <c r="CO190" s="126"/>
      <c r="CP190" s="126"/>
      <c r="CQ190" s="126"/>
      <c r="CR190" s="126"/>
      <c r="CS190" s="126"/>
      <c r="CT190" s="126"/>
      <c r="CU190" s="126"/>
      <c r="CV190" s="126"/>
      <c r="CW190" s="126"/>
      <c r="CX190" s="126"/>
      <c r="CY190" s="126"/>
      <c r="CZ190" s="126"/>
      <c r="DA190" s="126"/>
      <c r="DB190" s="126"/>
      <c r="DC190" s="126"/>
      <c r="DD190" s="126"/>
      <c r="DE190" s="126"/>
      <c r="DF190" s="126"/>
      <c r="DG190" s="126"/>
      <c r="DH190" s="126"/>
      <c r="DI190" s="126"/>
      <c r="DJ190" s="126"/>
      <c r="DK190" s="126"/>
      <c r="DL190" s="126"/>
      <c r="DM190" s="126"/>
      <c r="DN190" s="126"/>
      <c r="DO190" s="126"/>
      <c r="DP190" s="126"/>
      <c r="DQ190" s="126"/>
      <c r="DR190" s="126"/>
      <c r="DS190" s="126"/>
      <c r="DT190" s="126"/>
      <c r="DU190" s="126"/>
      <c r="DV190" s="126"/>
      <c r="DW190" s="126"/>
      <c r="DX190" s="126"/>
    </row>
    <row r="191" spans="1:128" ht="12" customHeight="1">
      <c r="A191" s="356">
        <v>3</v>
      </c>
      <c r="B191" s="370"/>
      <c r="C191" s="370"/>
      <c r="D191" s="370"/>
      <c r="E191" s="370"/>
      <c r="F191" s="370"/>
      <c r="G191" s="370"/>
      <c r="H191" s="370"/>
      <c r="I191" s="370"/>
      <c r="J191" s="370"/>
      <c r="K191" s="370"/>
      <c r="L191" s="370"/>
      <c r="M191" s="370"/>
      <c r="N191" s="372" t="str">
        <f>IF(E191="","",(H191+K191)/E191)</f>
        <v/>
      </c>
      <c r="O191" s="372"/>
      <c r="P191" s="372"/>
      <c r="Q191" s="374"/>
      <c r="R191" s="375"/>
      <c r="S191" s="375"/>
      <c r="T191" s="375"/>
      <c r="U191" s="375"/>
      <c r="V191" s="375"/>
      <c r="W191" s="375"/>
      <c r="X191" s="375"/>
      <c r="Y191" s="375"/>
      <c r="Z191" s="375"/>
      <c r="AA191" s="125"/>
      <c r="AB191" s="125"/>
      <c r="AC191" s="125"/>
      <c r="AD191" s="125"/>
      <c r="AE191" s="125"/>
      <c r="AF191" s="125"/>
      <c r="AG191" s="125"/>
      <c r="AH191" s="125"/>
      <c r="AI191" s="125"/>
      <c r="AJ191" s="125"/>
      <c r="AK191" s="125"/>
      <c r="AL191" s="125"/>
      <c r="AM191" s="125"/>
      <c r="AN191" s="125"/>
      <c r="AO191" s="125"/>
      <c r="AP191" s="125"/>
      <c r="AQ191" s="125"/>
      <c r="AR191" s="125"/>
      <c r="AS191" s="125"/>
      <c r="AT191" s="125"/>
      <c r="AU191" s="125"/>
      <c r="AV191" s="125"/>
      <c r="AW191" s="125"/>
      <c r="AX191" s="125"/>
      <c r="AY191" s="125"/>
      <c r="AZ191" s="125"/>
      <c r="BA191" s="125"/>
      <c r="BB191" s="125"/>
      <c r="BC191" s="125"/>
      <c r="BD191" s="125"/>
      <c r="BE191" s="125"/>
      <c r="BF191" s="125"/>
      <c r="BG191" s="125"/>
      <c r="BH191" s="125"/>
      <c r="BI191" s="125"/>
      <c r="BJ191" s="125"/>
      <c r="BK191" s="125"/>
      <c r="BL191" s="125"/>
      <c r="BM191" s="125"/>
      <c r="BN191" s="125"/>
      <c r="BO191" s="125"/>
      <c r="BP191" s="125"/>
      <c r="BQ191" s="125"/>
      <c r="BR191" s="125"/>
      <c r="BS191" s="125"/>
      <c r="BT191" s="125"/>
      <c r="BU191" s="125"/>
      <c r="BV191" s="125"/>
      <c r="BW191" s="125"/>
      <c r="BX191" s="125"/>
      <c r="BY191" s="125"/>
      <c r="BZ191" s="125"/>
      <c r="CA191" s="125"/>
      <c r="CB191" s="125"/>
      <c r="CC191" s="125"/>
      <c r="CD191" s="125"/>
      <c r="CE191" s="125"/>
      <c r="CF191" s="125"/>
      <c r="CG191" s="125"/>
      <c r="CH191" s="125"/>
      <c r="CI191" s="125"/>
      <c r="CJ191" s="125"/>
      <c r="CK191" s="125"/>
      <c r="CL191" s="125"/>
      <c r="CM191" s="125"/>
      <c r="CN191" s="125"/>
      <c r="CO191" s="125"/>
      <c r="CP191" s="125"/>
      <c r="CQ191" s="125"/>
      <c r="CR191" s="125"/>
      <c r="CS191" s="125"/>
      <c r="CT191" s="125"/>
      <c r="CU191" s="125"/>
      <c r="CV191" s="125"/>
      <c r="CW191" s="125"/>
      <c r="CX191" s="125"/>
      <c r="CY191" s="125"/>
      <c r="CZ191" s="125"/>
      <c r="DA191" s="125"/>
      <c r="DB191" s="125"/>
      <c r="DC191" s="125"/>
      <c r="DD191" s="125"/>
      <c r="DE191" s="125"/>
      <c r="DF191" s="125"/>
      <c r="DG191" s="125"/>
      <c r="DH191" s="125"/>
      <c r="DI191" s="125"/>
      <c r="DJ191" s="125"/>
      <c r="DK191" s="125"/>
      <c r="DL191" s="125"/>
      <c r="DM191" s="125"/>
      <c r="DN191" s="125"/>
      <c r="DO191" s="125"/>
      <c r="DP191" s="125"/>
      <c r="DQ191" s="125"/>
      <c r="DR191" s="125"/>
      <c r="DS191" s="125"/>
      <c r="DT191" s="125"/>
      <c r="DU191" s="125"/>
      <c r="DV191" s="125"/>
      <c r="DW191" s="125"/>
      <c r="DX191" s="125"/>
    </row>
    <row r="192" spans="1:128">
      <c r="A192" s="356"/>
      <c r="B192" s="370"/>
      <c r="C192" s="370"/>
      <c r="D192" s="370"/>
      <c r="E192" s="370"/>
      <c r="F192" s="370"/>
      <c r="G192" s="370"/>
      <c r="H192" s="370"/>
      <c r="I192" s="370"/>
      <c r="J192" s="370"/>
      <c r="K192" s="370"/>
      <c r="L192" s="370"/>
      <c r="M192" s="370"/>
      <c r="N192" s="372"/>
      <c r="O192" s="372"/>
      <c r="P192" s="372"/>
      <c r="Q192" s="374"/>
      <c r="R192" s="375"/>
      <c r="S192" s="375"/>
      <c r="T192" s="375"/>
      <c r="U192" s="375"/>
      <c r="V192" s="375"/>
      <c r="W192" s="375"/>
      <c r="X192" s="375"/>
      <c r="Y192" s="375"/>
      <c r="Z192" s="375"/>
      <c r="AA192" s="125"/>
      <c r="AB192" s="125"/>
      <c r="AC192" s="125"/>
      <c r="AD192" s="125"/>
      <c r="AE192" s="125"/>
      <c r="AF192" s="125"/>
      <c r="AG192" s="125"/>
      <c r="AH192" s="125"/>
      <c r="AI192" s="125"/>
      <c r="AJ192" s="125"/>
      <c r="AK192" s="125"/>
      <c r="AL192" s="125"/>
      <c r="AM192" s="125"/>
      <c r="AN192" s="125"/>
      <c r="AO192" s="125"/>
      <c r="AP192" s="125"/>
      <c r="AQ192" s="125"/>
      <c r="AR192" s="125"/>
      <c r="AS192" s="125"/>
      <c r="AT192" s="125"/>
      <c r="AU192" s="125"/>
      <c r="AV192" s="125"/>
      <c r="AW192" s="125"/>
      <c r="AX192" s="125"/>
      <c r="AY192" s="125"/>
      <c r="AZ192" s="125"/>
      <c r="BA192" s="125"/>
      <c r="BB192" s="125"/>
      <c r="BC192" s="125"/>
      <c r="BD192" s="125"/>
      <c r="BE192" s="125"/>
      <c r="BF192" s="125"/>
      <c r="BG192" s="125"/>
      <c r="BH192" s="125"/>
      <c r="BI192" s="125"/>
      <c r="BJ192" s="125"/>
      <c r="BK192" s="125"/>
      <c r="BL192" s="125"/>
      <c r="BM192" s="125"/>
      <c r="BN192" s="125"/>
      <c r="BO192" s="125"/>
      <c r="BP192" s="125"/>
      <c r="BQ192" s="125"/>
      <c r="BR192" s="125"/>
      <c r="BS192" s="125"/>
      <c r="BT192" s="125"/>
      <c r="BU192" s="125"/>
      <c r="BV192" s="125"/>
      <c r="BW192" s="125"/>
      <c r="BX192" s="125"/>
      <c r="BY192" s="125"/>
      <c r="BZ192" s="125"/>
      <c r="CA192" s="125"/>
      <c r="CB192" s="125"/>
      <c r="CC192" s="125"/>
      <c r="CD192" s="125"/>
      <c r="CE192" s="125"/>
      <c r="CF192" s="125"/>
      <c r="CG192" s="125"/>
      <c r="CH192" s="125"/>
      <c r="CI192" s="125"/>
      <c r="CJ192" s="125"/>
      <c r="CK192" s="125"/>
      <c r="CL192" s="125"/>
      <c r="CM192" s="125"/>
      <c r="CN192" s="125"/>
      <c r="CO192" s="125"/>
      <c r="CP192" s="125"/>
      <c r="CQ192" s="125"/>
      <c r="CR192" s="125"/>
      <c r="CS192" s="125"/>
      <c r="CT192" s="125"/>
      <c r="CU192" s="125"/>
      <c r="CV192" s="125"/>
      <c r="CW192" s="125"/>
      <c r="CX192" s="125"/>
      <c r="CY192" s="125"/>
      <c r="CZ192" s="125"/>
      <c r="DA192" s="125"/>
      <c r="DB192" s="125"/>
      <c r="DC192" s="125"/>
      <c r="DD192" s="125"/>
      <c r="DE192" s="125"/>
      <c r="DF192" s="125"/>
      <c r="DG192" s="125"/>
      <c r="DH192" s="125"/>
      <c r="DI192" s="125"/>
      <c r="DJ192" s="125"/>
      <c r="DK192" s="125"/>
      <c r="DL192" s="125"/>
      <c r="DM192" s="125"/>
      <c r="DN192" s="125"/>
      <c r="DO192" s="125"/>
      <c r="DP192" s="125"/>
      <c r="DQ192" s="125"/>
      <c r="DR192" s="125"/>
      <c r="DS192" s="125"/>
      <c r="DT192" s="125"/>
      <c r="DU192" s="125"/>
      <c r="DV192" s="125"/>
      <c r="DW192" s="125"/>
      <c r="DX192" s="125"/>
    </row>
    <row r="193" spans="1:128">
      <c r="A193" s="356">
        <v>4</v>
      </c>
      <c r="B193" s="370"/>
      <c r="C193" s="370"/>
      <c r="D193" s="370"/>
      <c r="E193" s="370"/>
      <c r="F193" s="370"/>
      <c r="G193" s="370"/>
      <c r="H193" s="370"/>
      <c r="I193" s="370"/>
      <c r="J193" s="370"/>
      <c r="K193" s="370"/>
      <c r="L193" s="370"/>
      <c r="M193" s="370"/>
      <c r="N193" s="372" t="str">
        <f>IF(E193="","",(H193+K193)/E193)</f>
        <v/>
      </c>
      <c r="O193" s="372"/>
      <c r="P193" s="372"/>
      <c r="Q193" s="374"/>
      <c r="R193" s="375"/>
      <c r="S193" s="375"/>
      <c r="T193" s="375"/>
      <c r="U193" s="375"/>
      <c r="V193" s="375"/>
      <c r="W193" s="375"/>
      <c r="X193" s="375"/>
      <c r="Y193" s="375"/>
      <c r="Z193" s="375"/>
      <c r="AA193" s="126"/>
      <c r="AB193" s="126"/>
      <c r="AC193" s="126"/>
      <c r="AD193" s="126"/>
      <c r="AE193" s="126"/>
      <c r="AF193" s="126"/>
      <c r="AG193" s="126"/>
      <c r="AH193" s="126"/>
      <c r="AI193" s="126"/>
      <c r="AJ193" s="126"/>
      <c r="AK193" s="126"/>
      <c r="AL193" s="126"/>
      <c r="AM193" s="126"/>
      <c r="AN193" s="126"/>
      <c r="AO193" s="126"/>
      <c r="AP193" s="126"/>
      <c r="AQ193" s="126"/>
      <c r="AR193" s="126"/>
      <c r="AS193" s="126"/>
      <c r="AT193" s="126"/>
      <c r="AU193" s="126"/>
      <c r="AV193" s="126"/>
      <c r="AW193" s="126"/>
      <c r="AX193" s="126"/>
      <c r="AY193" s="126"/>
      <c r="AZ193" s="126"/>
      <c r="BA193" s="126"/>
      <c r="BB193" s="126"/>
      <c r="BC193" s="126"/>
      <c r="BD193" s="126"/>
      <c r="BE193" s="126"/>
      <c r="BF193" s="126"/>
      <c r="BG193" s="126"/>
      <c r="BH193" s="126"/>
      <c r="BI193" s="126"/>
      <c r="BJ193" s="126"/>
      <c r="BK193" s="126"/>
      <c r="BL193" s="126"/>
      <c r="BM193" s="126"/>
      <c r="BN193" s="126"/>
      <c r="BO193" s="126"/>
      <c r="BP193" s="126"/>
      <c r="BQ193" s="126"/>
      <c r="BR193" s="126"/>
      <c r="BS193" s="126"/>
      <c r="BT193" s="126"/>
      <c r="BU193" s="126"/>
      <c r="BV193" s="126"/>
      <c r="BW193" s="126"/>
      <c r="BX193" s="126"/>
      <c r="BY193" s="126"/>
      <c r="BZ193" s="126"/>
      <c r="CA193" s="126"/>
      <c r="CB193" s="126"/>
      <c r="CC193" s="126"/>
      <c r="CD193" s="126"/>
      <c r="CE193" s="126"/>
      <c r="CF193" s="126"/>
      <c r="CG193" s="126"/>
      <c r="CH193" s="126"/>
      <c r="CI193" s="126"/>
      <c r="CJ193" s="126"/>
      <c r="CK193" s="126"/>
      <c r="CL193" s="126"/>
      <c r="CM193" s="126"/>
      <c r="CN193" s="126"/>
      <c r="CO193" s="126"/>
      <c r="CP193" s="126"/>
      <c r="CQ193" s="126"/>
      <c r="CR193" s="126"/>
      <c r="CS193" s="126"/>
      <c r="CT193" s="126"/>
      <c r="CU193" s="126"/>
      <c r="CV193" s="126"/>
      <c r="CW193" s="126"/>
      <c r="CX193" s="126"/>
      <c r="CY193" s="126"/>
      <c r="CZ193" s="126"/>
      <c r="DA193" s="126"/>
      <c r="DB193" s="126"/>
      <c r="DC193" s="126"/>
      <c r="DD193" s="126"/>
      <c r="DE193" s="126"/>
      <c r="DF193" s="126"/>
      <c r="DG193" s="126"/>
      <c r="DH193" s="126"/>
      <c r="DI193" s="126"/>
      <c r="DJ193" s="126"/>
      <c r="DK193" s="126"/>
      <c r="DL193" s="126"/>
      <c r="DM193" s="126"/>
      <c r="DN193" s="126"/>
      <c r="DO193" s="126"/>
      <c r="DP193" s="126"/>
      <c r="DQ193" s="126"/>
      <c r="DR193" s="126"/>
      <c r="DS193" s="126"/>
      <c r="DT193" s="126"/>
      <c r="DU193" s="126"/>
      <c r="DV193" s="126"/>
      <c r="DW193" s="126"/>
      <c r="DX193" s="126"/>
    </row>
    <row r="194" spans="1:128">
      <c r="A194" s="356"/>
      <c r="B194" s="370"/>
      <c r="C194" s="370"/>
      <c r="D194" s="370"/>
      <c r="E194" s="370"/>
      <c r="F194" s="370"/>
      <c r="G194" s="370"/>
      <c r="H194" s="370"/>
      <c r="I194" s="370"/>
      <c r="J194" s="370"/>
      <c r="K194" s="370"/>
      <c r="L194" s="370"/>
      <c r="M194" s="370"/>
      <c r="N194" s="372"/>
      <c r="O194" s="372"/>
      <c r="P194" s="372"/>
      <c r="Q194" s="374"/>
      <c r="R194" s="375"/>
      <c r="S194" s="375"/>
      <c r="T194" s="375"/>
      <c r="U194" s="375"/>
      <c r="V194" s="375"/>
      <c r="W194" s="375"/>
      <c r="X194" s="375"/>
      <c r="Y194" s="375"/>
      <c r="Z194" s="375"/>
    </row>
    <row r="195" spans="1:128">
      <c r="A195" s="356">
        <v>5</v>
      </c>
      <c r="B195" s="370"/>
      <c r="C195" s="370"/>
      <c r="D195" s="370"/>
      <c r="E195" s="370"/>
      <c r="F195" s="370"/>
      <c r="G195" s="370"/>
      <c r="H195" s="370"/>
      <c r="I195" s="370"/>
      <c r="J195" s="370"/>
      <c r="K195" s="370"/>
      <c r="L195" s="370"/>
      <c r="M195" s="370"/>
      <c r="N195" s="372" t="str">
        <f>IF(E195="","",(H195+K195)/E195)</f>
        <v/>
      </c>
      <c r="O195" s="372"/>
      <c r="P195" s="372"/>
    </row>
    <row r="196" spans="1:128">
      <c r="A196" s="356"/>
      <c r="B196" s="370"/>
      <c r="C196" s="370"/>
      <c r="D196" s="370"/>
      <c r="E196" s="370"/>
      <c r="F196" s="370"/>
      <c r="G196" s="370"/>
      <c r="H196" s="370"/>
      <c r="I196" s="370"/>
      <c r="J196" s="370"/>
      <c r="K196" s="370"/>
      <c r="L196" s="370"/>
      <c r="M196" s="370"/>
      <c r="N196" s="372"/>
      <c r="O196" s="372"/>
      <c r="P196" s="372"/>
    </row>
    <row r="197" spans="1:128">
      <c r="A197" s="356">
        <v>6</v>
      </c>
      <c r="B197" s="370"/>
      <c r="C197" s="370"/>
      <c r="D197" s="370"/>
      <c r="E197" s="370"/>
      <c r="F197" s="370"/>
      <c r="G197" s="370"/>
      <c r="H197" s="370"/>
      <c r="I197" s="370"/>
      <c r="J197" s="370"/>
      <c r="K197" s="370"/>
      <c r="L197" s="370"/>
      <c r="M197" s="370"/>
      <c r="N197" s="372" t="str">
        <f>IF(E197="","",(H197+K197)/E197)</f>
        <v/>
      </c>
      <c r="O197" s="372"/>
      <c r="P197" s="372"/>
    </row>
    <row r="198" spans="1:128" ht="12.75" thickBot="1">
      <c r="A198" s="369"/>
      <c r="B198" s="370"/>
      <c r="C198" s="370"/>
      <c r="D198" s="370"/>
      <c r="E198" s="370"/>
      <c r="F198" s="370"/>
      <c r="G198" s="370"/>
      <c r="H198" s="370"/>
      <c r="I198" s="370"/>
      <c r="J198" s="370"/>
      <c r="K198" s="370"/>
      <c r="L198" s="370"/>
      <c r="M198" s="370"/>
      <c r="N198" s="373"/>
      <c r="O198" s="373"/>
      <c r="P198" s="373"/>
    </row>
    <row r="199" spans="1:128">
      <c r="A199" s="358" t="s">
        <v>381</v>
      </c>
      <c r="B199" s="360" t="str">
        <f>IF(B187="","",SUM(B187:D198))</f>
        <v/>
      </c>
      <c r="C199" s="360"/>
      <c r="D199" s="360"/>
      <c r="E199" s="360" t="str">
        <f>IF(E187="","",SUM(E187:G198))</f>
        <v/>
      </c>
      <c r="F199" s="360"/>
      <c r="G199" s="360"/>
      <c r="H199" s="360" t="str">
        <f>IF(H187="","",SUM(H187:J198))</f>
        <v/>
      </c>
      <c r="I199" s="360"/>
      <c r="J199" s="360"/>
      <c r="K199" s="360" t="str">
        <f>IF(K187="","",SUM(K187:M198))</f>
        <v/>
      </c>
      <c r="L199" s="360"/>
      <c r="M199" s="360"/>
      <c r="N199" s="362" t="str">
        <f>IF(E199="","",(H199+K199)/E199)</f>
        <v/>
      </c>
      <c r="O199" s="362"/>
      <c r="P199" s="363"/>
    </row>
    <row r="200" spans="1:128" ht="12.75" thickBot="1">
      <c r="A200" s="359"/>
      <c r="B200" s="361"/>
      <c r="C200" s="361"/>
      <c r="D200" s="361"/>
      <c r="E200" s="361"/>
      <c r="F200" s="361"/>
      <c r="G200" s="361"/>
      <c r="H200" s="361"/>
      <c r="I200" s="361"/>
      <c r="J200" s="361"/>
      <c r="K200" s="361"/>
      <c r="L200" s="361"/>
      <c r="M200" s="361"/>
      <c r="N200" s="364"/>
      <c r="O200" s="364"/>
      <c r="P200" s="365"/>
    </row>
    <row r="201" spans="1:128" ht="34.5" customHeight="1">
      <c r="A201" s="366" t="s">
        <v>382</v>
      </c>
      <c r="B201" s="367"/>
      <c r="C201" s="367"/>
      <c r="D201" s="367"/>
      <c r="E201" s="367"/>
      <c r="F201" s="367"/>
      <c r="G201" s="367"/>
      <c r="H201" s="367"/>
      <c r="I201" s="367"/>
      <c r="J201" s="367"/>
      <c r="K201" s="367"/>
      <c r="L201" s="367"/>
      <c r="M201" s="367"/>
      <c r="N201" s="367"/>
      <c r="O201" s="367"/>
      <c r="P201" s="367"/>
    </row>
    <row r="202" spans="1:128" ht="34.5" customHeight="1">
      <c r="A202" s="368"/>
      <c r="B202" s="368"/>
      <c r="C202" s="368"/>
      <c r="D202" s="368"/>
      <c r="E202" s="368"/>
      <c r="F202" s="368"/>
      <c r="G202" s="368"/>
      <c r="H202" s="368"/>
      <c r="I202" s="368"/>
      <c r="J202" s="368"/>
      <c r="K202" s="368"/>
      <c r="L202" s="368"/>
      <c r="M202" s="368"/>
      <c r="N202" s="368"/>
      <c r="O202" s="368"/>
      <c r="P202" s="368"/>
    </row>
    <row r="203" spans="1:128" ht="34.5" customHeight="1">
      <c r="A203" s="368"/>
      <c r="B203" s="368"/>
      <c r="C203" s="368"/>
      <c r="D203" s="368"/>
      <c r="E203" s="368"/>
      <c r="F203" s="368"/>
      <c r="G203" s="368"/>
      <c r="H203" s="368"/>
      <c r="I203" s="368"/>
      <c r="J203" s="368"/>
      <c r="K203" s="368"/>
      <c r="L203" s="368"/>
      <c r="M203" s="368"/>
      <c r="N203" s="368"/>
      <c r="O203" s="368"/>
      <c r="P203" s="368"/>
    </row>
    <row r="204" spans="1:128" ht="34.5" customHeight="1">
      <c r="A204" s="368"/>
      <c r="B204" s="368"/>
      <c r="C204" s="368"/>
      <c r="D204" s="368"/>
      <c r="E204" s="368"/>
      <c r="F204" s="368"/>
      <c r="G204" s="368"/>
      <c r="H204" s="368"/>
      <c r="I204" s="368"/>
      <c r="J204" s="368"/>
      <c r="K204" s="368"/>
      <c r="L204" s="368"/>
      <c r="M204" s="368"/>
      <c r="N204" s="368"/>
      <c r="O204" s="368"/>
      <c r="P204" s="368"/>
    </row>
    <row r="205" spans="1:128">
      <c r="A205" s="53"/>
    </row>
    <row r="206" spans="1:128">
      <c r="A206" s="357" t="s">
        <v>383</v>
      </c>
      <c r="B206" s="357"/>
      <c r="C206" s="357"/>
      <c r="D206" s="357"/>
      <c r="E206" s="357"/>
      <c r="F206" s="357"/>
      <c r="G206" s="357"/>
      <c r="H206" s="357"/>
      <c r="I206" s="357"/>
      <c r="J206" s="357"/>
      <c r="K206" s="357"/>
      <c r="L206" s="357"/>
    </row>
    <row r="207" spans="1:128">
      <c r="A207" s="356" t="s">
        <v>384</v>
      </c>
      <c r="B207" s="356"/>
      <c r="C207" s="321"/>
      <c r="D207" s="322"/>
      <c r="E207" s="322"/>
      <c r="F207" s="322"/>
      <c r="G207" s="322"/>
      <c r="H207" s="322"/>
      <c r="I207" s="322"/>
      <c r="J207" s="322"/>
      <c r="K207" s="322"/>
      <c r="L207" s="322"/>
      <c r="M207" s="322"/>
      <c r="N207" s="322"/>
      <c r="O207" s="322"/>
      <c r="P207" s="323"/>
    </row>
    <row r="208" spans="1:128">
      <c r="A208" s="356"/>
      <c r="B208" s="356"/>
      <c r="C208" s="324"/>
      <c r="D208" s="325"/>
      <c r="E208" s="325"/>
      <c r="F208" s="325"/>
      <c r="G208" s="325"/>
      <c r="H208" s="325"/>
      <c r="I208" s="325"/>
      <c r="J208" s="325"/>
      <c r="K208" s="325"/>
      <c r="L208" s="325"/>
      <c r="M208" s="325"/>
      <c r="N208" s="325"/>
      <c r="O208" s="325"/>
      <c r="P208" s="326"/>
    </row>
    <row r="209" spans="1:19">
      <c r="A209" s="356" t="s">
        <v>385</v>
      </c>
      <c r="B209" s="356"/>
      <c r="C209" s="321"/>
      <c r="D209" s="322"/>
      <c r="E209" s="322"/>
      <c r="F209" s="322"/>
      <c r="G209" s="322"/>
      <c r="H209" s="322"/>
      <c r="I209" s="322"/>
      <c r="J209" s="322"/>
      <c r="K209" s="322"/>
      <c r="L209" s="322"/>
      <c r="M209" s="322"/>
      <c r="N209" s="322"/>
      <c r="O209" s="322"/>
      <c r="P209" s="323"/>
    </row>
    <row r="210" spans="1:19">
      <c r="A210" s="356"/>
      <c r="B210" s="356"/>
      <c r="C210" s="324"/>
      <c r="D210" s="325"/>
      <c r="E210" s="325"/>
      <c r="F210" s="325"/>
      <c r="G210" s="325"/>
      <c r="H210" s="325"/>
      <c r="I210" s="325"/>
      <c r="J210" s="325"/>
      <c r="K210" s="325"/>
      <c r="L210" s="325"/>
      <c r="M210" s="325"/>
      <c r="N210" s="325"/>
      <c r="O210" s="325"/>
      <c r="P210" s="326"/>
    </row>
    <row r="211" spans="1:19">
      <c r="A211" s="356" t="s">
        <v>386</v>
      </c>
      <c r="B211" s="356"/>
      <c r="C211" s="321"/>
      <c r="D211" s="322"/>
      <c r="E211" s="322"/>
      <c r="F211" s="322"/>
      <c r="G211" s="322"/>
      <c r="H211" s="322"/>
      <c r="I211" s="322"/>
      <c r="J211" s="322"/>
      <c r="K211" s="322"/>
      <c r="L211" s="322"/>
      <c r="M211" s="322"/>
      <c r="N211" s="322"/>
      <c r="O211" s="322"/>
      <c r="P211" s="323"/>
    </row>
    <row r="212" spans="1:19">
      <c r="A212" s="356"/>
      <c r="B212" s="356"/>
      <c r="C212" s="324"/>
      <c r="D212" s="325"/>
      <c r="E212" s="325"/>
      <c r="F212" s="325"/>
      <c r="G212" s="325"/>
      <c r="H212" s="325"/>
      <c r="I212" s="325"/>
      <c r="J212" s="325"/>
      <c r="K212" s="325"/>
      <c r="L212" s="325"/>
      <c r="M212" s="325"/>
      <c r="N212" s="325"/>
      <c r="O212" s="325"/>
      <c r="P212" s="326"/>
    </row>
    <row r="213" spans="1:19">
      <c r="A213" s="356" t="s">
        <v>387</v>
      </c>
      <c r="B213" s="356"/>
      <c r="C213" s="321"/>
      <c r="D213" s="322"/>
      <c r="E213" s="322"/>
      <c r="F213" s="322"/>
      <c r="G213" s="322"/>
      <c r="H213" s="322"/>
      <c r="I213" s="322"/>
      <c r="J213" s="322"/>
      <c r="K213" s="322"/>
      <c r="L213" s="322"/>
      <c r="M213" s="322"/>
      <c r="N213" s="322"/>
      <c r="O213" s="322"/>
      <c r="P213" s="323"/>
    </row>
    <row r="214" spans="1:19">
      <c r="A214" s="356"/>
      <c r="B214" s="356"/>
      <c r="C214" s="324"/>
      <c r="D214" s="325"/>
      <c r="E214" s="325"/>
      <c r="F214" s="325"/>
      <c r="G214" s="325"/>
      <c r="H214" s="325"/>
      <c r="I214" s="325"/>
      <c r="J214" s="325"/>
      <c r="K214" s="325"/>
      <c r="L214" s="325"/>
      <c r="M214" s="325"/>
      <c r="N214" s="325"/>
      <c r="O214" s="325"/>
      <c r="P214" s="326"/>
    </row>
    <row r="215" spans="1:19">
      <c r="A215" s="356" t="s">
        <v>388</v>
      </c>
      <c r="B215" s="356"/>
      <c r="C215" s="321"/>
      <c r="D215" s="322"/>
      <c r="E215" s="322"/>
      <c r="F215" s="322"/>
      <c r="G215" s="322"/>
      <c r="H215" s="322"/>
      <c r="I215" s="322"/>
      <c r="J215" s="322"/>
      <c r="K215" s="322"/>
      <c r="L215" s="322"/>
      <c r="M215" s="322"/>
      <c r="N215" s="322"/>
      <c r="O215" s="322"/>
      <c r="P215" s="323"/>
    </row>
    <row r="216" spans="1:19">
      <c r="A216" s="356"/>
      <c r="B216" s="356"/>
      <c r="C216" s="324"/>
      <c r="D216" s="325"/>
      <c r="E216" s="325"/>
      <c r="F216" s="325"/>
      <c r="G216" s="325"/>
      <c r="H216" s="325"/>
      <c r="I216" s="325"/>
      <c r="J216" s="325"/>
      <c r="K216" s="325"/>
      <c r="L216" s="325"/>
      <c r="M216" s="325"/>
      <c r="N216" s="325"/>
      <c r="O216" s="325"/>
      <c r="P216" s="326"/>
    </row>
    <row r="217" spans="1:19">
      <c r="A217" s="356" t="s">
        <v>389</v>
      </c>
      <c r="B217" s="356"/>
      <c r="C217" s="321"/>
      <c r="D217" s="322"/>
      <c r="E217" s="322"/>
      <c r="F217" s="322"/>
      <c r="G217" s="322"/>
      <c r="H217" s="322"/>
      <c r="I217" s="322"/>
      <c r="J217" s="322"/>
      <c r="K217" s="322"/>
      <c r="L217" s="322"/>
      <c r="M217" s="322"/>
      <c r="N217" s="322"/>
      <c r="O217" s="322"/>
      <c r="P217" s="323"/>
    </row>
    <row r="218" spans="1:19">
      <c r="A218" s="356"/>
      <c r="B218" s="356"/>
      <c r="C218" s="324"/>
      <c r="D218" s="325"/>
      <c r="E218" s="325"/>
      <c r="F218" s="325"/>
      <c r="G218" s="325"/>
      <c r="H218" s="325"/>
      <c r="I218" s="325"/>
      <c r="J218" s="325"/>
      <c r="K218" s="325"/>
      <c r="L218" s="325"/>
      <c r="M218" s="325"/>
      <c r="N218" s="325"/>
      <c r="O218" s="325"/>
      <c r="P218" s="326"/>
    </row>
    <row r="219" spans="1:19">
      <c r="A219" s="53"/>
    </row>
    <row r="220" spans="1:19">
      <c r="A220" s="349" t="s">
        <v>610</v>
      </c>
      <c r="B220" s="349"/>
      <c r="C220" s="349"/>
      <c r="D220" s="349"/>
      <c r="E220" s="349"/>
      <c r="F220" s="349"/>
      <c r="G220" s="349"/>
    </row>
    <row r="221" spans="1:19">
      <c r="A221" s="349"/>
      <c r="B221" s="349"/>
      <c r="C221" s="349"/>
      <c r="D221" s="349"/>
      <c r="E221" s="349"/>
      <c r="F221" s="349"/>
      <c r="G221" s="349"/>
    </row>
    <row r="222" spans="1:19" ht="12" customHeight="1">
      <c r="A222" s="352" t="s">
        <v>390</v>
      </c>
      <c r="B222" s="352"/>
      <c r="C222" s="352"/>
      <c r="D222" s="352"/>
    </row>
    <row r="223" spans="1:19" ht="12" customHeight="1">
      <c r="A223" s="352"/>
      <c r="B223" s="352"/>
      <c r="C223" s="352"/>
      <c r="D223" s="352"/>
    </row>
    <row r="224" spans="1:19" ht="20.100000000000001" customHeight="1">
      <c r="A224" s="354" t="s">
        <v>391</v>
      </c>
      <c r="B224" s="354"/>
      <c r="C224" s="354"/>
      <c r="D224" s="354"/>
      <c r="E224" s="321"/>
      <c r="F224" s="322"/>
      <c r="G224" s="322"/>
      <c r="H224" s="322"/>
      <c r="I224" s="322"/>
      <c r="J224" s="322"/>
      <c r="K224" s="322"/>
      <c r="L224" s="322"/>
      <c r="M224" s="322"/>
      <c r="N224" s="322"/>
      <c r="O224" s="322"/>
      <c r="P224" s="322"/>
      <c r="Q224" s="322"/>
      <c r="R224" s="322"/>
      <c r="S224" s="323"/>
    </row>
    <row r="225" spans="1:19" ht="20.100000000000001" customHeight="1">
      <c r="A225" s="354"/>
      <c r="B225" s="354"/>
      <c r="C225" s="354"/>
      <c r="D225" s="354"/>
      <c r="E225" s="324"/>
      <c r="F225" s="325"/>
      <c r="G225" s="325"/>
      <c r="H225" s="325"/>
      <c r="I225" s="325"/>
      <c r="J225" s="325"/>
      <c r="K225" s="325"/>
      <c r="L225" s="325"/>
      <c r="M225" s="325"/>
      <c r="N225" s="325"/>
      <c r="O225" s="325"/>
      <c r="P225" s="325"/>
      <c r="Q225" s="325"/>
      <c r="R225" s="325"/>
      <c r="S225" s="326"/>
    </row>
    <row r="226" spans="1:19" ht="15" customHeight="1">
      <c r="A226" s="354" t="s">
        <v>392</v>
      </c>
      <c r="B226" s="354"/>
      <c r="C226" s="354"/>
      <c r="D226" s="355"/>
      <c r="E226" s="321"/>
      <c r="F226" s="322"/>
      <c r="G226" s="322"/>
      <c r="H226" s="322"/>
      <c r="I226" s="322"/>
      <c r="J226" s="322"/>
      <c r="K226" s="322"/>
      <c r="L226" s="322"/>
      <c r="M226" s="322"/>
      <c r="N226" s="322"/>
      <c r="O226" s="322"/>
      <c r="P226" s="322"/>
      <c r="Q226" s="322"/>
      <c r="R226" s="322"/>
      <c r="S226" s="323"/>
    </row>
    <row r="227" spans="1:19" ht="15" customHeight="1">
      <c r="A227" s="354"/>
      <c r="B227" s="354"/>
      <c r="C227" s="354"/>
      <c r="D227" s="355"/>
      <c r="E227" s="324"/>
      <c r="F227" s="325"/>
      <c r="G227" s="325"/>
      <c r="H227" s="325"/>
      <c r="I227" s="325"/>
      <c r="J227" s="325"/>
      <c r="K227" s="325"/>
      <c r="L227" s="325"/>
      <c r="M227" s="325"/>
      <c r="N227" s="325"/>
      <c r="O227" s="325"/>
      <c r="P227" s="325"/>
      <c r="Q227" s="325"/>
      <c r="R227" s="325"/>
      <c r="S227" s="326"/>
    </row>
    <row r="228" spans="1:19" ht="15" customHeight="1">
      <c r="A228" s="319" t="s">
        <v>393</v>
      </c>
      <c r="B228" s="319"/>
      <c r="C228" s="319"/>
      <c r="D228" s="320"/>
      <c r="E228" s="321"/>
      <c r="F228" s="322"/>
      <c r="G228" s="322"/>
      <c r="H228" s="322"/>
      <c r="I228" s="322"/>
      <c r="J228" s="322"/>
      <c r="K228" s="322"/>
      <c r="L228" s="322"/>
      <c r="M228" s="322"/>
      <c r="N228" s="322"/>
      <c r="O228" s="322"/>
      <c r="P228" s="322"/>
      <c r="Q228" s="322"/>
      <c r="R228" s="322"/>
      <c r="S228" s="323"/>
    </row>
    <row r="229" spans="1:19" ht="15" customHeight="1">
      <c r="A229" s="319"/>
      <c r="B229" s="319"/>
      <c r="C229" s="319"/>
      <c r="D229" s="320"/>
      <c r="E229" s="324"/>
      <c r="F229" s="325"/>
      <c r="G229" s="325"/>
      <c r="H229" s="325"/>
      <c r="I229" s="325"/>
      <c r="J229" s="325"/>
      <c r="K229" s="325"/>
      <c r="L229" s="325"/>
      <c r="M229" s="325"/>
      <c r="N229" s="325"/>
      <c r="O229" s="325"/>
      <c r="P229" s="325"/>
      <c r="Q229" s="325"/>
      <c r="R229" s="325"/>
      <c r="S229" s="326"/>
    </row>
    <row r="230" spans="1:19" ht="15" customHeight="1">
      <c r="A230" s="319" t="s">
        <v>394</v>
      </c>
      <c r="B230" s="319"/>
      <c r="C230" s="319"/>
      <c r="D230" s="320"/>
      <c r="E230" s="321"/>
      <c r="F230" s="322"/>
      <c r="G230" s="322"/>
      <c r="H230" s="322"/>
      <c r="I230" s="322"/>
      <c r="J230" s="322"/>
      <c r="K230" s="322"/>
      <c r="L230" s="322"/>
      <c r="M230" s="322"/>
      <c r="N230" s="322"/>
      <c r="O230" s="322"/>
      <c r="P230" s="322"/>
      <c r="Q230" s="322"/>
      <c r="R230" s="322"/>
      <c r="S230" s="323"/>
    </row>
    <row r="231" spans="1:19" ht="15" customHeight="1">
      <c r="A231" s="319"/>
      <c r="B231" s="319"/>
      <c r="C231" s="319"/>
      <c r="D231" s="320"/>
      <c r="E231" s="324"/>
      <c r="F231" s="325"/>
      <c r="G231" s="325"/>
      <c r="H231" s="325"/>
      <c r="I231" s="325"/>
      <c r="J231" s="325"/>
      <c r="K231" s="325"/>
      <c r="L231" s="325"/>
      <c r="M231" s="325"/>
      <c r="N231" s="325"/>
      <c r="O231" s="325"/>
      <c r="P231" s="325"/>
      <c r="Q231" s="325"/>
      <c r="R231" s="325"/>
      <c r="S231" s="326"/>
    </row>
    <row r="232" spans="1:19" ht="15" customHeight="1">
      <c r="A232" s="319" t="s">
        <v>395</v>
      </c>
      <c r="B232" s="319"/>
      <c r="C232" s="319"/>
      <c r="D232" s="320"/>
      <c r="E232" s="321"/>
      <c r="F232" s="322"/>
      <c r="G232" s="322"/>
      <c r="H232" s="322"/>
      <c r="I232" s="322"/>
      <c r="J232" s="322"/>
      <c r="K232" s="322"/>
      <c r="L232" s="322"/>
      <c r="M232" s="322"/>
      <c r="N232" s="322"/>
      <c r="O232" s="322"/>
      <c r="P232" s="322"/>
      <c r="Q232" s="322"/>
      <c r="R232" s="322"/>
      <c r="S232" s="323"/>
    </row>
    <row r="233" spans="1:19" ht="15" customHeight="1">
      <c r="A233" s="319"/>
      <c r="B233" s="319"/>
      <c r="C233" s="319"/>
      <c r="D233" s="320"/>
      <c r="E233" s="324"/>
      <c r="F233" s="325"/>
      <c r="G233" s="325"/>
      <c r="H233" s="325"/>
      <c r="I233" s="325"/>
      <c r="J233" s="325"/>
      <c r="K233" s="325"/>
      <c r="L233" s="325"/>
      <c r="M233" s="325"/>
      <c r="N233" s="325"/>
      <c r="O233" s="325"/>
      <c r="P233" s="325"/>
      <c r="Q233" s="325"/>
      <c r="R233" s="325"/>
      <c r="S233" s="326"/>
    </row>
    <row r="234" spans="1:19" ht="15" customHeight="1">
      <c r="A234" s="319" t="s">
        <v>396</v>
      </c>
      <c r="B234" s="319"/>
      <c r="C234" s="319"/>
      <c r="D234" s="320"/>
      <c r="E234" s="321"/>
      <c r="F234" s="322"/>
      <c r="G234" s="322"/>
      <c r="H234" s="322"/>
      <c r="I234" s="322"/>
      <c r="J234" s="322"/>
      <c r="K234" s="322"/>
      <c r="L234" s="322"/>
      <c r="M234" s="322"/>
      <c r="N234" s="322"/>
      <c r="O234" s="322"/>
      <c r="P234" s="322"/>
      <c r="Q234" s="322"/>
      <c r="R234" s="322"/>
      <c r="S234" s="323"/>
    </row>
    <row r="235" spans="1:19" ht="15" customHeight="1">
      <c r="A235" s="319"/>
      <c r="B235" s="319"/>
      <c r="C235" s="319"/>
      <c r="D235" s="320"/>
      <c r="E235" s="324"/>
      <c r="F235" s="325"/>
      <c r="G235" s="325"/>
      <c r="H235" s="325"/>
      <c r="I235" s="325"/>
      <c r="J235" s="325"/>
      <c r="K235" s="325"/>
      <c r="L235" s="325"/>
      <c r="M235" s="325"/>
      <c r="N235" s="325"/>
      <c r="O235" s="325"/>
      <c r="P235" s="325"/>
      <c r="Q235" s="325"/>
      <c r="R235" s="325"/>
      <c r="S235" s="326"/>
    </row>
    <row r="236" spans="1:19" ht="15" customHeight="1">
      <c r="A236" s="319" t="s">
        <v>397</v>
      </c>
      <c r="B236" s="319"/>
      <c r="C236" s="319"/>
      <c r="D236" s="320"/>
      <c r="E236" s="321"/>
      <c r="F236" s="322"/>
      <c r="G236" s="322"/>
      <c r="H236" s="322"/>
      <c r="I236" s="322"/>
      <c r="J236" s="322"/>
      <c r="K236" s="322"/>
      <c r="L236" s="322"/>
      <c r="M236" s="322"/>
      <c r="N236" s="322"/>
      <c r="O236" s="322"/>
      <c r="P236" s="322"/>
      <c r="Q236" s="322"/>
      <c r="R236" s="322"/>
      <c r="S236" s="323"/>
    </row>
    <row r="237" spans="1:19" ht="15" customHeight="1">
      <c r="A237" s="319"/>
      <c r="B237" s="319"/>
      <c r="C237" s="319"/>
      <c r="D237" s="320"/>
      <c r="E237" s="324"/>
      <c r="F237" s="325"/>
      <c r="G237" s="325"/>
      <c r="H237" s="325"/>
      <c r="I237" s="325"/>
      <c r="J237" s="325"/>
      <c r="K237" s="325"/>
      <c r="L237" s="325"/>
      <c r="M237" s="325"/>
      <c r="N237" s="325"/>
      <c r="O237" s="325"/>
      <c r="P237" s="325"/>
      <c r="Q237" s="325"/>
      <c r="R237" s="325"/>
      <c r="S237" s="326"/>
    </row>
    <row r="238" spans="1:19" ht="15" customHeight="1">
      <c r="A238" s="319" t="s">
        <v>398</v>
      </c>
      <c r="B238" s="319"/>
      <c r="C238" s="319"/>
      <c r="D238" s="320"/>
      <c r="E238" s="321"/>
      <c r="F238" s="322"/>
      <c r="G238" s="322"/>
      <c r="H238" s="322"/>
      <c r="I238" s="322"/>
      <c r="J238" s="322"/>
      <c r="K238" s="322"/>
      <c r="L238" s="322"/>
      <c r="M238" s="322"/>
      <c r="N238" s="322"/>
      <c r="O238" s="322"/>
      <c r="P238" s="322"/>
      <c r="Q238" s="322"/>
      <c r="R238" s="322"/>
      <c r="S238" s="323"/>
    </row>
    <row r="239" spans="1:19" ht="15" customHeight="1">
      <c r="A239" s="319"/>
      <c r="B239" s="319"/>
      <c r="C239" s="319"/>
      <c r="D239" s="320"/>
      <c r="E239" s="324"/>
      <c r="F239" s="325"/>
      <c r="G239" s="325"/>
      <c r="H239" s="325"/>
      <c r="I239" s="325"/>
      <c r="J239" s="325"/>
      <c r="K239" s="325"/>
      <c r="L239" s="325"/>
      <c r="M239" s="325"/>
      <c r="N239" s="325"/>
      <c r="O239" s="325"/>
      <c r="P239" s="325"/>
      <c r="Q239" s="325"/>
      <c r="R239" s="325"/>
      <c r="S239" s="326"/>
    </row>
    <row r="240" spans="1:19" ht="15" customHeight="1">
      <c r="A240" s="319" t="s">
        <v>399</v>
      </c>
      <c r="B240" s="319"/>
      <c r="C240" s="319"/>
      <c r="D240" s="320"/>
      <c r="E240" s="321"/>
      <c r="F240" s="322"/>
      <c r="G240" s="322"/>
      <c r="H240" s="322"/>
      <c r="I240" s="322"/>
      <c r="J240" s="322"/>
      <c r="K240" s="322"/>
      <c r="L240" s="322"/>
      <c r="M240" s="322"/>
      <c r="N240" s="322"/>
      <c r="O240" s="322"/>
      <c r="P240" s="322"/>
      <c r="Q240" s="322"/>
      <c r="R240" s="322"/>
      <c r="S240" s="323"/>
    </row>
    <row r="241" spans="1:128" ht="15" customHeight="1">
      <c r="A241" s="319"/>
      <c r="B241" s="319"/>
      <c r="C241" s="319"/>
      <c r="D241" s="320"/>
      <c r="E241" s="324"/>
      <c r="F241" s="325"/>
      <c r="G241" s="325"/>
      <c r="H241" s="325"/>
      <c r="I241" s="325"/>
      <c r="J241" s="325"/>
      <c r="K241" s="325"/>
      <c r="L241" s="325"/>
      <c r="M241" s="325"/>
      <c r="N241" s="325"/>
      <c r="O241" s="325"/>
      <c r="P241" s="325"/>
      <c r="Q241" s="325"/>
      <c r="R241" s="325"/>
      <c r="S241" s="326"/>
    </row>
    <row r="242" spans="1:128" s="327" customFormat="1" ht="15" customHeight="1">
      <c r="A242" s="327" t="s">
        <v>400</v>
      </c>
      <c r="B242" s="328"/>
      <c r="C242" s="328"/>
      <c r="D242" s="328"/>
      <c r="E242" s="328"/>
      <c r="F242" s="328"/>
      <c r="G242" s="328"/>
      <c r="H242" s="328"/>
      <c r="I242" s="328"/>
      <c r="J242" s="328"/>
      <c r="K242" s="328"/>
      <c r="L242" s="328"/>
      <c r="M242" s="328"/>
      <c r="N242" s="328"/>
      <c r="O242" s="328"/>
      <c r="P242" s="328"/>
      <c r="Q242" s="328"/>
      <c r="R242" s="328"/>
      <c r="S242" s="328"/>
      <c r="T242" s="328"/>
      <c r="U242" s="328"/>
      <c r="V242" s="328"/>
      <c r="W242" s="328"/>
      <c r="X242" s="328"/>
      <c r="Y242" s="328"/>
      <c r="Z242" s="328"/>
      <c r="AA242" s="328"/>
      <c r="AB242" s="328"/>
      <c r="AC242" s="328"/>
      <c r="AD242" s="328"/>
      <c r="AE242" s="328"/>
      <c r="AF242" s="328"/>
      <c r="AG242" s="328"/>
      <c r="AH242" s="328"/>
      <c r="AI242" s="328"/>
      <c r="AJ242" s="328"/>
      <c r="AK242" s="328"/>
      <c r="AL242" s="328"/>
      <c r="AM242" s="328"/>
      <c r="AN242" s="328"/>
      <c r="AO242" s="328"/>
      <c r="AP242" s="328"/>
      <c r="AQ242" s="328"/>
      <c r="AR242" s="328"/>
      <c r="AS242" s="328"/>
      <c r="AT242" s="328"/>
      <c r="AU242" s="328"/>
      <c r="AV242" s="328"/>
      <c r="AW242" s="328"/>
      <c r="AX242" s="328"/>
      <c r="AY242" s="328"/>
      <c r="AZ242" s="328"/>
      <c r="BA242" s="328"/>
      <c r="BB242" s="328"/>
      <c r="BC242" s="328"/>
      <c r="BD242" s="328"/>
      <c r="BE242" s="328"/>
      <c r="BF242" s="328"/>
      <c r="BG242" s="328"/>
      <c r="BH242" s="328"/>
      <c r="BI242" s="328"/>
      <c r="BJ242" s="328"/>
      <c r="BK242" s="328"/>
      <c r="BL242" s="328"/>
      <c r="BM242" s="328"/>
      <c r="BN242" s="328"/>
      <c r="BO242" s="328"/>
      <c r="BP242" s="328"/>
      <c r="BQ242" s="328"/>
      <c r="BR242" s="328"/>
      <c r="BS242" s="328"/>
      <c r="BT242" s="328"/>
      <c r="BU242" s="328"/>
      <c r="BV242" s="328"/>
      <c r="BW242" s="328"/>
      <c r="BX242" s="328"/>
      <c r="BY242" s="328"/>
      <c r="BZ242" s="328"/>
      <c r="CA242" s="328"/>
      <c r="CB242" s="328"/>
      <c r="CC242" s="328"/>
      <c r="CD242" s="328"/>
      <c r="CE242" s="328"/>
      <c r="CF242" s="328"/>
      <c r="CG242" s="328"/>
      <c r="CH242" s="328"/>
      <c r="CI242" s="328"/>
      <c r="CJ242" s="328"/>
      <c r="CK242" s="328"/>
      <c r="CL242" s="328"/>
      <c r="CM242" s="328"/>
      <c r="CN242" s="328"/>
      <c r="CO242" s="328"/>
      <c r="CP242" s="328"/>
      <c r="CQ242" s="328"/>
      <c r="CR242" s="328"/>
      <c r="CS242" s="328"/>
      <c r="CT242" s="328"/>
      <c r="CU242" s="328"/>
      <c r="CV242" s="328"/>
      <c r="CW242" s="328"/>
      <c r="CX242" s="328"/>
      <c r="CY242" s="328"/>
      <c r="CZ242" s="328"/>
      <c r="DA242" s="328"/>
      <c r="DB242" s="328"/>
      <c r="DC242" s="328"/>
      <c r="DD242" s="328"/>
      <c r="DE242" s="328"/>
      <c r="DF242" s="328"/>
      <c r="DG242" s="328"/>
      <c r="DH242" s="328"/>
      <c r="DI242" s="328"/>
      <c r="DJ242" s="328"/>
      <c r="DK242" s="328"/>
      <c r="DL242" s="328"/>
      <c r="DM242" s="328"/>
      <c r="DN242" s="328"/>
      <c r="DO242" s="328"/>
      <c r="DP242" s="328"/>
      <c r="DQ242" s="328"/>
      <c r="DR242" s="328"/>
      <c r="DS242" s="328"/>
      <c r="DT242" s="328"/>
      <c r="DU242" s="328"/>
      <c r="DV242" s="328"/>
      <c r="DW242" s="328"/>
      <c r="DX242" s="328"/>
    </row>
    <row r="243" spans="1:128" ht="15" customHeight="1">
      <c r="A243" s="329" t="s">
        <v>401</v>
      </c>
      <c r="B243" s="330"/>
      <c r="C243" s="330"/>
      <c r="D243" s="330"/>
      <c r="E243" s="330"/>
      <c r="F243" s="330"/>
      <c r="G243" s="330"/>
      <c r="H243" s="330"/>
      <c r="I243" s="330"/>
      <c r="J243" s="330"/>
      <c r="K243" s="330"/>
      <c r="L243" s="330"/>
      <c r="M243" s="330"/>
      <c r="N243" s="330"/>
      <c r="O243" s="330"/>
      <c r="P243" s="330"/>
      <c r="Q243" s="330"/>
      <c r="R243" s="330"/>
      <c r="S243" s="330"/>
    </row>
    <row r="244" spans="1:128" ht="15" customHeight="1">
      <c r="A244" s="329" t="s">
        <v>402</v>
      </c>
      <c r="B244" s="330"/>
      <c r="C244" s="330"/>
      <c r="D244" s="330"/>
      <c r="E244" s="330"/>
      <c r="F244" s="330"/>
      <c r="G244" s="330"/>
      <c r="H244" s="330"/>
      <c r="I244" s="330"/>
      <c r="J244" s="330"/>
      <c r="K244" s="330"/>
      <c r="L244" s="330"/>
      <c r="M244" s="330"/>
      <c r="N244" s="330"/>
      <c r="O244" s="330"/>
      <c r="P244" s="330"/>
      <c r="Q244" s="330"/>
      <c r="R244" s="330"/>
      <c r="S244" s="330"/>
    </row>
    <row r="245" spans="1:128" s="225" customFormat="1" ht="15" customHeight="1">
      <c r="A245" s="331" t="s">
        <v>611</v>
      </c>
      <c r="B245" s="331"/>
      <c r="C245" s="331"/>
      <c r="D245" s="331"/>
      <c r="E245" s="331"/>
      <c r="F245" s="331"/>
    </row>
    <row r="246" spans="1:128" s="225" customFormat="1" ht="15" customHeight="1">
      <c r="A246" s="331"/>
      <c r="B246" s="331"/>
      <c r="C246" s="331"/>
      <c r="D246" s="331"/>
      <c r="E246" s="331"/>
      <c r="F246" s="331"/>
    </row>
    <row r="247" spans="1:128" s="225" customFormat="1" ht="15" customHeight="1">
      <c r="A247" s="319" t="s">
        <v>403</v>
      </c>
      <c r="B247" s="319"/>
      <c r="C247" s="319"/>
      <c r="D247" s="319"/>
      <c r="E247" s="332" t="s">
        <v>404</v>
      </c>
      <c r="F247" s="332"/>
      <c r="G247" s="333"/>
      <c r="H247" s="333"/>
      <c r="I247" s="333"/>
      <c r="J247" s="333"/>
      <c r="K247" s="333"/>
      <c r="L247" s="333"/>
      <c r="M247" s="333"/>
      <c r="N247" s="313" t="s">
        <v>405</v>
      </c>
      <c r="O247" s="314"/>
      <c r="P247" s="314"/>
      <c r="Q247" s="314"/>
      <c r="R247" s="314"/>
      <c r="S247" s="315"/>
    </row>
    <row r="248" spans="1:128" s="225" customFormat="1" ht="15" customHeight="1">
      <c r="A248" s="319"/>
      <c r="B248" s="319"/>
      <c r="C248" s="319"/>
      <c r="D248" s="319"/>
      <c r="E248" s="334" t="s">
        <v>406</v>
      </c>
      <c r="F248" s="334"/>
      <c r="G248" s="335"/>
      <c r="H248" s="335"/>
      <c r="I248" s="335"/>
      <c r="J248" s="335"/>
      <c r="K248" s="335"/>
      <c r="L248" s="335"/>
      <c r="M248" s="335"/>
      <c r="N248" s="316"/>
      <c r="O248" s="317"/>
      <c r="P248" s="317"/>
      <c r="Q248" s="317"/>
      <c r="R248" s="317"/>
      <c r="S248" s="318"/>
    </row>
    <row r="249" spans="1:128" s="225" customFormat="1" ht="15" customHeight="1">
      <c r="A249" s="319"/>
      <c r="B249" s="319"/>
      <c r="C249" s="319"/>
      <c r="D249" s="319"/>
      <c r="E249" s="334"/>
      <c r="F249" s="334"/>
      <c r="G249" s="335"/>
      <c r="H249" s="335"/>
      <c r="I249" s="335"/>
      <c r="J249" s="335"/>
      <c r="K249" s="335"/>
      <c r="L249" s="335"/>
      <c r="M249" s="335"/>
      <c r="N249" s="313" t="s">
        <v>407</v>
      </c>
      <c r="O249" s="314"/>
      <c r="P249" s="314"/>
      <c r="Q249" s="314"/>
      <c r="R249" s="314"/>
      <c r="S249" s="315"/>
    </row>
    <row r="250" spans="1:128" s="225" customFormat="1" ht="15" customHeight="1">
      <c r="A250" s="319"/>
      <c r="B250" s="319"/>
      <c r="C250" s="319"/>
      <c r="D250" s="319"/>
      <c r="E250" s="336" t="s">
        <v>408</v>
      </c>
      <c r="F250" s="336"/>
      <c r="G250" s="337"/>
      <c r="H250" s="337"/>
      <c r="I250" s="337"/>
      <c r="J250" s="337"/>
      <c r="K250" s="337"/>
      <c r="L250" s="337"/>
      <c r="M250" s="337"/>
      <c r="N250" s="316"/>
      <c r="O250" s="317"/>
      <c r="P250" s="317"/>
      <c r="Q250" s="317"/>
      <c r="R250" s="317"/>
      <c r="S250" s="318"/>
    </row>
    <row r="251" spans="1:128" s="225" customFormat="1" ht="15" customHeight="1">
      <c r="A251" s="319" t="s">
        <v>409</v>
      </c>
      <c r="B251" s="319"/>
      <c r="C251" s="319"/>
      <c r="D251" s="319"/>
      <c r="E251" s="306" t="s">
        <v>410</v>
      </c>
      <c r="F251" s="306"/>
      <c r="G251" s="307"/>
      <c r="H251" s="308"/>
      <c r="I251" s="308"/>
      <c r="J251" s="308"/>
      <c r="K251" s="308"/>
      <c r="L251" s="308"/>
      <c r="M251" s="308"/>
      <c r="N251" s="308"/>
      <c r="O251" s="308"/>
      <c r="P251" s="308"/>
      <c r="Q251" s="308"/>
      <c r="R251" s="308"/>
      <c r="S251" s="309"/>
    </row>
    <row r="252" spans="1:128" s="225" customFormat="1" ht="15" customHeight="1">
      <c r="A252" s="319"/>
      <c r="B252" s="319"/>
      <c r="C252" s="319"/>
      <c r="D252" s="319"/>
      <c r="E252" s="306"/>
      <c r="F252" s="306"/>
      <c r="G252" s="310"/>
      <c r="H252" s="311"/>
      <c r="I252" s="311"/>
      <c r="J252" s="311"/>
      <c r="K252" s="311"/>
      <c r="L252" s="311"/>
      <c r="M252" s="311"/>
      <c r="N252" s="311"/>
      <c r="O252" s="311"/>
      <c r="P252" s="311"/>
      <c r="Q252" s="311"/>
      <c r="R252" s="311"/>
      <c r="S252" s="312"/>
    </row>
    <row r="253" spans="1:128" s="225" customFormat="1" ht="15" customHeight="1">
      <c r="A253" s="319"/>
      <c r="B253" s="319"/>
      <c r="C253" s="319"/>
      <c r="D253" s="319"/>
      <c r="E253" s="306" t="s">
        <v>411</v>
      </c>
      <c r="F253" s="306"/>
      <c r="G253" s="307"/>
      <c r="H253" s="308"/>
      <c r="I253" s="308"/>
      <c r="J253" s="308"/>
      <c r="K253" s="308"/>
      <c r="L253" s="308"/>
      <c r="M253" s="309"/>
      <c r="N253" s="313" t="s">
        <v>405</v>
      </c>
      <c r="O253" s="314"/>
      <c r="P253" s="314"/>
      <c r="Q253" s="314"/>
      <c r="R253" s="314"/>
      <c r="S253" s="315"/>
    </row>
    <row r="254" spans="1:128">
      <c r="A254" s="319"/>
      <c r="B254" s="319"/>
      <c r="C254" s="319"/>
      <c r="D254" s="319"/>
      <c r="E254" s="306"/>
      <c r="F254" s="306"/>
      <c r="G254" s="310"/>
      <c r="H254" s="311"/>
      <c r="I254" s="311"/>
      <c r="J254" s="311"/>
      <c r="K254" s="311"/>
      <c r="L254" s="311"/>
      <c r="M254" s="312"/>
      <c r="N254" s="316"/>
      <c r="O254" s="317"/>
      <c r="P254" s="317"/>
      <c r="Q254" s="317"/>
      <c r="R254" s="317"/>
      <c r="S254" s="318"/>
    </row>
    <row r="256" spans="1:128">
      <c r="A256" s="349" t="s">
        <v>612</v>
      </c>
      <c r="B256" s="349"/>
      <c r="C256" s="349"/>
      <c r="D256" s="349"/>
      <c r="E256" s="349"/>
      <c r="F256" s="349"/>
      <c r="G256" s="349"/>
    </row>
    <row r="257" spans="1:26">
      <c r="A257" s="349"/>
      <c r="B257" s="349"/>
      <c r="C257" s="349"/>
      <c r="D257" s="349"/>
      <c r="E257" s="350"/>
      <c r="F257" s="350"/>
      <c r="G257" s="350"/>
    </row>
    <row r="258" spans="1:26" ht="12" customHeight="1">
      <c r="A258" s="338" t="s">
        <v>412</v>
      </c>
      <c r="B258" s="339"/>
      <c r="C258" s="339"/>
      <c r="D258" s="340"/>
      <c r="E258" s="322"/>
      <c r="F258" s="322"/>
      <c r="G258" s="322"/>
      <c r="H258" s="322"/>
      <c r="I258" s="322"/>
      <c r="J258" s="322"/>
      <c r="K258" s="322"/>
      <c r="L258" s="322"/>
      <c r="M258" s="322"/>
      <c r="N258" s="322"/>
      <c r="O258" s="322"/>
      <c r="P258" s="322"/>
      <c r="Q258" s="322"/>
      <c r="R258" s="322"/>
      <c r="S258" s="323"/>
      <c r="T258" s="351"/>
      <c r="U258" s="352"/>
      <c r="V258" s="352"/>
      <c r="W258" s="352"/>
      <c r="X258" s="352"/>
      <c r="Y258" s="352"/>
      <c r="Z258" s="352"/>
    </row>
    <row r="259" spans="1:26">
      <c r="A259" s="341"/>
      <c r="B259" s="342"/>
      <c r="C259" s="342"/>
      <c r="D259" s="343"/>
      <c r="E259" s="344"/>
      <c r="F259" s="344"/>
      <c r="G259" s="344"/>
      <c r="H259" s="344"/>
      <c r="I259" s="344"/>
      <c r="J259" s="344"/>
      <c r="K259" s="344"/>
      <c r="L259" s="344"/>
      <c r="M259" s="344"/>
      <c r="N259" s="344"/>
      <c r="O259" s="344"/>
      <c r="P259" s="344"/>
      <c r="Q259" s="344"/>
      <c r="R259" s="344"/>
      <c r="S259" s="345"/>
      <c r="T259" s="353"/>
      <c r="U259" s="352"/>
      <c r="V259" s="352"/>
      <c r="W259" s="352"/>
      <c r="X259" s="352"/>
      <c r="Y259" s="352"/>
      <c r="Z259" s="352"/>
    </row>
    <row r="260" spans="1:26" ht="20.25" customHeight="1">
      <c r="A260" s="341"/>
      <c r="B260" s="342"/>
      <c r="C260" s="342"/>
      <c r="D260" s="343"/>
      <c r="E260" s="325"/>
      <c r="F260" s="325"/>
      <c r="G260" s="325"/>
      <c r="H260" s="325"/>
      <c r="I260" s="325"/>
      <c r="J260" s="325"/>
      <c r="K260" s="325"/>
      <c r="L260" s="325"/>
      <c r="M260" s="325"/>
      <c r="N260" s="325"/>
      <c r="O260" s="325"/>
      <c r="P260" s="325"/>
      <c r="Q260" s="325"/>
      <c r="R260" s="325"/>
      <c r="S260" s="326"/>
      <c r="T260" s="353"/>
      <c r="U260" s="352"/>
      <c r="V260" s="352"/>
      <c r="W260" s="352"/>
      <c r="X260" s="352"/>
      <c r="Y260" s="352"/>
      <c r="Z260" s="352"/>
    </row>
    <row r="261" spans="1:26" ht="13.5" customHeight="1">
      <c r="A261" s="54"/>
      <c r="B261" s="338" t="s">
        <v>413</v>
      </c>
      <c r="C261" s="339"/>
      <c r="D261" s="340"/>
      <c r="E261" s="322"/>
      <c r="F261" s="322"/>
      <c r="G261" s="322"/>
      <c r="H261" s="322"/>
      <c r="I261" s="322"/>
      <c r="J261" s="322"/>
      <c r="K261" s="322"/>
      <c r="L261" s="322"/>
      <c r="M261" s="322"/>
      <c r="N261" s="322"/>
      <c r="O261" s="322"/>
      <c r="P261" s="322"/>
      <c r="Q261" s="322"/>
      <c r="R261" s="322"/>
      <c r="S261" s="323"/>
      <c r="T261" s="353"/>
      <c r="U261" s="352"/>
      <c r="V261" s="352"/>
      <c r="W261" s="352"/>
      <c r="X261" s="352"/>
      <c r="Y261" s="352"/>
      <c r="Z261" s="352"/>
    </row>
    <row r="262" spans="1:26">
      <c r="A262" s="54"/>
      <c r="B262" s="341"/>
      <c r="C262" s="342"/>
      <c r="D262" s="343"/>
      <c r="E262" s="344"/>
      <c r="F262" s="344"/>
      <c r="G262" s="344"/>
      <c r="H262" s="344"/>
      <c r="I262" s="344"/>
      <c r="J262" s="344"/>
      <c r="K262" s="344"/>
      <c r="L262" s="344"/>
      <c r="M262" s="344"/>
      <c r="N262" s="344"/>
      <c r="O262" s="344"/>
      <c r="P262" s="344"/>
      <c r="Q262" s="344"/>
      <c r="R262" s="344"/>
      <c r="S262" s="345"/>
    </row>
    <row r="263" spans="1:26" ht="30" customHeight="1">
      <c r="A263" s="55"/>
      <c r="B263" s="346"/>
      <c r="C263" s="347"/>
      <c r="D263" s="348"/>
      <c r="E263" s="325"/>
      <c r="F263" s="325"/>
      <c r="G263" s="325"/>
      <c r="H263" s="325"/>
      <c r="I263" s="325"/>
      <c r="J263" s="325"/>
      <c r="K263" s="325"/>
      <c r="L263" s="325"/>
      <c r="M263" s="325"/>
      <c r="N263" s="325"/>
      <c r="O263" s="325"/>
      <c r="P263" s="325"/>
      <c r="Q263" s="325"/>
      <c r="R263" s="325"/>
      <c r="S263" s="326"/>
    </row>
    <row r="264" spans="1:26">
      <c r="A264" s="338" t="s">
        <v>414</v>
      </c>
      <c r="B264" s="339"/>
      <c r="C264" s="339"/>
      <c r="D264" s="340"/>
      <c r="E264" s="322"/>
      <c r="F264" s="322"/>
      <c r="G264" s="322"/>
      <c r="H264" s="322"/>
      <c r="I264" s="322"/>
      <c r="J264" s="322"/>
      <c r="K264" s="322"/>
      <c r="L264" s="322"/>
      <c r="M264" s="322"/>
      <c r="N264" s="322"/>
      <c r="O264" s="322"/>
      <c r="P264" s="322"/>
      <c r="Q264" s="322"/>
      <c r="R264" s="322"/>
      <c r="S264" s="323"/>
    </row>
    <row r="265" spans="1:26">
      <c r="A265" s="341"/>
      <c r="B265" s="342"/>
      <c r="C265" s="342"/>
      <c r="D265" s="343"/>
      <c r="E265" s="344"/>
      <c r="F265" s="344"/>
      <c r="G265" s="344"/>
      <c r="H265" s="344"/>
      <c r="I265" s="344"/>
      <c r="J265" s="344"/>
      <c r="K265" s="344"/>
      <c r="L265" s="344"/>
      <c r="M265" s="344"/>
      <c r="N265" s="344"/>
      <c r="O265" s="344"/>
      <c r="P265" s="344"/>
      <c r="Q265" s="344"/>
      <c r="R265" s="344"/>
      <c r="S265" s="345"/>
    </row>
    <row r="266" spans="1:26" ht="22.5" customHeight="1">
      <c r="A266" s="341"/>
      <c r="B266" s="342"/>
      <c r="C266" s="342"/>
      <c r="D266" s="343"/>
      <c r="E266" s="325"/>
      <c r="F266" s="325"/>
      <c r="G266" s="325"/>
      <c r="H266" s="325"/>
      <c r="I266" s="325"/>
      <c r="J266" s="325"/>
      <c r="K266" s="325"/>
      <c r="L266" s="325"/>
      <c r="M266" s="325"/>
      <c r="N266" s="325"/>
      <c r="O266" s="325"/>
      <c r="P266" s="325"/>
      <c r="Q266" s="325"/>
      <c r="R266" s="325"/>
      <c r="S266" s="326"/>
    </row>
    <row r="267" spans="1:26" ht="12" customHeight="1">
      <c r="A267" s="54"/>
      <c r="B267" s="338" t="s">
        <v>415</v>
      </c>
      <c r="C267" s="339"/>
      <c r="D267" s="340"/>
      <c r="E267" s="322"/>
      <c r="F267" s="322"/>
      <c r="G267" s="322"/>
      <c r="H267" s="322"/>
      <c r="I267" s="322"/>
      <c r="J267" s="322"/>
      <c r="K267" s="322"/>
      <c r="L267" s="322"/>
      <c r="M267" s="322"/>
      <c r="N267" s="322"/>
      <c r="O267" s="322"/>
      <c r="P267" s="322"/>
      <c r="Q267" s="322"/>
      <c r="R267" s="322"/>
      <c r="S267" s="323"/>
    </row>
    <row r="268" spans="1:26">
      <c r="A268" s="54"/>
      <c r="B268" s="341"/>
      <c r="C268" s="342"/>
      <c r="D268" s="343"/>
      <c r="E268" s="344"/>
      <c r="F268" s="344"/>
      <c r="G268" s="344"/>
      <c r="H268" s="344"/>
      <c r="I268" s="344"/>
      <c r="J268" s="344"/>
      <c r="K268" s="344"/>
      <c r="L268" s="344"/>
      <c r="M268" s="344"/>
      <c r="N268" s="344"/>
      <c r="O268" s="344"/>
      <c r="P268" s="344"/>
      <c r="Q268" s="344"/>
      <c r="R268" s="344"/>
      <c r="S268" s="345"/>
    </row>
    <row r="269" spans="1:26" ht="18.75" customHeight="1">
      <c r="A269" s="55"/>
      <c r="B269" s="346"/>
      <c r="C269" s="347"/>
      <c r="D269" s="348"/>
      <c r="E269" s="325"/>
      <c r="F269" s="325"/>
      <c r="G269" s="325"/>
      <c r="H269" s="325"/>
      <c r="I269" s="325"/>
      <c r="J269" s="325"/>
      <c r="K269" s="325"/>
      <c r="L269" s="325"/>
      <c r="M269" s="325"/>
      <c r="N269" s="325"/>
      <c r="O269" s="325"/>
      <c r="P269" s="325"/>
      <c r="Q269" s="325"/>
      <c r="R269" s="325"/>
      <c r="S269" s="326"/>
    </row>
    <row r="271" spans="1:26" ht="15.75" customHeight="1">
      <c r="A271" s="56" t="s">
        <v>416</v>
      </c>
    </row>
    <row r="272" spans="1:26">
      <c r="A272" s="36" t="s">
        <v>417</v>
      </c>
    </row>
  </sheetData>
  <sheetProtection algorithmName="SHA-512" hashValue="ykw0aO1BOnvvGqlC4oOh+SDhC2sFQ4BUJxxS4zKJh7Oqh2W4D0vfOwCk0p5NvGjZNrv2Xf0e0FKZ9bAGipGQWg==" saltValue="0YDWmrYN5D73fC4whxe2FA==" spinCount="100000" sheet="1" formatCells="0" formatRows="0" insertRows="0" selectLockedCells="1"/>
  <mergeCells count="590">
    <mergeCell ref="A8:R8"/>
    <mergeCell ref="A9:D13"/>
    <mergeCell ref="E9:R10"/>
    <mergeCell ref="F11:R11"/>
    <mergeCell ref="E12:R12"/>
    <mergeCell ref="F13:R13"/>
    <mergeCell ref="A2:R2"/>
    <mergeCell ref="A4:B4"/>
    <mergeCell ref="C4:M4"/>
    <mergeCell ref="N4:O4"/>
    <mergeCell ref="P4:R4"/>
    <mergeCell ref="A6:C7"/>
    <mergeCell ref="D6:R7"/>
    <mergeCell ref="A20:D24"/>
    <mergeCell ref="E20:R20"/>
    <mergeCell ref="E21:G21"/>
    <mergeCell ref="H21:R21"/>
    <mergeCell ref="E22:R22"/>
    <mergeCell ref="E23:G23"/>
    <mergeCell ref="H23:R23"/>
    <mergeCell ref="E24:R24"/>
    <mergeCell ref="A16:D17"/>
    <mergeCell ref="E16:R16"/>
    <mergeCell ref="F17:R17"/>
    <mergeCell ref="A18:D19"/>
    <mergeCell ref="E18:R18"/>
    <mergeCell ref="E19:R19"/>
    <mergeCell ref="A27:Z27"/>
    <mergeCell ref="A28:A29"/>
    <mergeCell ref="B28:F29"/>
    <mergeCell ref="G28:K29"/>
    <mergeCell ref="L28:M29"/>
    <mergeCell ref="N28:N29"/>
    <mergeCell ref="O28:O29"/>
    <mergeCell ref="P28:P29"/>
    <mergeCell ref="Q28:U28"/>
    <mergeCell ref="V28:Z29"/>
    <mergeCell ref="AA28:AC29"/>
    <mergeCell ref="Q29:R29"/>
    <mergeCell ref="S29:T29"/>
    <mergeCell ref="A30:A35"/>
    <mergeCell ref="B30:F35"/>
    <mergeCell ref="G30:K35"/>
    <mergeCell ref="L30:M34"/>
    <mergeCell ref="N30:N35"/>
    <mergeCell ref="O30:O35"/>
    <mergeCell ref="P30:P35"/>
    <mergeCell ref="Q30:R30"/>
    <mergeCell ref="S30:T30"/>
    <mergeCell ref="V30:Z35"/>
    <mergeCell ref="AA30:AC35"/>
    <mergeCell ref="Q31:R31"/>
    <mergeCell ref="S31:T31"/>
    <mergeCell ref="Q32:R32"/>
    <mergeCell ref="S32:T32"/>
    <mergeCell ref="Q33:R33"/>
    <mergeCell ref="S33:T33"/>
    <mergeCell ref="Q34:R34"/>
    <mergeCell ref="S34:T34"/>
    <mergeCell ref="Q35:R35"/>
    <mergeCell ref="S35:T35"/>
    <mergeCell ref="A36:A41"/>
    <mergeCell ref="B36:F41"/>
    <mergeCell ref="G36:K41"/>
    <mergeCell ref="L36:M40"/>
    <mergeCell ref="N36:N41"/>
    <mergeCell ref="O36:O41"/>
    <mergeCell ref="A42:A47"/>
    <mergeCell ref="B42:F47"/>
    <mergeCell ref="G42:K47"/>
    <mergeCell ref="L42:M46"/>
    <mergeCell ref="N42:N47"/>
    <mergeCell ref="O42:O47"/>
    <mergeCell ref="P36:P41"/>
    <mergeCell ref="Q36:R36"/>
    <mergeCell ref="S36:T36"/>
    <mergeCell ref="V36:Z41"/>
    <mergeCell ref="Q37:R37"/>
    <mergeCell ref="S37:T37"/>
    <mergeCell ref="Q38:R38"/>
    <mergeCell ref="S38:T38"/>
    <mergeCell ref="Q39:R39"/>
    <mergeCell ref="V42:Z47"/>
    <mergeCell ref="AA42:AC47"/>
    <mergeCell ref="Q43:R43"/>
    <mergeCell ref="S43:T43"/>
    <mergeCell ref="Q44:R44"/>
    <mergeCell ref="S44:T44"/>
    <mergeCell ref="S39:T39"/>
    <mergeCell ref="Q40:R40"/>
    <mergeCell ref="S40:T40"/>
    <mergeCell ref="Q41:R41"/>
    <mergeCell ref="S41:T41"/>
    <mergeCell ref="AA36:AC41"/>
    <mergeCell ref="Q45:R45"/>
    <mergeCell ref="S45:T45"/>
    <mergeCell ref="Q46:R46"/>
    <mergeCell ref="S46:T46"/>
    <mergeCell ref="Q47:R47"/>
    <mergeCell ref="S47:T47"/>
    <mergeCell ref="A54:A59"/>
    <mergeCell ref="B54:F59"/>
    <mergeCell ref="G54:K59"/>
    <mergeCell ref="L54:M58"/>
    <mergeCell ref="N54:N59"/>
    <mergeCell ref="P48:P53"/>
    <mergeCell ref="Q48:R48"/>
    <mergeCell ref="S48:T48"/>
    <mergeCell ref="O54:O59"/>
    <mergeCell ref="P54:P59"/>
    <mergeCell ref="S50:T50"/>
    <mergeCell ref="Q51:R51"/>
    <mergeCell ref="A48:A53"/>
    <mergeCell ref="B48:F53"/>
    <mergeCell ref="G48:K53"/>
    <mergeCell ref="L48:M52"/>
    <mergeCell ref="N48:N53"/>
    <mergeCell ref="O48:O53"/>
    <mergeCell ref="Q49:R49"/>
    <mergeCell ref="S49:T49"/>
    <mergeCell ref="Q50:R50"/>
    <mergeCell ref="P42:P47"/>
    <mergeCell ref="Q42:R42"/>
    <mergeCell ref="S42:T42"/>
    <mergeCell ref="V54:Z59"/>
    <mergeCell ref="AA54:AC59"/>
    <mergeCell ref="Q55:R55"/>
    <mergeCell ref="S55:T55"/>
    <mergeCell ref="Q56:R56"/>
    <mergeCell ref="S56:T56"/>
    <mergeCell ref="S51:T51"/>
    <mergeCell ref="Q52:R52"/>
    <mergeCell ref="S52:T52"/>
    <mergeCell ref="Q53:R53"/>
    <mergeCell ref="S53:T53"/>
    <mergeCell ref="AA48:AC53"/>
    <mergeCell ref="Q57:R57"/>
    <mergeCell ref="S57:T57"/>
    <mergeCell ref="Q58:R58"/>
    <mergeCell ref="S58:T58"/>
    <mergeCell ref="Q59:R59"/>
    <mergeCell ref="S59:T59"/>
    <mergeCell ref="Q54:R54"/>
    <mergeCell ref="S54:T54"/>
    <mergeCell ref="V48:Z53"/>
    <mergeCell ref="A66:A71"/>
    <mergeCell ref="B66:F71"/>
    <mergeCell ref="G66:K71"/>
    <mergeCell ref="L66:M70"/>
    <mergeCell ref="N66:N71"/>
    <mergeCell ref="P60:P65"/>
    <mergeCell ref="Q60:R60"/>
    <mergeCell ref="S60:T60"/>
    <mergeCell ref="V60:Z65"/>
    <mergeCell ref="Q61:R61"/>
    <mergeCell ref="S61:T61"/>
    <mergeCell ref="Q62:R62"/>
    <mergeCell ref="S62:T62"/>
    <mergeCell ref="Q63:R63"/>
    <mergeCell ref="A60:A65"/>
    <mergeCell ref="B60:F65"/>
    <mergeCell ref="G60:K65"/>
    <mergeCell ref="L60:M64"/>
    <mergeCell ref="N60:N65"/>
    <mergeCell ref="O60:O65"/>
    <mergeCell ref="V66:Z71"/>
    <mergeCell ref="O66:O71"/>
    <mergeCell ref="P66:P71"/>
    <mergeCell ref="AA66:AC71"/>
    <mergeCell ref="Q67:R67"/>
    <mergeCell ref="S67:T67"/>
    <mergeCell ref="Q68:R68"/>
    <mergeCell ref="S68:T68"/>
    <mergeCell ref="S63:T63"/>
    <mergeCell ref="Q64:R64"/>
    <mergeCell ref="S64:T64"/>
    <mergeCell ref="Q65:R65"/>
    <mergeCell ref="S65:T65"/>
    <mergeCell ref="AA60:AC65"/>
    <mergeCell ref="Q69:R69"/>
    <mergeCell ref="S69:T69"/>
    <mergeCell ref="Q70:R70"/>
    <mergeCell ref="S70:T70"/>
    <mergeCell ref="Q71:R71"/>
    <mergeCell ref="S71:T71"/>
    <mergeCell ref="Q66:R66"/>
    <mergeCell ref="S66:T66"/>
    <mergeCell ref="A78:A83"/>
    <mergeCell ref="B78:F83"/>
    <mergeCell ref="G78:K83"/>
    <mergeCell ref="L78:M82"/>
    <mergeCell ref="N78:N83"/>
    <mergeCell ref="P72:P77"/>
    <mergeCell ref="Q72:R72"/>
    <mergeCell ref="S72:T72"/>
    <mergeCell ref="V72:Z77"/>
    <mergeCell ref="Q73:R73"/>
    <mergeCell ref="S73:T73"/>
    <mergeCell ref="Q74:R74"/>
    <mergeCell ref="S74:T74"/>
    <mergeCell ref="Q75:R75"/>
    <mergeCell ref="A72:A77"/>
    <mergeCell ref="B72:F77"/>
    <mergeCell ref="G72:K77"/>
    <mergeCell ref="L72:M76"/>
    <mergeCell ref="N72:N77"/>
    <mergeCell ref="O72:O77"/>
    <mergeCell ref="V78:Z83"/>
    <mergeCell ref="O78:O83"/>
    <mergeCell ref="P78:P83"/>
    <mergeCell ref="AA78:AC83"/>
    <mergeCell ref="Q79:R79"/>
    <mergeCell ref="S79:T79"/>
    <mergeCell ref="Q80:R80"/>
    <mergeCell ref="S80:T80"/>
    <mergeCell ref="S75:T75"/>
    <mergeCell ref="Q76:R76"/>
    <mergeCell ref="S76:T76"/>
    <mergeCell ref="Q77:R77"/>
    <mergeCell ref="S77:T77"/>
    <mergeCell ref="AA72:AC77"/>
    <mergeCell ref="Q81:R81"/>
    <mergeCell ref="S81:T81"/>
    <mergeCell ref="Q82:R82"/>
    <mergeCell ref="S82:T82"/>
    <mergeCell ref="Q83:R83"/>
    <mergeCell ref="S83:T83"/>
    <mergeCell ref="Q78:R78"/>
    <mergeCell ref="S78:T78"/>
    <mergeCell ref="A90:A95"/>
    <mergeCell ref="B90:F95"/>
    <mergeCell ref="G90:K95"/>
    <mergeCell ref="L90:M94"/>
    <mergeCell ref="N90:N95"/>
    <mergeCell ref="P84:P89"/>
    <mergeCell ref="Q84:R84"/>
    <mergeCell ref="S84:T84"/>
    <mergeCell ref="V84:Z89"/>
    <mergeCell ref="Q85:R85"/>
    <mergeCell ref="S85:T85"/>
    <mergeCell ref="Q86:R86"/>
    <mergeCell ref="S86:T86"/>
    <mergeCell ref="Q87:R87"/>
    <mergeCell ref="A84:A89"/>
    <mergeCell ref="B84:F89"/>
    <mergeCell ref="G84:K89"/>
    <mergeCell ref="L84:M88"/>
    <mergeCell ref="N84:N89"/>
    <mergeCell ref="O84:O89"/>
    <mergeCell ref="V90:Z95"/>
    <mergeCell ref="O90:O95"/>
    <mergeCell ref="P90:P95"/>
    <mergeCell ref="AA90:AC95"/>
    <mergeCell ref="Q91:R91"/>
    <mergeCell ref="S91:T91"/>
    <mergeCell ref="Q92:R92"/>
    <mergeCell ref="S92:T92"/>
    <mergeCell ref="S87:T87"/>
    <mergeCell ref="Q88:R88"/>
    <mergeCell ref="S88:T88"/>
    <mergeCell ref="Q89:R89"/>
    <mergeCell ref="S89:T89"/>
    <mergeCell ref="AA84:AC89"/>
    <mergeCell ref="Q93:R93"/>
    <mergeCell ref="S93:T93"/>
    <mergeCell ref="Q94:R94"/>
    <mergeCell ref="S94:T94"/>
    <mergeCell ref="Q95:R95"/>
    <mergeCell ref="S95:T95"/>
    <mergeCell ref="Q90:R90"/>
    <mergeCell ref="S90:T90"/>
    <mergeCell ref="A102:A107"/>
    <mergeCell ref="B102:F107"/>
    <mergeCell ref="G102:K107"/>
    <mergeCell ref="L102:M106"/>
    <mergeCell ref="N102:N107"/>
    <mergeCell ref="P96:P101"/>
    <mergeCell ref="Q96:R96"/>
    <mergeCell ref="S96:T96"/>
    <mergeCell ref="V96:Z101"/>
    <mergeCell ref="Q97:R97"/>
    <mergeCell ref="S97:T97"/>
    <mergeCell ref="Q98:R98"/>
    <mergeCell ref="S98:T98"/>
    <mergeCell ref="Q99:R99"/>
    <mergeCell ref="A96:A101"/>
    <mergeCell ref="B96:F101"/>
    <mergeCell ref="G96:K101"/>
    <mergeCell ref="L96:M100"/>
    <mergeCell ref="N96:N101"/>
    <mergeCell ref="O96:O101"/>
    <mergeCell ref="V102:Z107"/>
    <mergeCell ref="O102:O107"/>
    <mergeCell ref="P102:P107"/>
    <mergeCell ref="AA102:AC107"/>
    <mergeCell ref="Q103:R103"/>
    <mergeCell ref="S103:T103"/>
    <mergeCell ref="Q104:R104"/>
    <mergeCell ref="S104:T104"/>
    <mergeCell ref="S99:T99"/>
    <mergeCell ref="Q100:R100"/>
    <mergeCell ref="S100:T100"/>
    <mergeCell ref="Q101:R101"/>
    <mergeCell ref="S101:T101"/>
    <mergeCell ref="AA96:AC101"/>
    <mergeCell ref="Q105:R105"/>
    <mergeCell ref="S105:T105"/>
    <mergeCell ref="Q106:R106"/>
    <mergeCell ref="S106:T106"/>
    <mergeCell ref="Q107:R107"/>
    <mergeCell ref="S107:T107"/>
    <mergeCell ref="Q102:R102"/>
    <mergeCell ref="S102:T102"/>
    <mergeCell ref="A114:A119"/>
    <mergeCell ref="B114:F119"/>
    <mergeCell ref="G114:K119"/>
    <mergeCell ref="L114:M118"/>
    <mergeCell ref="N114:N119"/>
    <mergeCell ref="P108:P113"/>
    <mergeCell ref="Q108:R108"/>
    <mergeCell ref="S108:T108"/>
    <mergeCell ref="V108:Z113"/>
    <mergeCell ref="Q109:R109"/>
    <mergeCell ref="S109:T109"/>
    <mergeCell ref="Q110:R110"/>
    <mergeCell ref="S110:T110"/>
    <mergeCell ref="Q111:R111"/>
    <mergeCell ref="A108:A113"/>
    <mergeCell ref="B108:F113"/>
    <mergeCell ref="G108:K113"/>
    <mergeCell ref="L108:M112"/>
    <mergeCell ref="N108:N113"/>
    <mergeCell ref="O108:O113"/>
    <mergeCell ref="V114:Z119"/>
    <mergeCell ref="O114:O119"/>
    <mergeCell ref="P114:P119"/>
    <mergeCell ref="AA114:AC119"/>
    <mergeCell ref="Q115:R115"/>
    <mergeCell ref="S115:T115"/>
    <mergeCell ref="Q116:R116"/>
    <mergeCell ref="S116:T116"/>
    <mergeCell ref="S111:T111"/>
    <mergeCell ref="Q112:R112"/>
    <mergeCell ref="S112:T112"/>
    <mergeCell ref="Q113:R113"/>
    <mergeCell ref="S113:T113"/>
    <mergeCell ref="AA108:AC113"/>
    <mergeCell ref="Q117:R117"/>
    <mergeCell ref="S117:T117"/>
    <mergeCell ref="Q118:R118"/>
    <mergeCell ref="S118:T118"/>
    <mergeCell ref="Q119:R119"/>
    <mergeCell ref="S119:T119"/>
    <mergeCell ref="Q114:R114"/>
    <mergeCell ref="S114:T114"/>
    <mergeCell ref="A127:D128"/>
    <mergeCell ref="E127:E128"/>
    <mergeCell ref="F127:R127"/>
    <mergeCell ref="F128:R128"/>
    <mergeCell ref="A132:D132"/>
    <mergeCell ref="E132:R132"/>
    <mergeCell ref="A120:K121"/>
    <mergeCell ref="L120:M120"/>
    <mergeCell ref="N120:AC121"/>
    <mergeCell ref="L121:M121"/>
    <mergeCell ref="A122:Z125"/>
    <mergeCell ref="A133:D133"/>
    <mergeCell ref="E133:R133"/>
    <mergeCell ref="A135:R135"/>
    <mergeCell ref="A136:D138"/>
    <mergeCell ref="E136:F136"/>
    <mergeCell ref="G136:H136"/>
    <mergeCell ref="I136:J136"/>
    <mergeCell ref="K136:N136"/>
    <mergeCell ref="O136:P136"/>
    <mergeCell ref="Q136:R136"/>
    <mergeCell ref="E137:R137"/>
    <mergeCell ref="E138:R138"/>
    <mergeCell ref="A149:A150"/>
    <mergeCell ref="B149:D150"/>
    <mergeCell ref="E149:J150"/>
    <mergeCell ref="K149:R150"/>
    <mergeCell ref="S149:T150"/>
    <mergeCell ref="E141:R141"/>
    <mergeCell ref="A142:D142"/>
    <mergeCell ref="E142:R142"/>
    <mergeCell ref="A143:D143"/>
    <mergeCell ref="E143:R143"/>
    <mergeCell ref="A144:B145"/>
    <mergeCell ref="C144:D144"/>
    <mergeCell ref="E144:R144"/>
    <mergeCell ref="C145:D145"/>
    <mergeCell ref="E145:R145"/>
    <mergeCell ref="A139:D141"/>
    <mergeCell ref="E139:F139"/>
    <mergeCell ref="G139:H139"/>
    <mergeCell ref="I139:J139"/>
    <mergeCell ref="K139:N139"/>
    <mergeCell ref="O139:P139"/>
    <mergeCell ref="Q139:R139"/>
    <mergeCell ref="E140:R140"/>
    <mergeCell ref="B146:R146"/>
    <mergeCell ref="U153:U154"/>
    <mergeCell ref="B151:D151"/>
    <mergeCell ref="E151:J151"/>
    <mergeCell ref="K151:R151"/>
    <mergeCell ref="S151:T151"/>
    <mergeCell ref="B152:D152"/>
    <mergeCell ref="E152:J152"/>
    <mergeCell ref="K152:R152"/>
    <mergeCell ref="S152:T152"/>
    <mergeCell ref="B155:D155"/>
    <mergeCell ref="E155:J155"/>
    <mergeCell ref="K155:R155"/>
    <mergeCell ref="S155:T155"/>
    <mergeCell ref="B156:D156"/>
    <mergeCell ref="E156:J156"/>
    <mergeCell ref="K156:R156"/>
    <mergeCell ref="S156:T156"/>
    <mergeCell ref="A153:A154"/>
    <mergeCell ref="B153:D154"/>
    <mergeCell ref="E153:J154"/>
    <mergeCell ref="K153:R154"/>
    <mergeCell ref="S153:T154"/>
    <mergeCell ref="B159:D159"/>
    <mergeCell ref="E159:J159"/>
    <mergeCell ref="K159:R159"/>
    <mergeCell ref="S159:T159"/>
    <mergeCell ref="B160:D160"/>
    <mergeCell ref="E160:J160"/>
    <mergeCell ref="K160:R160"/>
    <mergeCell ref="S160:T160"/>
    <mergeCell ref="B157:D157"/>
    <mergeCell ref="E157:J157"/>
    <mergeCell ref="K157:R157"/>
    <mergeCell ref="S157:T157"/>
    <mergeCell ref="B158:D158"/>
    <mergeCell ref="E158:J158"/>
    <mergeCell ref="K158:R158"/>
    <mergeCell ref="S158:T158"/>
    <mergeCell ref="B163:D163"/>
    <mergeCell ref="E163:J163"/>
    <mergeCell ref="K163:R163"/>
    <mergeCell ref="S163:T163"/>
    <mergeCell ref="B164:D164"/>
    <mergeCell ref="E164:J164"/>
    <mergeCell ref="K164:R164"/>
    <mergeCell ref="S164:T164"/>
    <mergeCell ref="B161:D161"/>
    <mergeCell ref="E161:J161"/>
    <mergeCell ref="K161:R161"/>
    <mergeCell ref="S161:T161"/>
    <mergeCell ref="B162:D162"/>
    <mergeCell ref="E162:J162"/>
    <mergeCell ref="K162:R162"/>
    <mergeCell ref="S162:T162"/>
    <mergeCell ref="A171:K171"/>
    <mergeCell ref="L171:N171"/>
    <mergeCell ref="A172:K172"/>
    <mergeCell ref="L172:N172"/>
    <mergeCell ref="A173:K173"/>
    <mergeCell ref="L173:N173"/>
    <mergeCell ref="A165:A166"/>
    <mergeCell ref="B165:D166"/>
    <mergeCell ref="E165:R166"/>
    <mergeCell ref="B167:C167"/>
    <mergeCell ref="E167:R167"/>
    <mergeCell ref="A170:N170"/>
    <mergeCell ref="A183:C184"/>
    <mergeCell ref="A185:A186"/>
    <mergeCell ref="B185:D186"/>
    <mergeCell ref="E185:G186"/>
    <mergeCell ref="H185:J186"/>
    <mergeCell ref="K185:M186"/>
    <mergeCell ref="A174:K174"/>
    <mergeCell ref="L174:N174"/>
    <mergeCell ref="A175:K175"/>
    <mergeCell ref="L175:N175"/>
    <mergeCell ref="A176:E177"/>
    <mergeCell ref="A182:C182"/>
    <mergeCell ref="Q187:Z188"/>
    <mergeCell ref="A189:A190"/>
    <mergeCell ref="B189:D190"/>
    <mergeCell ref="E189:G190"/>
    <mergeCell ref="H189:J190"/>
    <mergeCell ref="K189:M190"/>
    <mergeCell ref="N189:P190"/>
    <mergeCell ref="Q189:Z190"/>
    <mergeCell ref="N185:P186"/>
    <mergeCell ref="A187:A188"/>
    <mergeCell ref="B187:D188"/>
    <mergeCell ref="E187:G188"/>
    <mergeCell ref="H187:J188"/>
    <mergeCell ref="K187:M188"/>
    <mergeCell ref="N187:P188"/>
    <mergeCell ref="A195:A196"/>
    <mergeCell ref="B195:D196"/>
    <mergeCell ref="E195:G196"/>
    <mergeCell ref="H195:J196"/>
    <mergeCell ref="K195:M196"/>
    <mergeCell ref="N195:P196"/>
    <mergeCell ref="Q191:Z192"/>
    <mergeCell ref="A193:A194"/>
    <mergeCell ref="B193:D194"/>
    <mergeCell ref="E193:G194"/>
    <mergeCell ref="H193:J194"/>
    <mergeCell ref="K193:M194"/>
    <mergeCell ref="N193:P194"/>
    <mergeCell ref="Q193:Z194"/>
    <mergeCell ref="A191:A192"/>
    <mergeCell ref="B191:D192"/>
    <mergeCell ref="E191:G192"/>
    <mergeCell ref="H191:J192"/>
    <mergeCell ref="K191:M192"/>
    <mergeCell ref="N191:P192"/>
    <mergeCell ref="A199:A200"/>
    <mergeCell ref="B199:D200"/>
    <mergeCell ref="E199:G200"/>
    <mergeCell ref="H199:J200"/>
    <mergeCell ref="K199:M200"/>
    <mergeCell ref="N199:P200"/>
    <mergeCell ref="A197:A198"/>
    <mergeCell ref="B197:D198"/>
    <mergeCell ref="E197:G198"/>
    <mergeCell ref="H197:J198"/>
    <mergeCell ref="K197:M198"/>
    <mergeCell ref="N197:P198"/>
    <mergeCell ref="A211:B212"/>
    <mergeCell ref="C211:P212"/>
    <mergeCell ref="A213:B214"/>
    <mergeCell ref="C213:P214"/>
    <mergeCell ref="A215:B216"/>
    <mergeCell ref="C215:P216"/>
    <mergeCell ref="A201:P204"/>
    <mergeCell ref="A206:L206"/>
    <mergeCell ref="A207:B208"/>
    <mergeCell ref="C207:P208"/>
    <mergeCell ref="A209:B210"/>
    <mergeCell ref="C209:P210"/>
    <mergeCell ref="A226:D227"/>
    <mergeCell ref="E226:S227"/>
    <mergeCell ref="A228:D229"/>
    <mergeCell ref="E228:S229"/>
    <mergeCell ref="A230:D231"/>
    <mergeCell ref="E230:S231"/>
    <mergeCell ref="A217:B218"/>
    <mergeCell ref="C217:P218"/>
    <mergeCell ref="A220:G221"/>
    <mergeCell ref="A222:D223"/>
    <mergeCell ref="A224:D225"/>
    <mergeCell ref="E224:S225"/>
    <mergeCell ref="A238:D239"/>
    <mergeCell ref="E238:S239"/>
    <mergeCell ref="A240:D241"/>
    <mergeCell ref="E240:S241"/>
    <mergeCell ref="A242:XFD242"/>
    <mergeCell ref="A243:S243"/>
    <mergeCell ref="A232:D233"/>
    <mergeCell ref="E232:S233"/>
    <mergeCell ref="A234:D235"/>
    <mergeCell ref="E234:S235"/>
    <mergeCell ref="A236:D237"/>
    <mergeCell ref="E236:S237"/>
    <mergeCell ref="G250:M250"/>
    <mergeCell ref="A251:D254"/>
    <mergeCell ref="E251:F252"/>
    <mergeCell ref="G251:S252"/>
    <mergeCell ref="E253:F254"/>
    <mergeCell ref="G253:M254"/>
    <mergeCell ref="N253:S254"/>
    <mergeCell ref="A244:S244"/>
    <mergeCell ref="A245:F246"/>
    <mergeCell ref="A247:D250"/>
    <mergeCell ref="E247:F247"/>
    <mergeCell ref="G247:M247"/>
    <mergeCell ref="N247:S248"/>
    <mergeCell ref="E248:F249"/>
    <mergeCell ref="G248:M249"/>
    <mergeCell ref="N249:S250"/>
    <mergeCell ref="E250:F250"/>
    <mergeCell ref="A264:D266"/>
    <mergeCell ref="E264:S266"/>
    <mergeCell ref="B267:D269"/>
    <mergeCell ref="E267:S269"/>
    <mergeCell ref="A256:G257"/>
    <mergeCell ref="A258:D260"/>
    <mergeCell ref="E258:S260"/>
    <mergeCell ref="T258:Z261"/>
    <mergeCell ref="B261:D263"/>
    <mergeCell ref="E261:S263"/>
  </mergeCells>
  <phoneticPr fontId="17"/>
  <conditionalFormatting sqref="F128">
    <cfRule type="expression" dxfId="67" priority="1">
      <formula>"P73=""なし"""</formula>
    </cfRule>
  </conditionalFormatting>
  <conditionalFormatting sqref="H21:R21">
    <cfRule type="cellIs" dxfId="66" priority="4" operator="equal">
      <formula>"自動で入力されます"</formula>
    </cfRule>
  </conditionalFormatting>
  <conditionalFormatting sqref="H23:R23">
    <cfRule type="cellIs" dxfId="65" priority="3" operator="equal">
      <formula>"自動で入力されます"</formula>
    </cfRule>
  </conditionalFormatting>
  <conditionalFormatting sqref="N120">
    <cfRule type="cellIs" dxfId="64" priority="2" operator="equal">
      <formula>"「ロール対応表」シートと一致していないスキル項目があります"</formula>
    </cfRule>
  </conditionalFormatting>
  <conditionalFormatting sqref="N4:O4">
    <cfRule type="cellIs" dxfId="63" priority="5" operator="equal">
      <formula>0</formula>
    </cfRule>
  </conditionalFormatting>
  <dataValidations count="19">
    <dataValidation allowBlank="1" showErrorMessage="1" prompt="受講前に経験しておくことが推奨される実務経験を記載。" sqref="E133:R133" xr:uid="{4799D552-3817-432A-A933-A2A48ECB02B5}"/>
    <dataValidation type="list" allowBlank="1" showInputMessage="1" showErrorMessage="1" sqref="E17" xr:uid="{D0A59AF3-42CC-4ADE-8656-05428206C530}">
      <formula1>"○"</formula1>
    </dataValidation>
    <dataValidation type="list" allowBlank="1" showInputMessage="1" showErrorMessage="1" sqref="L175:N175" xr:uid="{28C670AB-03F7-44C7-8090-9DD80436B732}">
      <formula1>"該当する,該当しない"</formula1>
    </dataValidation>
    <dataValidation type="list" allowBlank="1" showInputMessage="1" showErrorMessage="1" sqref="O30:P30 O36:P36 O42:P42 O48:P48 O54:P54 O60:P60 O66:P66 O72:P72 O78:P78 O84:P84 O90:P90 O96:P96 O102:P102 O108:P108 O114:P114 E127:E128" xr:uid="{75D039C0-9490-4C0D-82D6-0017246D364D}">
      <formula1>"有,無"</formula1>
    </dataValidation>
    <dataValidation allowBlank="1" showInputMessage="1" showErrorMessage="1" prompt="身に付けられるスキルの具体的な内容を記載。" sqref="E19:R19" xr:uid="{610363B8-345B-4205-8BD2-CB3EF786DEB9}"/>
    <dataValidation allowBlank="1" showInputMessage="1" showErrorMessage="1" prompt="講義、演習、実習などから構成される、学習内容のひとまとまり（単元／章）を記載。_x000a_申請にあたり、既存講座をパッケージにして申請した場合や新規要素の追加、訓練内容の変更した場合は、追加・変更内容等が分かるように分けて記載。" sqref="B30 B36 B42 B48 B54 B60 B66 B72 B78 B84 B90 B96 B102 B108 B114" xr:uid="{ABCBB8DF-9C58-45EF-B403-1B6930B86734}"/>
    <dataValidation allowBlank="1" showInputMessage="1" showErrorMessage="1" prompt="講義（演習）の内容と到達目標が分かるように具体的に記載。" sqref="G30 G36 G42 G48 G54 G60 G66 G72 G78 G84 G90 G96 G102 G108 G114" xr:uid="{0828057E-3792-4A93-A604-8833E3B39767}"/>
    <dataValidation type="list" allowBlank="1" showInputMessage="1" showErrorMessage="1" prompt="演習等とは、「疑似環境を用いた実習、実技、演習等を含む実践的なもの」、「プレゼンテーション等の受講者側からの発表を含むもの」、「ディスカッション、グループワーク、ワークショップ等の手法を含むもの」となります。_x000a_総授業数の半分以上を演習等が占めていない場合は、対象外。" sqref="N114 N108 N96 N102 N90" xr:uid="{252B0D97-C2CE-4633-9C50-CA894501311D}">
      <formula1>"全部,一部,実施なし"</formula1>
    </dataValidation>
    <dataValidation type="list" allowBlank="1" showInputMessage="1" showErrorMessage="1" sqref="L171:L174" xr:uid="{238EECEB-1691-43B1-A651-EB2B96AF9188}">
      <formula1>"はい,いいえ"</formula1>
    </dataValidation>
    <dataValidation type="list" allowBlank="1" showInputMessage="1" showErrorMessage="1" sqref="E224:S225" xr:uid="{8DEA43E6-96BE-485F-98E0-5CF362079B64}">
      <formula1>"自社のみで、当該講座の販売活動に当たる。（以下の②，③欄に具体的内容を記入）,販売代理店等(※3)を利用し、当該講座の販売活動等に当たる。（以下の②～⑨欄に具体的内容を記入）"</formula1>
    </dataValidation>
    <dataValidation type="list" allowBlank="1" showInputMessage="1" showErrorMessage="1" sqref="E258:S260" xr:uid="{7C26CE47-E358-4E95-9BEE-FFAA443C204E}">
      <formula1>"講座実績の検証を行っている,検証を行っていない"</formula1>
    </dataValidation>
    <dataValidation type="list" allowBlank="1" showInputMessage="1" showErrorMessage="1" sqref="E264:S266" xr:uid="{FFE1A2A8-1C70-4EFE-9347-3608777B4F00}">
      <formula1>"定期的に見直している,見直していない"</formula1>
    </dataValidation>
    <dataValidation type="list" allowBlank="1" showErrorMessage="1" sqref="N30:N89" xr:uid="{6F7703B1-350F-4BD7-9587-9C6A087F8819}">
      <formula1>"全部,一部,実施なし"</formula1>
    </dataValidation>
    <dataValidation type="list" allowBlank="1" showInputMessage="1" showErrorMessage="1" sqref="S151:T152 S155:T164" xr:uid="{89FD1E04-D59B-4325-9A06-67BD4E4ACC96}">
      <formula1>"直接雇用（常勤）,直接雇用（非常勤）,委託・派遣等"</formula1>
    </dataValidation>
    <dataValidation type="list" allowBlank="1" showInputMessage="1" showErrorMessage="1" sqref="U155:U164" xr:uid="{0F85CD04-39F5-4B9E-AA13-2CA4920F0B13}">
      <formula1>"主担当講師,担当講師"</formula1>
    </dataValidation>
    <dataValidation type="list" allowBlank="1" showInputMessage="1" showErrorMessage="1" sqref="Q136 Q139" xr:uid="{07359FBC-943F-46EB-B1D2-6159679ECE25}">
      <formula1>"認める,認めない,その他"</formula1>
    </dataValidation>
    <dataValidation type="list" allowBlank="1" showInputMessage="1" showErrorMessage="1" sqref="K136 K139" xr:uid="{16B423CB-617E-4802-98A3-05796B4780A5}">
      <formula1>"優良可不可の4段階で評価,5段階評価（上から4段階以上合格）,5段階評価（上から3段階以上合格）,得点率80％以上で合格,得点率70％以上で合格,得点率66％(2/3)以上で合格,得点率60％以上で合格,その他"</formula1>
    </dataValidation>
    <dataValidation type="list" allowBlank="1" showInputMessage="1" showErrorMessage="1" sqref="G136:H136 G139:H139" xr:uid="{3FDB98BE-33D7-46D6-B577-5B8435D03D99}">
      <formula1>"100％,90%以上,70%以上,66%(2/3)以上,60%以上,50%以上,50%未満でも可,その他"</formula1>
    </dataValidation>
    <dataValidation type="list" allowBlank="1" showInputMessage="1" showErrorMessage="1" sqref="E144" xr:uid="{2EC489C3-8731-4B15-94F6-6A564A0ABF84}">
      <formula1>"あり（必須）,あり（任意）,なし"</formula1>
    </dataValidation>
  </dataValidations>
  <printOptions horizontalCentered="1"/>
  <pageMargins left="0.7" right="0.7" top="0.75" bottom="0.75" header="0.3" footer="0.3"/>
  <pageSetup paperSize="9" scale="38" fitToHeight="0" orientation="portrait" cellComments="asDisplayed" r:id="rId1"/>
  <rowBreaks count="4" manualBreakCount="4">
    <brk id="5" max="28" man="1"/>
    <brk id="25" max="28" man="1"/>
    <brk id="175" max="28" man="1"/>
    <brk id="303" max="25" man="1"/>
  </rowBreaks>
  <extLst>
    <ext xmlns:x14="http://schemas.microsoft.com/office/spreadsheetml/2009/9/main" uri="{CCE6A557-97BC-4b89-ADB6-D9C93CAAB3DF}">
      <x14:dataValidations xmlns:xm="http://schemas.microsoft.com/office/excel/2006/main" count="3">
        <x14:dataValidation type="list" allowBlank="1" showInputMessage="1" showErrorMessage="1" errorTitle="選択可能なスキル項目" error="「ロール対応表」シートでの手順①で入力したスキル項目から選んでください。" xr:uid="{294B305A-D57A-4C86-B2EC-AB19C78A8A71}">
          <x14:formula1>
            <xm:f>ロール対応表ｰ1009!$V$14:$V$56</xm:f>
          </x14:formula1>
          <xm:sqref>U30:U119</xm:sqref>
        </x14:dataValidation>
        <x14:dataValidation type="list" allowBlank="1" showInputMessage="1" showErrorMessage="1" xr:uid="{3768F217-10BD-4DD9-B1DF-0A21F306B1BA}">
          <x14:formula1>
            <xm:f>ロール対応表ｰ1009!$D$58:$S$58</xm:f>
          </x14:formula1>
          <xm:sqref>F11:R11</xm:sqref>
        </x14:dataValidation>
        <x14:dataValidation type="list" allowBlank="1" showInputMessage="1" showErrorMessage="1" xr:uid="{364474E5-97ED-48D6-A82C-6710BB8DCC08}">
          <x14:formula1>
            <xm:f>ロール対応表ｰ1009!$D$59:$S$59</xm:f>
          </x14:formula1>
          <xm:sqref>F13:R13</xm:sqref>
        </x14:dataValidation>
      </x14:dataValidations>
    </ext>
  </extLst>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62F06D-660F-4A1F-9885-B159939A31F3}">
  <sheetPr>
    <pageSetUpPr fitToPage="1"/>
  </sheetPr>
  <dimension ref="A1:W62"/>
  <sheetViews>
    <sheetView showGridLines="0" view="pageBreakPreview" zoomScale="85" zoomScaleNormal="100" zoomScaleSheetLayoutView="85" workbookViewId="0">
      <selection sqref="A1:S1"/>
    </sheetView>
  </sheetViews>
  <sheetFormatPr defaultColWidth="9" defaultRowHeight="13.5"/>
  <cols>
    <col min="1" max="2" width="9" style="10"/>
    <col min="3" max="3" width="28.125" style="10" bestFit="1" customWidth="1"/>
    <col min="4" max="4" width="12.625" style="10" customWidth="1"/>
    <col min="5" max="19" width="9" style="10"/>
    <col min="20" max="20" width="25" style="25" customWidth="1"/>
    <col min="21" max="23" width="9" style="133" hidden="1" customWidth="1"/>
    <col min="24" max="24" width="0" style="10" hidden="1" customWidth="1"/>
    <col min="25" max="25" width="9" style="10" bestFit="1" customWidth="1"/>
    <col min="26" max="16384" width="9" style="10"/>
  </cols>
  <sheetData>
    <row r="1" spans="1:22" ht="28.5">
      <c r="A1" s="629" t="s">
        <v>418</v>
      </c>
      <c r="B1" s="629"/>
      <c r="C1" s="629"/>
      <c r="D1" s="629"/>
      <c r="E1" s="629"/>
      <c r="F1" s="629"/>
      <c r="G1" s="629"/>
      <c r="H1" s="629"/>
      <c r="I1" s="629"/>
      <c r="J1" s="629"/>
      <c r="K1" s="629"/>
      <c r="L1" s="629"/>
      <c r="M1" s="629"/>
      <c r="N1" s="629"/>
      <c r="O1" s="629"/>
      <c r="P1" s="629"/>
      <c r="Q1" s="629"/>
      <c r="R1" s="629"/>
      <c r="S1" s="629"/>
    </row>
    <row r="2" spans="1:22" ht="12" customHeight="1">
      <c r="A2" s="9"/>
      <c r="B2" s="9"/>
      <c r="C2" s="9"/>
      <c r="D2" s="9"/>
      <c r="E2" s="9"/>
      <c r="F2" s="9"/>
      <c r="G2" s="9"/>
      <c r="H2" s="9"/>
      <c r="I2" s="9"/>
      <c r="J2" s="9"/>
      <c r="K2" s="9"/>
      <c r="L2" s="9"/>
      <c r="M2" s="9"/>
      <c r="N2" s="9"/>
      <c r="O2" s="9"/>
      <c r="P2" s="9"/>
      <c r="Q2" s="9"/>
      <c r="R2" s="9"/>
      <c r="S2" s="9"/>
    </row>
    <row r="3" spans="1:22" ht="19.5">
      <c r="A3" s="643" t="s">
        <v>419</v>
      </c>
      <c r="B3" s="643"/>
      <c r="C3" s="643"/>
      <c r="D3" s="643"/>
      <c r="E3" s="643"/>
      <c r="F3" s="643"/>
      <c r="G3" s="643"/>
      <c r="H3" s="643"/>
      <c r="I3" s="643"/>
      <c r="J3" s="643"/>
      <c r="K3" s="643"/>
      <c r="L3" s="643"/>
      <c r="M3" s="643"/>
      <c r="N3" s="643"/>
      <c r="O3" s="643"/>
      <c r="P3" s="643"/>
      <c r="Q3" s="643"/>
      <c r="R3" s="643"/>
      <c r="S3" s="643"/>
      <c r="T3" s="132"/>
    </row>
    <row r="4" spans="1:22" ht="41.25" customHeight="1">
      <c r="A4" s="641" t="s">
        <v>420</v>
      </c>
      <c r="B4" s="641"/>
      <c r="C4" s="641"/>
      <c r="D4" s="641"/>
      <c r="E4" s="641"/>
      <c r="F4" s="641"/>
      <c r="G4" s="641"/>
      <c r="H4" s="641"/>
      <c r="I4" s="641"/>
      <c r="J4" s="641"/>
      <c r="K4" s="641"/>
      <c r="L4" s="641"/>
      <c r="M4" s="641"/>
      <c r="N4" s="641"/>
      <c r="O4" s="641"/>
      <c r="P4" s="641"/>
      <c r="Q4" s="641"/>
      <c r="R4" s="641"/>
      <c r="S4" s="641"/>
    </row>
    <row r="5" spans="1:22" ht="18.75" customHeight="1">
      <c r="A5" s="642" t="s">
        <v>421</v>
      </c>
      <c r="B5" s="642"/>
      <c r="C5" s="642"/>
      <c r="D5" s="642"/>
      <c r="E5" s="642"/>
      <c r="F5" s="642"/>
      <c r="G5" s="642"/>
      <c r="H5" s="642"/>
      <c r="I5" s="642"/>
      <c r="J5" s="642"/>
      <c r="K5" s="642"/>
      <c r="L5" s="642"/>
      <c r="M5" s="642"/>
      <c r="N5" s="642"/>
      <c r="O5" s="642"/>
      <c r="P5" s="642"/>
      <c r="Q5" s="642"/>
      <c r="R5" s="642"/>
      <c r="S5" s="642"/>
    </row>
    <row r="6" spans="1:22" ht="40.5" customHeight="1">
      <c r="A6" s="640" t="s">
        <v>422</v>
      </c>
      <c r="B6" s="640"/>
      <c r="C6" s="640"/>
      <c r="D6" s="640"/>
      <c r="E6" s="640"/>
      <c r="F6" s="640"/>
      <c r="G6" s="640"/>
      <c r="H6" s="640"/>
      <c r="I6" s="640"/>
      <c r="J6" s="640"/>
      <c r="K6" s="640"/>
      <c r="L6" s="640"/>
      <c r="M6" s="640"/>
      <c r="N6" s="640"/>
      <c r="O6" s="640"/>
      <c r="P6" s="640"/>
      <c r="Q6" s="640"/>
      <c r="R6" s="640"/>
      <c r="S6" s="640"/>
    </row>
    <row r="7" spans="1:22" ht="65.25" customHeight="1">
      <c r="A7" s="640" t="s">
        <v>423</v>
      </c>
      <c r="B7" s="640"/>
      <c r="C7" s="640"/>
      <c r="D7" s="640"/>
      <c r="E7" s="640"/>
      <c r="F7" s="640"/>
      <c r="G7" s="640"/>
      <c r="H7" s="640"/>
      <c r="I7" s="640"/>
      <c r="J7" s="640"/>
      <c r="K7" s="640"/>
      <c r="L7" s="640"/>
      <c r="M7" s="640"/>
      <c r="N7" s="640"/>
      <c r="O7" s="640"/>
      <c r="P7" s="640"/>
      <c r="Q7" s="640"/>
      <c r="R7" s="640"/>
      <c r="S7" s="640"/>
    </row>
    <row r="8" spans="1:22" ht="17.25" customHeight="1">
      <c r="A8" s="644" t="s">
        <v>424</v>
      </c>
      <c r="B8" s="644"/>
      <c r="C8" s="644"/>
      <c r="D8" s="644"/>
      <c r="E8" s="644"/>
      <c r="F8" s="644"/>
      <c r="G8" s="644"/>
      <c r="H8" s="644"/>
      <c r="I8" s="644"/>
      <c r="J8" s="644"/>
      <c r="K8" s="644"/>
      <c r="L8" s="644"/>
      <c r="M8" s="644"/>
      <c r="N8" s="644"/>
      <c r="O8" s="644"/>
      <c r="P8" s="644"/>
      <c r="Q8" s="644"/>
      <c r="R8" s="644"/>
      <c r="S8" s="644"/>
    </row>
    <row r="9" spans="1:22" ht="27" customHeight="1">
      <c r="A9" s="640" t="s">
        <v>425</v>
      </c>
      <c r="B9" s="640"/>
      <c r="C9" s="640"/>
      <c r="D9" s="640"/>
      <c r="E9" s="640"/>
      <c r="F9" s="640"/>
      <c r="G9" s="640"/>
      <c r="H9" s="640"/>
      <c r="I9" s="640"/>
      <c r="J9" s="640"/>
      <c r="K9" s="640"/>
      <c r="L9" s="640"/>
      <c r="M9" s="640"/>
      <c r="N9" s="640"/>
      <c r="O9" s="640"/>
      <c r="P9" s="640"/>
      <c r="Q9" s="640"/>
      <c r="R9" s="640"/>
      <c r="S9" s="640"/>
    </row>
    <row r="10" spans="1:22" ht="18.600000000000001" customHeight="1" thickBot="1">
      <c r="A10" s="180" t="s">
        <v>426</v>
      </c>
      <c r="B10" s="181"/>
      <c r="C10" s="181"/>
      <c r="D10" s="181"/>
      <c r="E10" s="181"/>
      <c r="F10" s="181"/>
      <c r="G10" s="181"/>
      <c r="H10" s="181"/>
      <c r="I10" s="181"/>
      <c r="J10" s="181"/>
      <c r="K10" s="181"/>
      <c r="L10" s="181"/>
      <c r="M10" s="181"/>
      <c r="N10" s="181"/>
      <c r="O10" s="181"/>
      <c r="P10" s="181"/>
      <c r="Q10" s="181"/>
      <c r="R10" s="181"/>
      <c r="S10" s="181"/>
    </row>
    <row r="11" spans="1:22" ht="21.75" customHeight="1" thickBot="1">
      <c r="A11" s="630" t="s">
        <v>427</v>
      </c>
      <c r="B11" s="631"/>
      <c r="C11" s="631"/>
      <c r="D11" s="632"/>
      <c r="E11" s="636" t="s">
        <v>428</v>
      </c>
      <c r="F11" s="637"/>
      <c r="G11" s="638"/>
      <c r="H11" s="636" t="s">
        <v>429</v>
      </c>
      <c r="I11" s="637"/>
      <c r="J11" s="638"/>
      <c r="K11" s="636" t="s">
        <v>430</v>
      </c>
      <c r="L11" s="637"/>
      <c r="M11" s="638"/>
      <c r="N11" s="636" t="s">
        <v>272</v>
      </c>
      <c r="O11" s="637"/>
      <c r="P11" s="637"/>
      <c r="Q11" s="638"/>
      <c r="R11" s="639" t="s">
        <v>273</v>
      </c>
      <c r="S11" s="638"/>
    </row>
    <row r="12" spans="1:22" ht="131.25" customHeight="1">
      <c r="A12" s="633"/>
      <c r="B12" s="634"/>
      <c r="C12" s="634"/>
      <c r="D12" s="635"/>
      <c r="E12" s="189" t="s">
        <v>431</v>
      </c>
      <c r="F12" s="190" t="s">
        <v>432</v>
      </c>
      <c r="G12" s="191" t="s">
        <v>433</v>
      </c>
      <c r="H12" s="189" t="s">
        <v>434</v>
      </c>
      <c r="I12" s="190" t="s">
        <v>435</v>
      </c>
      <c r="J12" s="191" t="s">
        <v>436</v>
      </c>
      <c r="K12" s="189" t="s">
        <v>437</v>
      </c>
      <c r="L12" s="190" t="s">
        <v>438</v>
      </c>
      <c r="M12" s="192" t="s">
        <v>439</v>
      </c>
      <c r="N12" s="189" t="s">
        <v>440</v>
      </c>
      <c r="O12" s="190" t="s">
        <v>441</v>
      </c>
      <c r="P12" s="190" t="s">
        <v>442</v>
      </c>
      <c r="Q12" s="191" t="s">
        <v>443</v>
      </c>
      <c r="R12" s="189" t="s">
        <v>444</v>
      </c>
      <c r="S12" s="191" t="s">
        <v>445</v>
      </c>
    </row>
    <row r="13" spans="1:22">
      <c r="A13" s="11" t="s">
        <v>29</v>
      </c>
      <c r="B13" s="12" t="s">
        <v>30</v>
      </c>
      <c r="C13" s="12" t="s">
        <v>28</v>
      </c>
      <c r="D13" s="13" t="s">
        <v>446</v>
      </c>
      <c r="E13" s="14" t="s">
        <v>447</v>
      </c>
      <c r="F13" s="14"/>
      <c r="G13" s="14"/>
      <c r="H13" s="14"/>
      <c r="I13" s="14"/>
      <c r="J13" s="14"/>
      <c r="K13" s="14"/>
      <c r="L13" s="14"/>
      <c r="M13" s="14"/>
      <c r="N13" s="14"/>
      <c r="O13" s="14"/>
      <c r="P13" s="14"/>
      <c r="Q13" s="14"/>
      <c r="R13" s="14"/>
      <c r="S13" s="15"/>
    </row>
    <row r="14" spans="1:22" ht="14.25">
      <c r="A14" s="627" t="s">
        <v>60</v>
      </c>
      <c r="B14" s="624" t="s">
        <v>61</v>
      </c>
      <c r="C14" s="186" t="s">
        <v>59</v>
      </c>
      <c r="D14" s="129"/>
      <c r="E14" s="16" t="s">
        <v>448</v>
      </c>
      <c r="F14" s="16" t="s">
        <v>448</v>
      </c>
      <c r="G14" s="17" t="s">
        <v>449</v>
      </c>
      <c r="H14" s="17" t="s">
        <v>450</v>
      </c>
      <c r="I14" s="17" t="s">
        <v>449</v>
      </c>
      <c r="J14" s="17" t="s">
        <v>449</v>
      </c>
      <c r="K14" s="17" t="s">
        <v>450</v>
      </c>
      <c r="L14" s="17" t="s">
        <v>449</v>
      </c>
      <c r="M14" s="17" t="s">
        <v>449</v>
      </c>
      <c r="N14" s="17" t="s">
        <v>449</v>
      </c>
      <c r="O14" s="17" t="s">
        <v>449</v>
      </c>
      <c r="P14" s="17" t="s">
        <v>449</v>
      </c>
      <c r="Q14" s="17" t="s">
        <v>449</v>
      </c>
      <c r="R14" s="17" t="s">
        <v>450</v>
      </c>
      <c r="S14" s="18" t="s">
        <v>451</v>
      </c>
      <c r="T14" s="25" t="str">
        <f>IF(D14=U14,"",$D$61)</f>
        <v/>
      </c>
      <c r="U14" s="133" t="str">
        <f>IF(COUNTIF(個票ｰ1009!$U$30:$U$119,$C14),"○","")</f>
        <v/>
      </c>
      <c r="V14" s="133" t="str">
        <f>IF(D14="○",C14,"")</f>
        <v/>
      </c>
    </row>
    <row r="15" spans="1:22" ht="14.25">
      <c r="A15" s="627"/>
      <c r="B15" s="624"/>
      <c r="C15" s="187" t="s">
        <v>84</v>
      </c>
      <c r="D15" s="129"/>
      <c r="E15" s="16" t="s">
        <v>448</v>
      </c>
      <c r="F15" s="16" t="s">
        <v>448</v>
      </c>
      <c r="G15" s="17" t="s">
        <v>449</v>
      </c>
      <c r="H15" s="17" t="s">
        <v>450</v>
      </c>
      <c r="I15" s="17" t="s">
        <v>451</v>
      </c>
      <c r="J15" s="17" t="s">
        <v>449</v>
      </c>
      <c r="K15" s="17" t="s">
        <v>451</v>
      </c>
      <c r="L15" s="17" t="s">
        <v>451</v>
      </c>
      <c r="M15" s="17" t="s">
        <v>451</v>
      </c>
      <c r="N15" s="17" t="s">
        <v>450</v>
      </c>
      <c r="O15" s="17" t="s">
        <v>451</v>
      </c>
      <c r="P15" s="17" t="s">
        <v>451</v>
      </c>
      <c r="Q15" s="17" t="s">
        <v>451</v>
      </c>
      <c r="R15" s="17" t="s">
        <v>451</v>
      </c>
      <c r="S15" s="18" t="s">
        <v>451</v>
      </c>
      <c r="T15" s="25" t="str">
        <f t="shared" ref="T15:T56" si="0">IF(D15=U15,"",$D$61)</f>
        <v/>
      </c>
      <c r="U15" s="133" t="str">
        <f>IF(COUNTIF(個票ｰ1009!$U$30:$U$119,$C15),"○","")</f>
        <v/>
      </c>
      <c r="V15" s="133" t="str">
        <f t="shared" ref="V15:V56" si="1">IF(D15="○",C15,"")</f>
        <v/>
      </c>
    </row>
    <row r="16" spans="1:22" ht="14.25">
      <c r="A16" s="627"/>
      <c r="B16" s="624"/>
      <c r="C16" s="187" t="s">
        <v>97</v>
      </c>
      <c r="D16" s="129"/>
      <c r="E16" s="16" t="s">
        <v>448</v>
      </c>
      <c r="F16" s="16" t="s">
        <v>448</v>
      </c>
      <c r="G16" s="16" t="s">
        <v>448</v>
      </c>
      <c r="H16" s="17" t="s">
        <v>450</v>
      </c>
      <c r="I16" s="17" t="s">
        <v>449</v>
      </c>
      <c r="J16" s="17" t="s">
        <v>449</v>
      </c>
      <c r="K16" s="17" t="s">
        <v>451</v>
      </c>
      <c r="L16" s="17" t="s">
        <v>451</v>
      </c>
      <c r="M16" s="17" t="s">
        <v>451</v>
      </c>
      <c r="N16" s="17" t="s">
        <v>449</v>
      </c>
      <c r="O16" s="17" t="s">
        <v>449</v>
      </c>
      <c r="P16" s="17" t="s">
        <v>449</v>
      </c>
      <c r="Q16" s="17" t="s">
        <v>449</v>
      </c>
      <c r="R16" s="17" t="s">
        <v>450</v>
      </c>
      <c r="S16" s="18" t="s">
        <v>451</v>
      </c>
      <c r="T16" s="25" t="str">
        <f t="shared" si="0"/>
        <v/>
      </c>
      <c r="U16" s="133" t="str">
        <f>IF(COUNTIF(個票ｰ1009!$U$30:$U$119,$C16),"○","")</f>
        <v/>
      </c>
      <c r="V16" s="133" t="str">
        <f t="shared" si="1"/>
        <v/>
      </c>
    </row>
    <row r="17" spans="1:22" ht="14.25">
      <c r="A17" s="627"/>
      <c r="B17" s="624"/>
      <c r="C17" s="187" t="s">
        <v>107</v>
      </c>
      <c r="D17" s="129"/>
      <c r="E17" s="16" t="s">
        <v>448</v>
      </c>
      <c r="F17" s="16" t="s">
        <v>448</v>
      </c>
      <c r="G17" s="17" t="s">
        <v>451</v>
      </c>
      <c r="H17" s="17" t="s">
        <v>451</v>
      </c>
      <c r="I17" s="17" t="s">
        <v>449</v>
      </c>
      <c r="J17" s="17" t="s">
        <v>449</v>
      </c>
      <c r="K17" s="17" t="s">
        <v>451</v>
      </c>
      <c r="L17" s="17" t="s">
        <v>451</v>
      </c>
      <c r="M17" s="17" t="s">
        <v>450</v>
      </c>
      <c r="N17" s="17" t="s">
        <v>451</v>
      </c>
      <c r="O17" s="17" t="s">
        <v>451</v>
      </c>
      <c r="P17" s="17" t="s">
        <v>451</v>
      </c>
      <c r="Q17" s="17" t="s">
        <v>450</v>
      </c>
      <c r="R17" s="17" t="s">
        <v>451</v>
      </c>
      <c r="S17" s="18" t="s">
        <v>451</v>
      </c>
      <c r="T17" s="25" t="str">
        <f t="shared" si="0"/>
        <v/>
      </c>
      <c r="U17" s="133" t="str">
        <f>IF(COUNTIF(個票ｰ1009!$U$30:$U$119,$C17),"○","")</f>
        <v/>
      </c>
      <c r="V17" s="133" t="str">
        <f t="shared" si="1"/>
        <v/>
      </c>
    </row>
    <row r="18" spans="1:22" ht="14.25">
      <c r="A18" s="627"/>
      <c r="B18" s="624"/>
      <c r="C18" s="187" t="s">
        <v>452</v>
      </c>
      <c r="D18" s="129"/>
      <c r="E18" s="16" t="s">
        <v>448</v>
      </c>
      <c r="F18" s="16" t="s">
        <v>448</v>
      </c>
      <c r="G18" s="17" t="s">
        <v>451</v>
      </c>
      <c r="H18" s="17" t="s">
        <v>451</v>
      </c>
      <c r="I18" s="17" t="s">
        <v>449</v>
      </c>
      <c r="J18" s="17" t="s">
        <v>449</v>
      </c>
      <c r="K18" s="17" t="s">
        <v>451</v>
      </c>
      <c r="L18" s="17" t="s">
        <v>449</v>
      </c>
      <c r="M18" s="17" t="s">
        <v>450</v>
      </c>
      <c r="N18" s="17" t="s">
        <v>449</v>
      </c>
      <c r="O18" s="17" t="s">
        <v>451</v>
      </c>
      <c r="P18" s="17" t="s">
        <v>449</v>
      </c>
      <c r="Q18" s="17" t="s">
        <v>449</v>
      </c>
      <c r="R18" s="17" t="s">
        <v>451</v>
      </c>
      <c r="S18" s="18" t="s">
        <v>451</v>
      </c>
      <c r="T18" s="25" t="str">
        <f t="shared" si="0"/>
        <v/>
      </c>
      <c r="U18" s="133" t="str">
        <f>IF(COUNTIF(個票ｰ1009!$U$30:$U$119,$C18),"○","")</f>
        <v/>
      </c>
      <c r="V18" s="133" t="str">
        <f t="shared" si="1"/>
        <v/>
      </c>
    </row>
    <row r="19" spans="1:22" ht="14.25">
      <c r="A19" s="627"/>
      <c r="B19" s="624"/>
      <c r="C19" s="187" t="s">
        <v>124</v>
      </c>
      <c r="D19" s="129"/>
      <c r="E19" s="17" t="s">
        <v>450</v>
      </c>
      <c r="F19" s="17" t="s">
        <v>450</v>
      </c>
      <c r="G19" s="17" t="s">
        <v>450</v>
      </c>
      <c r="H19" s="17" t="s">
        <v>451</v>
      </c>
      <c r="I19" s="17" t="s">
        <v>451</v>
      </c>
      <c r="J19" s="17" t="s">
        <v>451</v>
      </c>
      <c r="K19" s="17" t="s">
        <v>450</v>
      </c>
      <c r="L19" s="17" t="s">
        <v>451</v>
      </c>
      <c r="M19" s="17" t="s">
        <v>451</v>
      </c>
      <c r="N19" s="17" t="s">
        <v>450</v>
      </c>
      <c r="O19" s="17" t="s">
        <v>450</v>
      </c>
      <c r="P19" s="17" t="s">
        <v>450</v>
      </c>
      <c r="Q19" s="17" t="s">
        <v>451</v>
      </c>
      <c r="R19" s="17" t="s">
        <v>450</v>
      </c>
      <c r="S19" s="18" t="s">
        <v>451</v>
      </c>
      <c r="T19" s="25" t="str">
        <f t="shared" si="0"/>
        <v/>
      </c>
      <c r="U19" s="133" t="str">
        <f>IF(COUNTIF(個票ｰ1009!$U$30:$U$119,$C19),"○","")</f>
        <v/>
      </c>
      <c r="V19" s="133" t="str">
        <f t="shared" si="1"/>
        <v/>
      </c>
    </row>
    <row r="20" spans="1:22" ht="14.25">
      <c r="A20" s="627"/>
      <c r="B20" s="624" t="s">
        <v>453</v>
      </c>
      <c r="C20" s="187" t="s">
        <v>130</v>
      </c>
      <c r="D20" s="129"/>
      <c r="E20" s="16" t="s">
        <v>448</v>
      </c>
      <c r="F20" s="16" t="s">
        <v>448</v>
      </c>
      <c r="G20" s="17" t="s">
        <v>451</v>
      </c>
      <c r="H20" s="17" t="s">
        <v>450</v>
      </c>
      <c r="I20" s="17" t="s">
        <v>449</v>
      </c>
      <c r="J20" s="17" t="s">
        <v>449</v>
      </c>
      <c r="K20" s="17" t="s">
        <v>450</v>
      </c>
      <c r="L20" s="17" t="s">
        <v>449</v>
      </c>
      <c r="M20" s="17" t="s">
        <v>449</v>
      </c>
      <c r="N20" s="17" t="s">
        <v>449</v>
      </c>
      <c r="O20" s="17" t="s">
        <v>449</v>
      </c>
      <c r="P20" s="17" t="s">
        <v>449</v>
      </c>
      <c r="Q20" s="17" t="s">
        <v>449</v>
      </c>
      <c r="R20" s="17" t="s">
        <v>451</v>
      </c>
      <c r="S20" s="18" t="s">
        <v>449</v>
      </c>
      <c r="T20" s="25" t="str">
        <f t="shared" si="0"/>
        <v/>
      </c>
      <c r="U20" s="133" t="str">
        <f>IF(COUNTIF(個票ｰ1009!$U$30:$U$119,$C20),"○","")</f>
        <v/>
      </c>
      <c r="V20" s="133" t="str">
        <f t="shared" si="1"/>
        <v/>
      </c>
    </row>
    <row r="21" spans="1:22" ht="14.25">
      <c r="A21" s="627"/>
      <c r="B21" s="624"/>
      <c r="C21" s="187" t="s">
        <v>137</v>
      </c>
      <c r="D21" s="129"/>
      <c r="E21" s="16" t="s">
        <v>448</v>
      </c>
      <c r="F21" s="16" t="s">
        <v>448</v>
      </c>
      <c r="G21" s="17" t="s">
        <v>449</v>
      </c>
      <c r="H21" s="17" t="s">
        <v>450</v>
      </c>
      <c r="I21" s="17" t="s">
        <v>449</v>
      </c>
      <c r="J21" s="17" t="s">
        <v>449</v>
      </c>
      <c r="K21" s="17" t="s">
        <v>450</v>
      </c>
      <c r="L21" s="17" t="s">
        <v>451</v>
      </c>
      <c r="M21" s="17" t="s">
        <v>449</v>
      </c>
      <c r="N21" s="17" t="s">
        <v>449</v>
      </c>
      <c r="O21" s="17" t="s">
        <v>449</v>
      </c>
      <c r="P21" s="17" t="s">
        <v>449</v>
      </c>
      <c r="Q21" s="17" t="s">
        <v>449</v>
      </c>
      <c r="R21" s="17" t="s">
        <v>451</v>
      </c>
      <c r="S21" s="18" t="s">
        <v>449</v>
      </c>
      <c r="T21" s="25" t="str">
        <f t="shared" si="0"/>
        <v/>
      </c>
      <c r="U21" s="133" t="str">
        <f>IF(COUNTIF(個票ｰ1009!$U$30:$U$119,$C21),"○","")</f>
        <v/>
      </c>
      <c r="V21" s="133" t="str">
        <f t="shared" si="1"/>
        <v/>
      </c>
    </row>
    <row r="22" spans="1:22" ht="14.25">
      <c r="A22" s="627"/>
      <c r="B22" s="624"/>
      <c r="C22" s="187" t="s">
        <v>143</v>
      </c>
      <c r="D22" s="129"/>
      <c r="E22" s="16" t="s">
        <v>448</v>
      </c>
      <c r="F22" s="16" t="s">
        <v>448</v>
      </c>
      <c r="G22" s="17" t="s">
        <v>451</v>
      </c>
      <c r="H22" s="17" t="s">
        <v>450</v>
      </c>
      <c r="I22" s="17" t="s">
        <v>449</v>
      </c>
      <c r="J22" s="17" t="s">
        <v>449</v>
      </c>
      <c r="K22" s="17" t="s">
        <v>450</v>
      </c>
      <c r="L22" s="17" t="s">
        <v>451</v>
      </c>
      <c r="M22" s="17" t="s">
        <v>451</v>
      </c>
      <c r="N22" s="17" t="s">
        <v>451</v>
      </c>
      <c r="O22" s="17" t="s">
        <v>451</v>
      </c>
      <c r="P22" s="17" t="s">
        <v>449</v>
      </c>
      <c r="Q22" s="17" t="s">
        <v>449</v>
      </c>
      <c r="R22" s="17" t="s">
        <v>451</v>
      </c>
      <c r="S22" s="18" t="s">
        <v>449</v>
      </c>
      <c r="T22" s="25" t="str">
        <f t="shared" si="0"/>
        <v/>
      </c>
      <c r="U22" s="133" t="str">
        <f>IF(COUNTIF(個票ｰ1009!$U$30:$U$119,$C22),"○","")</f>
        <v/>
      </c>
      <c r="V22" s="133" t="str">
        <f t="shared" si="1"/>
        <v/>
      </c>
    </row>
    <row r="23" spans="1:22" ht="14.25">
      <c r="A23" s="627"/>
      <c r="B23" s="624"/>
      <c r="C23" s="187" t="s">
        <v>454</v>
      </c>
      <c r="D23" s="129"/>
      <c r="E23" s="16" t="s">
        <v>448</v>
      </c>
      <c r="F23" s="16" t="s">
        <v>448</v>
      </c>
      <c r="G23" s="17" t="s">
        <v>451</v>
      </c>
      <c r="H23" s="17" t="s">
        <v>450</v>
      </c>
      <c r="I23" s="17" t="s">
        <v>449</v>
      </c>
      <c r="J23" s="17" t="s">
        <v>449</v>
      </c>
      <c r="K23" s="17" t="s">
        <v>450</v>
      </c>
      <c r="L23" s="17" t="s">
        <v>451</v>
      </c>
      <c r="M23" s="17" t="s">
        <v>449</v>
      </c>
      <c r="N23" s="17" t="s">
        <v>449</v>
      </c>
      <c r="O23" s="17" t="s">
        <v>449</v>
      </c>
      <c r="P23" s="17" t="s">
        <v>449</v>
      </c>
      <c r="Q23" s="17" t="s">
        <v>449</v>
      </c>
      <c r="R23" s="17" t="s">
        <v>451</v>
      </c>
      <c r="S23" s="18" t="s">
        <v>449</v>
      </c>
      <c r="T23" s="25" t="str">
        <f t="shared" si="0"/>
        <v/>
      </c>
      <c r="U23" s="133" t="str">
        <f>IF(COUNTIF(個票ｰ1009!$U$30:$U$119,$C23),"○","")</f>
        <v/>
      </c>
      <c r="V23" s="133" t="str">
        <f t="shared" si="1"/>
        <v/>
      </c>
    </row>
    <row r="24" spans="1:22" ht="14.25">
      <c r="A24" s="627"/>
      <c r="B24" s="624"/>
      <c r="C24" s="187" t="s">
        <v>153</v>
      </c>
      <c r="D24" s="129"/>
      <c r="E24" s="17" t="s">
        <v>450</v>
      </c>
      <c r="F24" s="17" t="s">
        <v>450</v>
      </c>
      <c r="G24" s="17" t="s">
        <v>449</v>
      </c>
      <c r="H24" s="17" t="s">
        <v>450</v>
      </c>
      <c r="I24" s="17" t="s">
        <v>450</v>
      </c>
      <c r="J24" s="17" t="s">
        <v>450</v>
      </c>
      <c r="K24" s="17" t="s">
        <v>451</v>
      </c>
      <c r="L24" s="17" t="s">
        <v>449</v>
      </c>
      <c r="M24" s="17" t="s">
        <v>449</v>
      </c>
      <c r="N24" s="17" t="s">
        <v>449</v>
      </c>
      <c r="O24" s="17" t="s">
        <v>449</v>
      </c>
      <c r="P24" s="17" t="s">
        <v>449</v>
      </c>
      <c r="Q24" s="17" t="s">
        <v>449</v>
      </c>
      <c r="R24" s="17" t="s">
        <v>451</v>
      </c>
      <c r="S24" s="18" t="s">
        <v>449</v>
      </c>
      <c r="T24" s="25" t="str">
        <f t="shared" si="0"/>
        <v/>
      </c>
      <c r="U24" s="133" t="str">
        <f>IF(COUNTIF(個票ｰ1009!$U$30:$U$119,$C24),"○","")</f>
        <v/>
      </c>
      <c r="V24" s="133" t="str">
        <f t="shared" si="1"/>
        <v/>
      </c>
    </row>
    <row r="25" spans="1:22" ht="14.25">
      <c r="A25" s="627"/>
      <c r="B25" s="624"/>
      <c r="C25" s="187" t="s">
        <v>156</v>
      </c>
      <c r="D25" s="129"/>
      <c r="E25" s="17" t="s">
        <v>450</v>
      </c>
      <c r="F25" s="17" t="s">
        <v>450</v>
      </c>
      <c r="G25" s="17" t="s">
        <v>449</v>
      </c>
      <c r="H25" s="17" t="s">
        <v>451</v>
      </c>
      <c r="I25" s="17" t="s">
        <v>451</v>
      </c>
      <c r="J25" s="17" t="s">
        <v>450</v>
      </c>
      <c r="K25" s="17" t="s">
        <v>451</v>
      </c>
      <c r="L25" s="17" t="s">
        <v>449</v>
      </c>
      <c r="M25" s="17" t="s">
        <v>449</v>
      </c>
      <c r="N25" s="17" t="s">
        <v>449</v>
      </c>
      <c r="O25" s="17" t="s">
        <v>449</v>
      </c>
      <c r="P25" s="17" t="s">
        <v>449</v>
      </c>
      <c r="Q25" s="17" t="s">
        <v>449</v>
      </c>
      <c r="R25" s="17" t="s">
        <v>451</v>
      </c>
      <c r="S25" s="18" t="s">
        <v>449</v>
      </c>
      <c r="T25" s="25" t="str">
        <f t="shared" si="0"/>
        <v/>
      </c>
      <c r="U25" s="133" t="str">
        <f>IF(COUNTIF(個票ｰ1009!$U$30:$U$119,$C25),"○","")</f>
        <v/>
      </c>
      <c r="V25" s="133" t="str">
        <f t="shared" si="1"/>
        <v/>
      </c>
    </row>
    <row r="26" spans="1:22" ht="14.25">
      <c r="A26" s="627"/>
      <c r="B26" s="624" t="s">
        <v>159</v>
      </c>
      <c r="C26" s="187" t="s">
        <v>158</v>
      </c>
      <c r="D26" s="129"/>
      <c r="E26" s="17" t="s">
        <v>450</v>
      </c>
      <c r="F26" s="17" t="s">
        <v>450</v>
      </c>
      <c r="G26" s="17" t="s">
        <v>451</v>
      </c>
      <c r="H26" s="16" t="s">
        <v>448</v>
      </c>
      <c r="I26" s="16" t="s">
        <v>448</v>
      </c>
      <c r="J26" s="17" t="s">
        <v>451</v>
      </c>
      <c r="K26" s="17" t="s">
        <v>450</v>
      </c>
      <c r="L26" s="17" t="s">
        <v>451</v>
      </c>
      <c r="M26" s="17" t="s">
        <v>451</v>
      </c>
      <c r="N26" s="17" t="s">
        <v>451</v>
      </c>
      <c r="O26" s="17" t="s">
        <v>451</v>
      </c>
      <c r="P26" s="17" t="s">
        <v>449</v>
      </c>
      <c r="Q26" s="17" t="s">
        <v>451</v>
      </c>
      <c r="R26" s="17" t="s">
        <v>451</v>
      </c>
      <c r="S26" s="18" t="s">
        <v>449</v>
      </c>
      <c r="T26" s="25" t="str">
        <f t="shared" si="0"/>
        <v/>
      </c>
      <c r="U26" s="133" t="str">
        <f>IF(COUNTIF(個票ｰ1009!$U$30:$U$119,$C26),"○","")</f>
        <v/>
      </c>
      <c r="V26" s="133" t="str">
        <f t="shared" si="1"/>
        <v/>
      </c>
    </row>
    <row r="27" spans="1:22" ht="14.25">
      <c r="A27" s="627"/>
      <c r="B27" s="624"/>
      <c r="C27" s="187" t="s">
        <v>161</v>
      </c>
      <c r="D27" s="129"/>
      <c r="E27" s="17" t="s">
        <v>450</v>
      </c>
      <c r="F27" s="17" t="s">
        <v>450</v>
      </c>
      <c r="G27" s="17" t="s">
        <v>451</v>
      </c>
      <c r="H27" s="16" t="s">
        <v>448</v>
      </c>
      <c r="I27" s="16" t="s">
        <v>448</v>
      </c>
      <c r="J27" s="17" t="s">
        <v>451</v>
      </c>
      <c r="K27" s="17" t="s">
        <v>450</v>
      </c>
      <c r="L27" s="17" t="s">
        <v>451</v>
      </c>
      <c r="M27" s="17" t="s">
        <v>451</v>
      </c>
      <c r="N27" s="17" t="s">
        <v>451</v>
      </c>
      <c r="O27" s="17" t="s">
        <v>451</v>
      </c>
      <c r="P27" s="17" t="s">
        <v>449</v>
      </c>
      <c r="Q27" s="17" t="s">
        <v>451</v>
      </c>
      <c r="R27" s="17" t="s">
        <v>451</v>
      </c>
      <c r="S27" s="18" t="s">
        <v>449</v>
      </c>
      <c r="T27" s="25" t="str">
        <f t="shared" si="0"/>
        <v/>
      </c>
      <c r="U27" s="133" t="str">
        <f>IF(COUNTIF(個票ｰ1009!$U$30:$U$119,$C27),"○","")</f>
        <v/>
      </c>
      <c r="V27" s="133" t="str">
        <f t="shared" si="1"/>
        <v/>
      </c>
    </row>
    <row r="28" spans="1:22" ht="14.25">
      <c r="A28" s="627"/>
      <c r="B28" s="624"/>
      <c r="C28" s="187" t="s">
        <v>163</v>
      </c>
      <c r="D28" s="129"/>
      <c r="E28" s="17" t="s">
        <v>449</v>
      </c>
      <c r="F28" s="17" t="s">
        <v>449</v>
      </c>
      <c r="G28" s="17" t="s">
        <v>449</v>
      </c>
      <c r="H28" s="17" t="s">
        <v>450</v>
      </c>
      <c r="I28" s="16" t="s">
        <v>448</v>
      </c>
      <c r="J28" s="17" t="s">
        <v>451</v>
      </c>
      <c r="K28" s="17" t="s">
        <v>451</v>
      </c>
      <c r="L28" s="17" t="s">
        <v>449</v>
      </c>
      <c r="M28" s="17" t="s">
        <v>451</v>
      </c>
      <c r="N28" s="17" t="s">
        <v>450</v>
      </c>
      <c r="O28" s="17" t="s">
        <v>449</v>
      </c>
      <c r="P28" s="17" t="s">
        <v>449</v>
      </c>
      <c r="Q28" s="17" t="s">
        <v>449</v>
      </c>
      <c r="R28" s="17" t="s">
        <v>451</v>
      </c>
      <c r="S28" s="18" t="s">
        <v>449</v>
      </c>
      <c r="T28" s="25" t="str">
        <f t="shared" si="0"/>
        <v/>
      </c>
      <c r="U28" s="133" t="str">
        <f>IF(COUNTIF(個票ｰ1009!$U$30:$U$119,$C28),"○","")</f>
        <v/>
      </c>
      <c r="V28" s="133" t="str">
        <f t="shared" si="1"/>
        <v/>
      </c>
    </row>
    <row r="29" spans="1:22" ht="14.25">
      <c r="A29" s="627"/>
      <c r="B29" s="624"/>
      <c r="C29" s="187" t="s">
        <v>165</v>
      </c>
      <c r="D29" s="129"/>
      <c r="E29" s="17" t="s">
        <v>451</v>
      </c>
      <c r="F29" s="17" t="s">
        <v>451</v>
      </c>
      <c r="G29" s="17" t="s">
        <v>451</v>
      </c>
      <c r="H29" s="16" t="s">
        <v>448</v>
      </c>
      <c r="I29" s="16" t="s">
        <v>448</v>
      </c>
      <c r="J29" s="17" t="s">
        <v>451</v>
      </c>
      <c r="K29" s="17" t="s">
        <v>450</v>
      </c>
      <c r="L29" s="17" t="s">
        <v>450</v>
      </c>
      <c r="M29" s="17" t="s">
        <v>451</v>
      </c>
      <c r="N29" s="17" t="s">
        <v>450</v>
      </c>
      <c r="O29" s="17" t="s">
        <v>449</v>
      </c>
      <c r="P29" s="17" t="s">
        <v>451</v>
      </c>
      <c r="Q29" s="17" t="s">
        <v>449</v>
      </c>
      <c r="R29" s="17" t="s">
        <v>451</v>
      </c>
      <c r="S29" s="18" t="s">
        <v>449</v>
      </c>
      <c r="T29" s="25" t="str">
        <f t="shared" si="0"/>
        <v/>
      </c>
      <c r="U29" s="133" t="str">
        <f>IF(COUNTIF(個票ｰ1009!$U$30:$U$119,$C29),"○","")</f>
        <v/>
      </c>
      <c r="V29" s="133" t="str">
        <f t="shared" si="1"/>
        <v/>
      </c>
    </row>
    <row r="30" spans="1:22" ht="14.25">
      <c r="A30" s="627"/>
      <c r="B30" s="624"/>
      <c r="C30" s="187" t="s">
        <v>167</v>
      </c>
      <c r="D30" s="129"/>
      <c r="E30" s="17" t="s">
        <v>449</v>
      </c>
      <c r="F30" s="17" t="s">
        <v>449</v>
      </c>
      <c r="G30" s="17" t="s">
        <v>449</v>
      </c>
      <c r="H30" s="17" t="s">
        <v>451</v>
      </c>
      <c r="I30" s="17" t="s">
        <v>451</v>
      </c>
      <c r="J30" s="16" t="s">
        <v>448</v>
      </c>
      <c r="K30" s="17" t="s">
        <v>449</v>
      </c>
      <c r="L30" s="17" t="s">
        <v>449</v>
      </c>
      <c r="M30" s="17" t="s">
        <v>449</v>
      </c>
      <c r="N30" s="17" t="s">
        <v>451</v>
      </c>
      <c r="O30" s="17" t="s">
        <v>449</v>
      </c>
      <c r="P30" s="17" t="s">
        <v>449</v>
      </c>
      <c r="Q30" s="17" t="s">
        <v>449</v>
      </c>
      <c r="R30" s="17" t="s">
        <v>451</v>
      </c>
      <c r="S30" s="18" t="s">
        <v>449</v>
      </c>
      <c r="T30" s="25" t="str">
        <f t="shared" si="0"/>
        <v/>
      </c>
      <c r="U30" s="133" t="str">
        <f>IF(COUNTIF(個票ｰ1009!$U$30:$U$119,$C30),"○","")</f>
        <v/>
      </c>
      <c r="V30" s="133" t="str">
        <f t="shared" si="1"/>
        <v/>
      </c>
    </row>
    <row r="31" spans="1:22" ht="14.25">
      <c r="A31" s="623" t="s">
        <v>170</v>
      </c>
      <c r="B31" s="624" t="s">
        <v>455</v>
      </c>
      <c r="C31" s="187" t="s">
        <v>169</v>
      </c>
      <c r="D31" s="129"/>
      <c r="E31" s="17" t="s">
        <v>450</v>
      </c>
      <c r="F31" s="17" t="s">
        <v>450</v>
      </c>
      <c r="G31" s="17" t="s">
        <v>450</v>
      </c>
      <c r="H31" s="17" t="s">
        <v>451</v>
      </c>
      <c r="I31" s="17" t="s">
        <v>449</v>
      </c>
      <c r="J31" s="17" t="s">
        <v>449</v>
      </c>
      <c r="K31" s="16" t="s">
        <v>448</v>
      </c>
      <c r="L31" s="17" t="s">
        <v>450</v>
      </c>
      <c r="M31" s="17" t="s">
        <v>450</v>
      </c>
      <c r="N31" s="17" t="s">
        <v>450</v>
      </c>
      <c r="O31" s="17" t="s">
        <v>450</v>
      </c>
      <c r="P31" s="17" t="s">
        <v>450</v>
      </c>
      <c r="Q31" s="17" t="s">
        <v>450</v>
      </c>
      <c r="R31" s="17" t="s">
        <v>450</v>
      </c>
      <c r="S31" s="18" t="s">
        <v>451</v>
      </c>
      <c r="T31" s="25" t="str">
        <f t="shared" si="0"/>
        <v/>
      </c>
      <c r="U31" s="133" t="str">
        <f>IF(COUNTIF(個票ｰ1009!$U$30:$U$119,$C31),"○","")</f>
        <v/>
      </c>
      <c r="V31" s="133" t="str">
        <f t="shared" si="1"/>
        <v/>
      </c>
    </row>
    <row r="32" spans="1:22" ht="14.25">
      <c r="A32" s="623"/>
      <c r="B32" s="624"/>
      <c r="C32" s="187" t="s">
        <v>172</v>
      </c>
      <c r="D32" s="129"/>
      <c r="E32" s="17" t="s">
        <v>450</v>
      </c>
      <c r="F32" s="17" t="s">
        <v>450</v>
      </c>
      <c r="G32" s="17" t="s">
        <v>451</v>
      </c>
      <c r="H32" s="17" t="s">
        <v>451</v>
      </c>
      <c r="I32" s="17" t="s">
        <v>449</v>
      </c>
      <c r="J32" s="17" t="s">
        <v>449</v>
      </c>
      <c r="K32" s="16" t="s">
        <v>448</v>
      </c>
      <c r="L32" s="17" t="s">
        <v>451</v>
      </c>
      <c r="M32" s="17" t="s">
        <v>451</v>
      </c>
      <c r="N32" s="17" t="s">
        <v>451</v>
      </c>
      <c r="O32" s="17" t="s">
        <v>451</v>
      </c>
      <c r="P32" s="17" t="s">
        <v>451</v>
      </c>
      <c r="Q32" s="17" t="s">
        <v>451</v>
      </c>
      <c r="R32" s="17" t="s">
        <v>450</v>
      </c>
      <c r="S32" s="18" t="s">
        <v>451</v>
      </c>
      <c r="T32" s="25" t="str">
        <f t="shared" si="0"/>
        <v/>
      </c>
      <c r="U32" s="133" t="str">
        <f>IF(COUNTIF(個票ｰ1009!$U$30:$U$119,$C32),"○","")</f>
        <v/>
      </c>
      <c r="V32" s="133" t="str">
        <f t="shared" si="1"/>
        <v/>
      </c>
    </row>
    <row r="33" spans="1:22" ht="14.25">
      <c r="A33" s="623"/>
      <c r="B33" s="624"/>
      <c r="C33" s="187" t="s">
        <v>173</v>
      </c>
      <c r="D33" s="129"/>
      <c r="E33" s="17" t="s">
        <v>451</v>
      </c>
      <c r="F33" s="17" t="s">
        <v>451</v>
      </c>
      <c r="G33" s="17" t="s">
        <v>451</v>
      </c>
      <c r="H33" s="17" t="s">
        <v>451</v>
      </c>
      <c r="I33" s="17" t="s">
        <v>449</v>
      </c>
      <c r="J33" s="17" t="s">
        <v>449</v>
      </c>
      <c r="K33" s="16" t="s">
        <v>448</v>
      </c>
      <c r="L33" s="17" t="s">
        <v>450</v>
      </c>
      <c r="M33" s="17" t="s">
        <v>451</v>
      </c>
      <c r="N33" s="17" t="s">
        <v>451</v>
      </c>
      <c r="O33" s="17" t="s">
        <v>451</v>
      </c>
      <c r="P33" s="17" t="s">
        <v>451</v>
      </c>
      <c r="Q33" s="17" t="s">
        <v>451</v>
      </c>
      <c r="R33" s="17" t="s">
        <v>450</v>
      </c>
      <c r="S33" s="18" t="s">
        <v>451</v>
      </c>
      <c r="T33" s="25" t="str">
        <f t="shared" si="0"/>
        <v/>
      </c>
      <c r="U33" s="133" t="str">
        <f>IF(COUNTIF(個票ｰ1009!$U$30:$U$119,$C33),"○","")</f>
        <v/>
      </c>
      <c r="V33" s="133" t="str">
        <f t="shared" si="1"/>
        <v/>
      </c>
    </row>
    <row r="34" spans="1:22" ht="14.25">
      <c r="A34" s="623"/>
      <c r="B34" s="628" t="s">
        <v>456</v>
      </c>
      <c r="C34" s="187" t="s">
        <v>174</v>
      </c>
      <c r="D34" s="129"/>
      <c r="E34" s="17" t="s">
        <v>449</v>
      </c>
      <c r="F34" s="17" t="s">
        <v>449</v>
      </c>
      <c r="G34" s="17" t="s">
        <v>449</v>
      </c>
      <c r="H34" s="17" t="s">
        <v>449</v>
      </c>
      <c r="I34" s="17" t="s">
        <v>449</v>
      </c>
      <c r="J34" s="17" t="s">
        <v>449</v>
      </c>
      <c r="K34" s="17" t="s">
        <v>451</v>
      </c>
      <c r="L34" s="16" t="s">
        <v>448</v>
      </c>
      <c r="M34" s="17" t="s">
        <v>451</v>
      </c>
      <c r="N34" s="17" t="s">
        <v>451</v>
      </c>
      <c r="O34" s="17" t="s">
        <v>451</v>
      </c>
      <c r="P34" s="17" t="s">
        <v>451</v>
      </c>
      <c r="Q34" s="17" t="s">
        <v>451</v>
      </c>
      <c r="R34" s="17" t="s">
        <v>451</v>
      </c>
      <c r="S34" s="18" t="s">
        <v>451</v>
      </c>
      <c r="T34" s="25" t="str">
        <f t="shared" si="0"/>
        <v/>
      </c>
      <c r="U34" s="133" t="str">
        <f>IF(COUNTIF(個票ｰ1009!$U$30:$U$119,$C34),"○","")</f>
        <v/>
      </c>
      <c r="V34" s="133" t="str">
        <f t="shared" si="1"/>
        <v/>
      </c>
    </row>
    <row r="35" spans="1:22" ht="14.25">
      <c r="A35" s="623"/>
      <c r="B35" s="628"/>
      <c r="C35" s="187" t="s">
        <v>176</v>
      </c>
      <c r="D35" s="129"/>
      <c r="E35" s="17" t="s">
        <v>449</v>
      </c>
      <c r="F35" s="17" t="s">
        <v>449</v>
      </c>
      <c r="G35" s="17" t="s">
        <v>449</v>
      </c>
      <c r="H35" s="17" t="s">
        <v>449</v>
      </c>
      <c r="I35" s="17" t="s">
        <v>449</v>
      </c>
      <c r="J35" s="17" t="s">
        <v>449</v>
      </c>
      <c r="K35" s="17" t="s">
        <v>451</v>
      </c>
      <c r="L35" s="16" t="s">
        <v>448</v>
      </c>
      <c r="M35" s="17" t="s">
        <v>451</v>
      </c>
      <c r="N35" s="17" t="s">
        <v>451</v>
      </c>
      <c r="O35" s="17" t="s">
        <v>451</v>
      </c>
      <c r="P35" s="17" t="s">
        <v>451</v>
      </c>
      <c r="Q35" s="17" t="s">
        <v>451</v>
      </c>
      <c r="R35" s="17" t="s">
        <v>451</v>
      </c>
      <c r="S35" s="18" t="s">
        <v>451</v>
      </c>
      <c r="T35" s="25" t="str">
        <f t="shared" si="0"/>
        <v/>
      </c>
      <c r="U35" s="133" t="str">
        <f>IF(COUNTIF(個票ｰ1009!$U$30:$U$119,$C35),"○","")</f>
        <v/>
      </c>
      <c r="V35" s="133" t="str">
        <f t="shared" si="1"/>
        <v/>
      </c>
    </row>
    <row r="36" spans="1:22" ht="14.25">
      <c r="A36" s="623"/>
      <c r="B36" s="628" t="s">
        <v>457</v>
      </c>
      <c r="C36" s="187" t="s">
        <v>177</v>
      </c>
      <c r="D36" s="129"/>
      <c r="E36" s="17" t="s">
        <v>449</v>
      </c>
      <c r="F36" s="17" t="s">
        <v>449</v>
      </c>
      <c r="G36" s="17" t="s">
        <v>449</v>
      </c>
      <c r="H36" s="17" t="s">
        <v>449</v>
      </c>
      <c r="I36" s="17" t="s">
        <v>449</v>
      </c>
      <c r="J36" s="17" t="s">
        <v>449</v>
      </c>
      <c r="K36" s="17" t="s">
        <v>451</v>
      </c>
      <c r="L36" s="17" t="s">
        <v>451</v>
      </c>
      <c r="M36" s="16" t="s">
        <v>448</v>
      </c>
      <c r="N36" s="17" t="s">
        <v>451</v>
      </c>
      <c r="O36" s="17" t="s">
        <v>450</v>
      </c>
      <c r="P36" s="17" t="s">
        <v>450</v>
      </c>
      <c r="Q36" s="17" t="s">
        <v>451</v>
      </c>
      <c r="R36" s="17" t="s">
        <v>451</v>
      </c>
      <c r="S36" s="18" t="s">
        <v>451</v>
      </c>
      <c r="T36" s="25" t="str">
        <f t="shared" si="0"/>
        <v/>
      </c>
      <c r="U36" s="133" t="str">
        <f>IF(COUNTIF(個票ｰ1009!$U$30:$U$119,$C36),"○","")</f>
        <v/>
      </c>
      <c r="V36" s="133" t="str">
        <f t="shared" si="1"/>
        <v/>
      </c>
    </row>
    <row r="37" spans="1:22" ht="14.25">
      <c r="A37" s="623"/>
      <c r="B37" s="628"/>
      <c r="C37" s="187" t="s">
        <v>179</v>
      </c>
      <c r="D37" s="129"/>
      <c r="E37" s="17" t="s">
        <v>449</v>
      </c>
      <c r="F37" s="17" t="s">
        <v>449</v>
      </c>
      <c r="G37" s="17" t="s">
        <v>449</v>
      </c>
      <c r="H37" s="17" t="s">
        <v>449</v>
      </c>
      <c r="I37" s="17" t="s">
        <v>449</v>
      </c>
      <c r="J37" s="17" t="s">
        <v>449</v>
      </c>
      <c r="K37" s="17" t="s">
        <v>451</v>
      </c>
      <c r="L37" s="17" t="s">
        <v>451</v>
      </c>
      <c r="M37" s="16" t="s">
        <v>448</v>
      </c>
      <c r="N37" s="17" t="s">
        <v>451</v>
      </c>
      <c r="O37" s="17" t="s">
        <v>450</v>
      </c>
      <c r="P37" s="17" t="s">
        <v>450</v>
      </c>
      <c r="Q37" s="17" t="s">
        <v>451</v>
      </c>
      <c r="R37" s="17" t="s">
        <v>451</v>
      </c>
      <c r="S37" s="18" t="s">
        <v>451</v>
      </c>
      <c r="T37" s="25" t="str">
        <f t="shared" si="0"/>
        <v/>
      </c>
      <c r="U37" s="133" t="str">
        <f>IF(COUNTIF(個票ｰ1009!$U$30:$U$119,$C37),"○","")</f>
        <v/>
      </c>
      <c r="V37" s="133" t="str">
        <f t="shared" si="1"/>
        <v/>
      </c>
    </row>
    <row r="38" spans="1:22" ht="14.25">
      <c r="A38" s="623" t="s">
        <v>181</v>
      </c>
      <c r="B38" s="624" t="s">
        <v>182</v>
      </c>
      <c r="C38" s="187" t="s">
        <v>180</v>
      </c>
      <c r="D38" s="129"/>
      <c r="E38" s="17" t="s">
        <v>449</v>
      </c>
      <c r="F38" s="17" t="s">
        <v>449</v>
      </c>
      <c r="G38" s="17" t="s">
        <v>449</v>
      </c>
      <c r="H38" s="17" t="s">
        <v>449</v>
      </c>
      <c r="I38" s="17" t="s">
        <v>451</v>
      </c>
      <c r="J38" s="17" t="s">
        <v>449</v>
      </c>
      <c r="K38" s="17" t="s">
        <v>449</v>
      </c>
      <c r="L38" s="17" t="s">
        <v>450</v>
      </c>
      <c r="M38" s="17" t="s">
        <v>450</v>
      </c>
      <c r="N38" s="16" t="s">
        <v>448</v>
      </c>
      <c r="O38" s="16" t="s">
        <v>448</v>
      </c>
      <c r="P38" s="16" t="s">
        <v>448</v>
      </c>
      <c r="Q38" s="17" t="s">
        <v>450</v>
      </c>
      <c r="R38" s="17" t="s">
        <v>451</v>
      </c>
      <c r="S38" s="18" t="s">
        <v>450</v>
      </c>
      <c r="T38" s="25" t="str">
        <f t="shared" si="0"/>
        <v/>
      </c>
      <c r="U38" s="133" t="str">
        <f>IF(COUNTIF(個票ｰ1009!$U$30:$U$119,$C38),"○","")</f>
        <v/>
      </c>
      <c r="V38" s="133" t="str">
        <f t="shared" si="1"/>
        <v/>
      </c>
    </row>
    <row r="39" spans="1:22" ht="14.25">
      <c r="A39" s="623"/>
      <c r="B39" s="624"/>
      <c r="C39" s="187" t="s">
        <v>183</v>
      </c>
      <c r="D39" s="129"/>
      <c r="E39" s="17" t="s">
        <v>449</v>
      </c>
      <c r="F39" s="17" t="s">
        <v>449</v>
      </c>
      <c r="G39" s="17" t="s">
        <v>449</v>
      </c>
      <c r="H39" s="17" t="s">
        <v>449</v>
      </c>
      <c r="I39" s="17" t="s">
        <v>450</v>
      </c>
      <c r="J39" s="17" t="s">
        <v>449</v>
      </c>
      <c r="K39" s="17" t="s">
        <v>450</v>
      </c>
      <c r="L39" s="17" t="s">
        <v>450</v>
      </c>
      <c r="M39" s="17" t="s">
        <v>450</v>
      </c>
      <c r="N39" s="16" t="s">
        <v>448</v>
      </c>
      <c r="O39" s="16" t="s">
        <v>448</v>
      </c>
      <c r="P39" s="17" t="s">
        <v>450</v>
      </c>
      <c r="Q39" s="17" t="s">
        <v>450</v>
      </c>
      <c r="R39" s="17" t="s">
        <v>449</v>
      </c>
      <c r="S39" s="18" t="s">
        <v>450</v>
      </c>
      <c r="T39" s="25" t="str">
        <f t="shared" si="0"/>
        <v/>
      </c>
      <c r="U39" s="133" t="str">
        <f>IF(COUNTIF(個票ｰ1009!$U$30:$U$119,$C39),"○","")</f>
        <v/>
      </c>
      <c r="V39" s="133" t="str">
        <f t="shared" si="1"/>
        <v/>
      </c>
    </row>
    <row r="40" spans="1:22" ht="14.25">
      <c r="A40" s="623"/>
      <c r="B40" s="624"/>
      <c r="C40" s="187" t="s">
        <v>458</v>
      </c>
      <c r="D40" s="129"/>
      <c r="E40" s="17" t="s">
        <v>449</v>
      </c>
      <c r="F40" s="17" t="s">
        <v>449</v>
      </c>
      <c r="G40" s="17" t="s">
        <v>449</v>
      </c>
      <c r="H40" s="17" t="s">
        <v>449</v>
      </c>
      <c r="I40" s="17" t="s">
        <v>451</v>
      </c>
      <c r="J40" s="17" t="s">
        <v>449</v>
      </c>
      <c r="K40" s="17" t="s">
        <v>451</v>
      </c>
      <c r="L40" s="17" t="s">
        <v>451</v>
      </c>
      <c r="M40" s="17" t="s">
        <v>450</v>
      </c>
      <c r="N40" s="16" t="s">
        <v>448</v>
      </c>
      <c r="O40" s="16" t="s">
        <v>448</v>
      </c>
      <c r="P40" s="17" t="s">
        <v>450</v>
      </c>
      <c r="Q40" s="17" t="s">
        <v>450</v>
      </c>
      <c r="R40" s="17" t="s">
        <v>451</v>
      </c>
      <c r="S40" s="18" t="s">
        <v>450</v>
      </c>
      <c r="T40" s="25" t="str">
        <f t="shared" si="0"/>
        <v/>
      </c>
      <c r="U40" s="133" t="str">
        <f>IF(COUNTIF(個票ｰ1009!$U$30:$U$119,$C40),"○","")</f>
        <v/>
      </c>
      <c r="V40" s="133" t="str">
        <f t="shared" si="1"/>
        <v/>
      </c>
    </row>
    <row r="41" spans="1:22" ht="14.25">
      <c r="A41" s="623"/>
      <c r="B41" s="624"/>
      <c r="C41" s="187" t="s">
        <v>185</v>
      </c>
      <c r="D41" s="129"/>
      <c r="E41" s="17" t="s">
        <v>451</v>
      </c>
      <c r="F41" s="17" t="s">
        <v>451</v>
      </c>
      <c r="G41" s="17" t="s">
        <v>451</v>
      </c>
      <c r="H41" s="17" t="s">
        <v>449</v>
      </c>
      <c r="I41" s="17" t="s">
        <v>451</v>
      </c>
      <c r="J41" s="17" t="s">
        <v>449</v>
      </c>
      <c r="K41" s="17" t="s">
        <v>451</v>
      </c>
      <c r="L41" s="17" t="s">
        <v>451</v>
      </c>
      <c r="M41" s="17" t="s">
        <v>450</v>
      </c>
      <c r="N41" s="16" t="s">
        <v>448</v>
      </c>
      <c r="O41" s="16" t="s">
        <v>448</v>
      </c>
      <c r="P41" s="17" t="s">
        <v>450</v>
      </c>
      <c r="Q41" s="17" t="s">
        <v>450</v>
      </c>
      <c r="R41" s="17" t="s">
        <v>449</v>
      </c>
      <c r="S41" s="18" t="s">
        <v>450</v>
      </c>
      <c r="T41" s="25" t="str">
        <f t="shared" si="0"/>
        <v/>
      </c>
      <c r="U41" s="133" t="str">
        <f>IF(COUNTIF(個票ｰ1009!$U$30:$U$119,$C41),"○","")</f>
        <v/>
      </c>
      <c r="V41" s="133" t="str">
        <f t="shared" si="1"/>
        <v/>
      </c>
    </row>
    <row r="42" spans="1:22" ht="14.25">
      <c r="A42" s="623"/>
      <c r="B42" s="624"/>
      <c r="C42" s="187" t="s">
        <v>186</v>
      </c>
      <c r="D42" s="129"/>
      <c r="E42" s="17" t="s">
        <v>449</v>
      </c>
      <c r="F42" s="17" t="s">
        <v>449</v>
      </c>
      <c r="G42" s="17" t="s">
        <v>449</v>
      </c>
      <c r="H42" s="17" t="s">
        <v>449</v>
      </c>
      <c r="I42" s="17" t="s">
        <v>451</v>
      </c>
      <c r="J42" s="17" t="s">
        <v>449</v>
      </c>
      <c r="K42" s="17" t="s">
        <v>449</v>
      </c>
      <c r="L42" s="17" t="s">
        <v>449</v>
      </c>
      <c r="M42" s="17" t="s">
        <v>451</v>
      </c>
      <c r="N42" s="16" t="s">
        <v>448</v>
      </c>
      <c r="O42" s="16" t="s">
        <v>448</v>
      </c>
      <c r="P42" s="17" t="s">
        <v>450</v>
      </c>
      <c r="Q42" s="17" t="s">
        <v>450</v>
      </c>
      <c r="R42" s="17" t="s">
        <v>449</v>
      </c>
      <c r="S42" s="18" t="s">
        <v>450</v>
      </c>
      <c r="T42" s="25" t="str">
        <f t="shared" si="0"/>
        <v/>
      </c>
      <c r="U42" s="133" t="str">
        <f>IF(COUNTIF(個票ｰ1009!$U$30:$U$119,$C42),"○","")</f>
        <v/>
      </c>
      <c r="V42" s="133" t="str">
        <f t="shared" si="1"/>
        <v/>
      </c>
    </row>
    <row r="43" spans="1:22" ht="14.25">
      <c r="A43" s="623"/>
      <c r="B43" s="624"/>
      <c r="C43" s="187" t="s">
        <v>187</v>
      </c>
      <c r="D43" s="129"/>
      <c r="E43" s="17" t="s">
        <v>449</v>
      </c>
      <c r="F43" s="17" t="s">
        <v>449</v>
      </c>
      <c r="G43" s="17" t="s">
        <v>449</v>
      </c>
      <c r="H43" s="17" t="s">
        <v>449</v>
      </c>
      <c r="I43" s="17" t="s">
        <v>451</v>
      </c>
      <c r="J43" s="17" t="s">
        <v>449</v>
      </c>
      <c r="K43" s="17" t="s">
        <v>449</v>
      </c>
      <c r="L43" s="17" t="s">
        <v>449</v>
      </c>
      <c r="M43" s="17" t="s">
        <v>451</v>
      </c>
      <c r="N43" s="16" t="s">
        <v>448</v>
      </c>
      <c r="O43" s="17" t="s">
        <v>450</v>
      </c>
      <c r="P43" s="17" t="s">
        <v>450</v>
      </c>
      <c r="Q43" s="17" t="s">
        <v>450</v>
      </c>
      <c r="R43" s="17" t="s">
        <v>449</v>
      </c>
      <c r="S43" s="18" t="s">
        <v>450</v>
      </c>
      <c r="T43" s="25" t="str">
        <f t="shared" si="0"/>
        <v/>
      </c>
      <c r="U43" s="133" t="str">
        <f>IF(COUNTIF(個票ｰ1009!$U$30:$U$119,$C43),"○","")</f>
        <v/>
      </c>
      <c r="V43" s="133" t="str">
        <f t="shared" si="1"/>
        <v/>
      </c>
    </row>
    <row r="44" spans="1:22" ht="14.25">
      <c r="A44" s="623"/>
      <c r="B44" s="624"/>
      <c r="C44" s="187" t="s">
        <v>188</v>
      </c>
      <c r="D44" s="129"/>
      <c r="E44" s="17" t="s">
        <v>449</v>
      </c>
      <c r="F44" s="17" t="s">
        <v>449</v>
      </c>
      <c r="G44" s="17" t="s">
        <v>449</v>
      </c>
      <c r="H44" s="17" t="s">
        <v>449</v>
      </c>
      <c r="I44" s="17" t="s">
        <v>451</v>
      </c>
      <c r="J44" s="17" t="s">
        <v>449</v>
      </c>
      <c r="K44" s="17" t="s">
        <v>449</v>
      </c>
      <c r="L44" s="17" t="s">
        <v>449</v>
      </c>
      <c r="M44" s="17" t="s">
        <v>450</v>
      </c>
      <c r="N44" s="17" t="s">
        <v>450</v>
      </c>
      <c r="O44" s="16" t="s">
        <v>448</v>
      </c>
      <c r="P44" s="17" t="s">
        <v>450</v>
      </c>
      <c r="Q44" s="17" t="s">
        <v>450</v>
      </c>
      <c r="R44" s="17" t="s">
        <v>449</v>
      </c>
      <c r="S44" s="18" t="s">
        <v>450</v>
      </c>
      <c r="T44" s="25" t="str">
        <f t="shared" si="0"/>
        <v/>
      </c>
      <c r="U44" s="133" t="str">
        <f>IF(COUNTIF(個票ｰ1009!$U$30:$U$119,$C44),"○","")</f>
        <v/>
      </c>
      <c r="V44" s="133" t="str">
        <f t="shared" si="1"/>
        <v/>
      </c>
    </row>
    <row r="45" spans="1:22" ht="14.25">
      <c r="A45" s="623"/>
      <c r="B45" s="624"/>
      <c r="C45" s="187" t="s">
        <v>189</v>
      </c>
      <c r="D45" s="129"/>
      <c r="E45" s="17" t="s">
        <v>449</v>
      </c>
      <c r="F45" s="17" t="s">
        <v>449</v>
      </c>
      <c r="G45" s="17" t="s">
        <v>449</v>
      </c>
      <c r="H45" s="17" t="s">
        <v>449</v>
      </c>
      <c r="I45" s="17" t="s">
        <v>451</v>
      </c>
      <c r="J45" s="17" t="s">
        <v>449</v>
      </c>
      <c r="K45" s="17" t="s">
        <v>449</v>
      </c>
      <c r="L45" s="17" t="s">
        <v>449</v>
      </c>
      <c r="M45" s="17" t="s">
        <v>450</v>
      </c>
      <c r="N45" s="17" t="s">
        <v>450</v>
      </c>
      <c r="O45" s="16" t="s">
        <v>448</v>
      </c>
      <c r="P45" s="16" t="s">
        <v>448</v>
      </c>
      <c r="Q45" s="17" t="s">
        <v>450</v>
      </c>
      <c r="R45" s="17" t="s">
        <v>450</v>
      </c>
      <c r="S45" s="20" t="s">
        <v>448</v>
      </c>
      <c r="T45" s="25" t="str">
        <f t="shared" si="0"/>
        <v/>
      </c>
      <c r="U45" s="133" t="str">
        <f>IF(COUNTIF(個票ｰ1009!$U$30:$U$119,$C45),"○","")</f>
        <v/>
      </c>
      <c r="V45" s="133" t="str">
        <f t="shared" si="1"/>
        <v/>
      </c>
    </row>
    <row r="46" spans="1:22" ht="14.25">
      <c r="A46" s="623"/>
      <c r="B46" s="624"/>
      <c r="C46" s="187" t="s">
        <v>190</v>
      </c>
      <c r="D46" s="129"/>
      <c r="E46" s="17" t="s">
        <v>449</v>
      </c>
      <c r="F46" s="17" t="s">
        <v>449</v>
      </c>
      <c r="G46" s="17" t="s">
        <v>449</v>
      </c>
      <c r="H46" s="17" t="s">
        <v>449</v>
      </c>
      <c r="I46" s="17" t="s">
        <v>451</v>
      </c>
      <c r="J46" s="17" t="s">
        <v>449</v>
      </c>
      <c r="K46" s="17" t="s">
        <v>451</v>
      </c>
      <c r="L46" s="17" t="s">
        <v>451</v>
      </c>
      <c r="M46" s="17" t="s">
        <v>451</v>
      </c>
      <c r="N46" s="17" t="s">
        <v>450</v>
      </c>
      <c r="O46" s="17" t="s">
        <v>450</v>
      </c>
      <c r="P46" s="16" t="s">
        <v>448</v>
      </c>
      <c r="Q46" s="17" t="s">
        <v>450</v>
      </c>
      <c r="R46" s="17" t="s">
        <v>451</v>
      </c>
      <c r="S46" s="20" t="s">
        <v>448</v>
      </c>
      <c r="T46" s="25" t="str">
        <f t="shared" si="0"/>
        <v/>
      </c>
      <c r="U46" s="133" t="str">
        <f>IF(COUNTIF(個票ｰ1009!$U$30:$U$119,$C46),"○","")</f>
        <v/>
      </c>
      <c r="V46" s="133" t="str">
        <f t="shared" si="1"/>
        <v/>
      </c>
    </row>
    <row r="47" spans="1:22" ht="14.25">
      <c r="A47" s="623"/>
      <c r="B47" s="624"/>
      <c r="C47" s="187" t="s">
        <v>191</v>
      </c>
      <c r="D47" s="129"/>
      <c r="E47" s="17" t="s">
        <v>449</v>
      </c>
      <c r="F47" s="17" t="s">
        <v>449</v>
      </c>
      <c r="G47" s="17" t="s">
        <v>451</v>
      </c>
      <c r="H47" s="17" t="s">
        <v>449</v>
      </c>
      <c r="I47" s="17" t="s">
        <v>451</v>
      </c>
      <c r="J47" s="17" t="s">
        <v>449</v>
      </c>
      <c r="K47" s="17" t="s">
        <v>451</v>
      </c>
      <c r="L47" s="17" t="s">
        <v>451</v>
      </c>
      <c r="M47" s="17" t="s">
        <v>450</v>
      </c>
      <c r="N47" s="17" t="s">
        <v>451</v>
      </c>
      <c r="O47" s="17" t="s">
        <v>450</v>
      </c>
      <c r="P47" s="17" t="s">
        <v>451</v>
      </c>
      <c r="Q47" s="17" t="s">
        <v>451</v>
      </c>
      <c r="R47" s="17" t="s">
        <v>451</v>
      </c>
      <c r="S47" s="18" t="s">
        <v>450</v>
      </c>
      <c r="T47" s="25" t="str">
        <f t="shared" si="0"/>
        <v/>
      </c>
      <c r="U47" s="133" t="str">
        <f>IF(COUNTIF(個票ｰ1009!$U$30:$U$119,$C47),"○","")</f>
        <v/>
      </c>
      <c r="V47" s="133" t="str">
        <f t="shared" si="1"/>
        <v/>
      </c>
    </row>
    <row r="48" spans="1:22" ht="14.25">
      <c r="A48" s="623"/>
      <c r="B48" s="624" t="s">
        <v>459</v>
      </c>
      <c r="C48" s="187" t="s">
        <v>192</v>
      </c>
      <c r="D48" s="129"/>
      <c r="E48" s="17" t="s">
        <v>451</v>
      </c>
      <c r="F48" s="17" t="s">
        <v>451</v>
      </c>
      <c r="G48" s="17" t="s">
        <v>451</v>
      </c>
      <c r="H48" s="17" t="s">
        <v>451</v>
      </c>
      <c r="I48" s="17" t="s">
        <v>451</v>
      </c>
      <c r="J48" s="17" t="s">
        <v>449</v>
      </c>
      <c r="K48" s="17" t="s">
        <v>451</v>
      </c>
      <c r="L48" s="17" t="s">
        <v>451</v>
      </c>
      <c r="M48" s="17" t="s">
        <v>451</v>
      </c>
      <c r="N48" s="17" t="s">
        <v>451</v>
      </c>
      <c r="O48" s="17" t="s">
        <v>451</v>
      </c>
      <c r="P48" s="17" t="s">
        <v>451</v>
      </c>
      <c r="Q48" s="16" t="s">
        <v>448</v>
      </c>
      <c r="R48" s="17" t="s">
        <v>451</v>
      </c>
      <c r="S48" s="18" t="s">
        <v>450</v>
      </c>
      <c r="T48" s="25" t="str">
        <f t="shared" si="0"/>
        <v/>
      </c>
      <c r="U48" s="133" t="str">
        <f>IF(COUNTIF(個票ｰ1009!$U$30:$U$119,$C48),"○","")</f>
        <v/>
      </c>
      <c r="V48" s="133" t="str">
        <f t="shared" si="1"/>
        <v/>
      </c>
    </row>
    <row r="49" spans="1:23" ht="14.25">
      <c r="A49" s="623"/>
      <c r="B49" s="624"/>
      <c r="C49" s="187" t="s">
        <v>194</v>
      </c>
      <c r="D49" s="129"/>
      <c r="E49" s="17" t="s">
        <v>449</v>
      </c>
      <c r="F49" s="17" t="s">
        <v>449</v>
      </c>
      <c r="G49" s="17" t="s">
        <v>449</v>
      </c>
      <c r="H49" s="17" t="s">
        <v>449</v>
      </c>
      <c r="I49" s="17" t="s">
        <v>449</v>
      </c>
      <c r="J49" s="17" t="s">
        <v>449</v>
      </c>
      <c r="K49" s="17" t="s">
        <v>451</v>
      </c>
      <c r="L49" s="17" t="s">
        <v>451</v>
      </c>
      <c r="M49" s="17" t="s">
        <v>450</v>
      </c>
      <c r="N49" s="17" t="s">
        <v>451</v>
      </c>
      <c r="O49" s="17" t="s">
        <v>451</v>
      </c>
      <c r="P49" s="17" t="s">
        <v>451</v>
      </c>
      <c r="Q49" s="17" t="s">
        <v>451</v>
      </c>
      <c r="R49" s="17" t="s">
        <v>451</v>
      </c>
      <c r="S49" s="18" t="s">
        <v>450</v>
      </c>
      <c r="T49" s="25" t="str">
        <f t="shared" si="0"/>
        <v/>
      </c>
      <c r="U49" s="133" t="str">
        <f>IF(COUNTIF(個票ｰ1009!$U$30:$U$119,$C49),"○","")</f>
        <v/>
      </c>
      <c r="V49" s="133" t="str">
        <f t="shared" si="1"/>
        <v/>
      </c>
    </row>
    <row r="50" spans="1:23" ht="14.25">
      <c r="A50" s="623"/>
      <c r="B50" s="624"/>
      <c r="C50" s="187" t="s">
        <v>195</v>
      </c>
      <c r="D50" s="129"/>
      <c r="E50" s="17" t="s">
        <v>451</v>
      </c>
      <c r="F50" s="17" t="s">
        <v>451</v>
      </c>
      <c r="G50" s="17" t="s">
        <v>451</v>
      </c>
      <c r="H50" s="17" t="s">
        <v>451</v>
      </c>
      <c r="I50" s="17" t="s">
        <v>451</v>
      </c>
      <c r="J50" s="17" t="s">
        <v>449</v>
      </c>
      <c r="K50" s="17" t="s">
        <v>451</v>
      </c>
      <c r="L50" s="17" t="s">
        <v>451</v>
      </c>
      <c r="M50" s="17" t="s">
        <v>451</v>
      </c>
      <c r="N50" s="17" t="s">
        <v>451</v>
      </c>
      <c r="O50" s="17" t="s">
        <v>451</v>
      </c>
      <c r="P50" s="17" t="s">
        <v>451</v>
      </c>
      <c r="Q50" s="17" t="s">
        <v>451</v>
      </c>
      <c r="R50" s="17" t="s">
        <v>451</v>
      </c>
      <c r="S50" s="18" t="s">
        <v>451</v>
      </c>
      <c r="T50" s="25" t="str">
        <f t="shared" si="0"/>
        <v/>
      </c>
      <c r="U50" s="133" t="str">
        <f>IF(COUNTIF(個票ｰ1009!$U$30:$U$119,$C50),"○","")</f>
        <v/>
      </c>
      <c r="V50" s="133" t="str">
        <f t="shared" si="1"/>
        <v/>
      </c>
    </row>
    <row r="51" spans="1:23" ht="14.25">
      <c r="A51" s="623" t="s">
        <v>197</v>
      </c>
      <c r="B51" s="624" t="s">
        <v>460</v>
      </c>
      <c r="C51" s="187" t="s">
        <v>196</v>
      </c>
      <c r="D51" s="129"/>
      <c r="E51" s="17" t="s">
        <v>449</v>
      </c>
      <c r="F51" s="17" t="s">
        <v>449</v>
      </c>
      <c r="G51" s="17" t="s">
        <v>449</v>
      </c>
      <c r="H51" s="17" t="s">
        <v>449</v>
      </c>
      <c r="I51" s="17" t="s">
        <v>449</v>
      </c>
      <c r="J51" s="17" t="s">
        <v>449</v>
      </c>
      <c r="K51" s="17" t="s">
        <v>449</v>
      </c>
      <c r="L51" s="17" t="s">
        <v>449</v>
      </c>
      <c r="M51" s="17" t="s">
        <v>449</v>
      </c>
      <c r="N51" s="17" t="s">
        <v>451</v>
      </c>
      <c r="O51" s="17" t="s">
        <v>451</v>
      </c>
      <c r="P51" s="17" t="s">
        <v>449</v>
      </c>
      <c r="Q51" s="17" t="s">
        <v>449</v>
      </c>
      <c r="R51" s="16" t="s">
        <v>448</v>
      </c>
      <c r="S51" s="18" t="s">
        <v>238</v>
      </c>
      <c r="T51" s="25" t="str">
        <f t="shared" si="0"/>
        <v/>
      </c>
      <c r="U51" s="133" t="str">
        <f>IF(COUNTIF(個票ｰ1009!$U$30:$U$119,$C51),"○","")</f>
        <v/>
      </c>
      <c r="V51" s="133" t="str">
        <f t="shared" si="1"/>
        <v/>
      </c>
    </row>
    <row r="52" spans="1:23" ht="14.25">
      <c r="A52" s="623"/>
      <c r="B52" s="624"/>
      <c r="C52" s="187" t="s">
        <v>199</v>
      </c>
      <c r="D52" s="129"/>
      <c r="E52" s="17" t="s">
        <v>451</v>
      </c>
      <c r="F52" s="17" t="s">
        <v>451</v>
      </c>
      <c r="G52" s="17" t="s">
        <v>451</v>
      </c>
      <c r="H52" s="17" t="s">
        <v>451</v>
      </c>
      <c r="I52" s="17" t="s">
        <v>449</v>
      </c>
      <c r="J52" s="17" t="s">
        <v>449</v>
      </c>
      <c r="K52" s="17" t="s">
        <v>451</v>
      </c>
      <c r="L52" s="17" t="s">
        <v>451</v>
      </c>
      <c r="M52" s="17" t="s">
        <v>451</v>
      </c>
      <c r="N52" s="17" t="s">
        <v>451</v>
      </c>
      <c r="O52" s="17" t="s">
        <v>451</v>
      </c>
      <c r="P52" s="17" t="s">
        <v>451</v>
      </c>
      <c r="Q52" s="17" t="s">
        <v>451</v>
      </c>
      <c r="R52" s="16" t="s">
        <v>448</v>
      </c>
      <c r="S52" s="18" t="s">
        <v>450</v>
      </c>
      <c r="T52" s="25" t="str">
        <f t="shared" si="0"/>
        <v/>
      </c>
      <c r="U52" s="133" t="str">
        <f>IF(COUNTIF(個票ｰ1009!$U$30:$U$119,$C52),"○","")</f>
        <v/>
      </c>
      <c r="V52" s="133" t="str">
        <f t="shared" si="1"/>
        <v/>
      </c>
    </row>
    <row r="53" spans="1:23" ht="14.25">
      <c r="A53" s="623"/>
      <c r="B53" s="624"/>
      <c r="C53" s="187" t="s">
        <v>200</v>
      </c>
      <c r="D53" s="129"/>
      <c r="E53" s="17" t="s">
        <v>451</v>
      </c>
      <c r="F53" s="17" t="s">
        <v>451</v>
      </c>
      <c r="G53" s="17" t="s">
        <v>451</v>
      </c>
      <c r="H53" s="17" t="s">
        <v>451</v>
      </c>
      <c r="I53" s="17" t="s">
        <v>449</v>
      </c>
      <c r="J53" s="17" t="s">
        <v>449</v>
      </c>
      <c r="K53" s="17" t="s">
        <v>451</v>
      </c>
      <c r="L53" s="17" t="s">
        <v>451</v>
      </c>
      <c r="M53" s="17" t="s">
        <v>450</v>
      </c>
      <c r="N53" s="17" t="s">
        <v>451</v>
      </c>
      <c r="O53" s="17" t="s">
        <v>451</v>
      </c>
      <c r="P53" s="17" t="s">
        <v>451</v>
      </c>
      <c r="Q53" s="17" t="s">
        <v>451</v>
      </c>
      <c r="R53" s="16" t="s">
        <v>448</v>
      </c>
      <c r="S53" s="18" t="s">
        <v>450</v>
      </c>
      <c r="T53" s="25" t="str">
        <f t="shared" si="0"/>
        <v/>
      </c>
      <c r="U53" s="133" t="str">
        <f>IF(COUNTIF(個票ｰ1009!$U$30:$U$119,$C53),"○","")</f>
        <v/>
      </c>
      <c r="V53" s="133" t="str">
        <f t="shared" si="1"/>
        <v/>
      </c>
    </row>
    <row r="54" spans="1:23" ht="14.25">
      <c r="A54" s="623"/>
      <c r="B54" s="624"/>
      <c r="C54" s="187" t="s">
        <v>201</v>
      </c>
      <c r="D54" s="129"/>
      <c r="E54" s="17" t="s">
        <v>450</v>
      </c>
      <c r="F54" s="17" t="s">
        <v>450</v>
      </c>
      <c r="G54" s="17" t="s">
        <v>450</v>
      </c>
      <c r="H54" s="17" t="s">
        <v>451</v>
      </c>
      <c r="I54" s="17" t="s">
        <v>451</v>
      </c>
      <c r="J54" s="17" t="s">
        <v>449</v>
      </c>
      <c r="K54" s="17" t="s">
        <v>450</v>
      </c>
      <c r="L54" s="17" t="s">
        <v>450</v>
      </c>
      <c r="M54" s="17" t="s">
        <v>450</v>
      </c>
      <c r="N54" s="17" t="s">
        <v>449</v>
      </c>
      <c r="O54" s="17" t="s">
        <v>449</v>
      </c>
      <c r="P54" s="17" t="s">
        <v>449</v>
      </c>
      <c r="Q54" s="17" t="s">
        <v>449</v>
      </c>
      <c r="R54" s="16" t="s">
        <v>448</v>
      </c>
      <c r="S54" s="18" t="s">
        <v>450</v>
      </c>
      <c r="T54" s="25" t="str">
        <f t="shared" si="0"/>
        <v/>
      </c>
      <c r="U54" s="133" t="str">
        <f>IF(COUNTIF(個票ｰ1009!$U$30:$U$119,$C54),"○","")</f>
        <v/>
      </c>
      <c r="V54" s="133" t="str">
        <f t="shared" si="1"/>
        <v/>
      </c>
    </row>
    <row r="55" spans="1:23" ht="14.25">
      <c r="A55" s="623"/>
      <c r="B55" s="624" t="s">
        <v>203</v>
      </c>
      <c r="C55" s="187" t="s">
        <v>202</v>
      </c>
      <c r="D55" s="129"/>
      <c r="E55" s="17" t="s">
        <v>449</v>
      </c>
      <c r="F55" s="17" t="s">
        <v>449</v>
      </c>
      <c r="G55" s="17" t="s">
        <v>449</v>
      </c>
      <c r="H55" s="17" t="s">
        <v>449</v>
      </c>
      <c r="I55" s="17" t="s">
        <v>449</v>
      </c>
      <c r="J55" s="17" t="s">
        <v>449</v>
      </c>
      <c r="K55" s="17" t="s">
        <v>449</v>
      </c>
      <c r="L55" s="17" t="s">
        <v>449</v>
      </c>
      <c r="M55" s="17" t="s">
        <v>450</v>
      </c>
      <c r="N55" s="17" t="s">
        <v>450</v>
      </c>
      <c r="O55" s="17" t="s">
        <v>450</v>
      </c>
      <c r="P55" s="17" t="s">
        <v>450</v>
      </c>
      <c r="Q55" s="17" t="s">
        <v>450</v>
      </c>
      <c r="R55" s="17" t="s">
        <v>450</v>
      </c>
      <c r="S55" s="20" t="s">
        <v>448</v>
      </c>
      <c r="T55" s="25" t="str">
        <f t="shared" si="0"/>
        <v/>
      </c>
      <c r="U55" s="133" t="str">
        <f>IF(COUNTIF(個票ｰ1009!$U$30:$U$119,$C55),"○","")</f>
        <v/>
      </c>
      <c r="V55" s="133" t="str">
        <f t="shared" si="1"/>
        <v/>
      </c>
    </row>
    <row r="56" spans="1:23" ht="15" thickBot="1">
      <c r="A56" s="625"/>
      <c r="B56" s="626"/>
      <c r="C56" s="188" t="s">
        <v>204</v>
      </c>
      <c r="D56" s="130"/>
      <c r="E56" s="22" t="s">
        <v>449</v>
      </c>
      <c r="F56" s="22" t="s">
        <v>449</v>
      </c>
      <c r="G56" s="22" t="s">
        <v>449</v>
      </c>
      <c r="H56" s="22" t="s">
        <v>449</v>
      </c>
      <c r="I56" s="22" t="s">
        <v>449</v>
      </c>
      <c r="J56" s="22" t="s">
        <v>449</v>
      </c>
      <c r="K56" s="22" t="s">
        <v>449</v>
      </c>
      <c r="L56" s="22" t="s">
        <v>449</v>
      </c>
      <c r="M56" s="22" t="s">
        <v>451</v>
      </c>
      <c r="N56" s="22" t="s">
        <v>451</v>
      </c>
      <c r="O56" s="22" t="s">
        <v>451</v>
      </c>
      <c r="P56" s="23" t="s">
        <v>448</v>
      </c>
      <c r="Q56" s="22" t="s">
        <v>451</v>
      </c>
      <c r="R56" s="22" t="s">
        <v>450</v>
      </c>
      <c r="S56" s="24" t="s">
        <v>448</v>
      </c>
      <c r="T56" s="25" t="str">
        <f t="shared" si="0"/>
        <v/>
      </c>
      <c r="U56" s="133" t="str">
        <f>IF(COUNTIF(個票ｰ1009!$U$30:$U$119,$C56),"○","")</f>
        <v/>
      </c>
      <c r="V56" s="133" t="str">
        <f t="shared" si="1"/>
        <v/>
      </c>
    </row>
    <row r="57" spans="1:23" s="133" customFormat="1" ht="14.25" hidden="1">
      <c r="E57" s="134">
        <f>IF(OR(D14="○",D15="○",D16="○",D17="○",D18="○",D20="○",D21="○",D22="○",D23="○"),1,0)</f>
        <v>0</v>
      </c>
      <c r="F57" s="134">
        <f>IF(OR(D14="○",D15="○",D16="○",D17="○",D18="○",D20="○",D21="○",D22="○",D23="○",),1,0)</f>
        <v>0</v>
      </c>
      <c r="G57" s="134">
        <f>IF(D16="○",1,0)</f>
        <v>0</v>
      </c>
      <c r="H57" s="134">
        <f>IF(OR(D26="○",D27="○",D29="○",),1,0)</f>
        <v>0</v>
      </c>
      <c r="I57" s="134">
        <f>IF(OR(D26="○",D27="○",D28="○",D29="○"),1,0)</f>
        <v>0</v>
      </c>
      <c r="J57" s="134">
        <f>IF(D30="○",1,0)</f>
        <v>0</v>
      </c>
      <c r="K57" s="134">
        <f>IF(OR(D31="○",D32="○",D33="○"),1,0)</f>
        <v>0</v>
      </c>
      <c r="L57" s="134">
        <f>IF(OR(D34="○",D35="○"),1,0)</f>
        <v>0</v>
      </c>
      <c r="M57" s="134">
        <f>IF(OR(D36="○",D37="○"),1,0)</f>
        <v>0</v>
      </c>
      <c r="N57" s="134">
        <f>IF(OR(D38="○",D39="○",D40="○",D41="○",D42="○",D43="○"),1,0)</f>
        <v>0</v>
      </c>
      <c r="O57" s="134">
        <f>IF(OR(D38="○",D39="○",D40="○",D41="○",D42="○",D44="○",D45="○"),1,0)</f>
        <v>0</v>
      </c>
      <c r="P57" s="134">
        <f>IF(OR(D38="○",D45="○",D46="○",D56="○"),1,0)</f>
        <v>0</v>
      </c>
      <c r="Q57" s="134">
        <f>IF(D48="○",1,0)</f>
        <v>0</v>
      </c>
      <c r="R57" s="134">
        <f>IF(OR(D51="○",D52="○",D53="○",D54="○"),1,0)</f>
        <v>0</v>
      </c>
      <c r="S57" s="134">
        <f>IF(OR(D45="○",D46="○",D55="○",D56="○"),1,0)</f>
        <v>0</v>
      </c>
      <c r="T57" s="133">
        <f>COUNTIF($T$14:$T$56,$D$61)</f>
        <v>0</v>
      </c>
    </row>
    <row r="58" spans="1:23" s="135" customFormat="1" ht="11.25" hidden="1">
      <c r="D58" s="135" t="s">
        <v>322</v>
      </c>
      <c r="E58" s="135" t="str">
        <f>IF(E$57=1,E$60,"")</f>
        <v/>
      </c>
      <c r="F58" s="135" t="str">
        <f t="shared" ref="F58:S59" si="2">IF(F$57=1,F$60,"")</f>
        <v/>
      </c>
      <c r="G58" s="135" t="str">
        <f t="shared" si="2"/>
        <v/>
      </c>
      <c r="H58" s="135" t="str">
        <f t="shared" si="2"/>
        <v/>
      </c>
      <c r="I58" s="135" t="str">
        <f t="shared" si="2"/>
        <v/>
      </c>
      <c r="J58" s="135" t="str">
        <f t="shared" si="2"/>
        <v/>
      </c>
      <c r="K58" s="135" t="str">
        <f t="shared" si="2"/>
        <v/>
      </c>
      <c r="L58" s="135" t="str">
        <f t="shared" si="2"/>
        <v/>
      </c>
      <c r="M58" s="135" t="str">
        <f t="shared" si="2"/>
        <v/>
      </c>
      <c r="N58" s="135" t="str">
        <f t="shared" si="2"/>
        <v/>
      </c>
      <c r="O58" s="135" t="str">
        <f t="shared" si="2"/>
        <v/>
      </c>
      <c r="P58" s="135" t="str">
        <f t="shared" si="2"/>
        <v/>
      </c>
      <c r="Q58" s="135" t="str">
        <f t="shared" si="2"/>
        <v/>
      </c>
      <c r="R58" s="135" t="str">
        <f t="shared" si="2"/>
        <v/>
      </c>
      <c r="S58" s="135" t="str">
        <f t="shared" si="2"/>
        <v/>
      </c>
    </row>
    <row r="59" spans="1:23" s="135" customFormat="1" ht="11.25" hidden="1">
      <c r="D59" s="135" t="s">
        <v>324</v>
      </c>
      <c r="E59" s="135" t="str">
        <f>IF(E$57=1,E$60,"")</f>
        <v/>
      </c>
      <c r="F59" s="135" t="str">
        <f t="shared" si="2"/>
        <v/>
      </c>
      <c r="G59" s="135" t="str">
        <f t="shared" si="2"/>
        <v/>
      </c>
      <c r="H59" s="135" t="str">
        <f t="shared" si="2"/>
        <v/>
      </c>
      <c r="I59" s="135" t="str">
        <f t="shared" si="2"/>
        <v/>
      </c>
      <c r="J59" s="135" t="str">
        <f t="shared" si="2"/>
        <v/>
      </c>
      <c r="K59" s="135" t="str">
        <f t="shared" si="2"/>
        <v/>
      </c>
      <c r="L59" s="135" t="str">
        <f t="shared" si="2"/>
        <v/>
      </c>
      <c r="M59" s="135" t="str">
        <f t="shared" si="2"/>
        <v/>
      </c>
      <c r="N59" s="135" t="str">
        <f t="shared" si="2"/>
        <v/>
      </c>
      <c r="O59" s="135" t="str">
        <f t="shared" si="2"/>
        <v/>
      </c>
      <c r="P59" s="135" t="str">
        <f t="shared" si="2"/>
        <v/>
      </c>
      <c r="Q59" s="135" t="str">
        <f t="shared" si="2"/>
        <v/>
      </c>
      <c r="R59" s="135" t="str">
        <f t="shared" si="2"/>
        <v/>
      </c>
      <c r="S59" s="135" t="str">
        <f t="shared" si="2"/>
        <v/>
      </c>
    </row>
    <row r="60" spans="1:23" s="135" customFormat="1" ht="19.5" hidden="1" customHeight="1">
      <c r="E60" s="136" t="s">
        <v>461</v>
      </c>
      <c r="F60" s="136" t="s">
        <v>462</v>
      </c>
      <c r="G60" s="136" t="s">
        <v>463</v>
      </c>
      <c r="H60" s="136" t="s">
        <v>276</v>
      </c>
      <c r="I60" s="136" t="s">
        <v>282</v>
      </c>
      <c r="J60" s="136" t="s">
        <v>464</v>
      </c>
      <c r="K60" s="136" t="s">
        <v>277</v>
      </c>
      <c r="L60" s="136" t="s">
        <v>465</v>
      </c>
      <c r="M60" s="137" t="s">
        <v>289</v>
      </c>
      <c r="N60" s="136" t="s">
        <v>278</v>
      </c>
      <c r="O60" s="136" t="s">
        <v>284</v>
      </c>
      <c r="P60" s="136" t="s">
        <v>290</v>
      </c>
      <c r="Q60" s="136" t="s">
        <v>466</v>
      </c>
      <c r="R60" s="136" t="s">
        <v>279</v>
      </c>
      <c r="S60" s="136" t="s">
        <v>467</v>
      </c>
    </row>
    <row r="61" spans="1:23" s="133" customFormat="1" hidden="1">
      <c r="D61" s="133" t="s">
        <v>468</v>
      </c>
    </row>
    <row r="62" spans="1:23" s="25" customFormat="1" hidden="1">
      <c r="U62" s="133"/>
      <c r="V62" s="133"/>
      <c r="W62" s="133"/>
    </row>
  </sheetData>
  <sheetProtection algorithmName="SHA-512" hashValue="JwgwRY+z0KIW1/QsXad40RCPNFELIaMtLX86f5ZEFchCI3e+0ebpvIzcfnWzQySq8kNBm43kMSAMwM35IfhW4g==" saltValue="XU1QFFRiBm8HOTAulW3dQw==" spinCount="100000" sheet="1" objects="1" scenarios="1"/>
  <mergeCells count="28">
    <mergeCell ref="A7:S7"/>
    <mergeCell ref="A1:S1"/>
    <mergeCell ref="A3:S3"/>
    <mergeCell ref="A4:S4"/>
    <mergeCell ref="A5:S5"/>
    <mergeCell ref="A6:S6"/>
    <mergeCell ref="A8:S8"/>
    <mergeCell ref="A9:S9"/>
    <mergeCell ref="A11:D12"/>
    <mergeCell ref="E11:G11"/>
    <mergeCell ref="H11:J11"/>
    <mergeCell ref="K11:M11"/>
    <mergeCell ref="N11:Q11"/>
    <mergeCell ref="R11:S11"/>
    <mergeCell ref="A14:A30"/>
    <mergeCell ref="B14:B19"/>
    <mergeCell ref="B20:B25"/>
    <mergeCell ref="B26:B30"/>
    <mergeCell ref="A31:A37"/>
    <mergeCell ref="B31:B33"/>
    <mergeCell ref="B34:B35"/>
    <mergeCell ref="B36:B37"/>
    <mergeCell ref="A38:A50"/>
    <mergeCell ref="B38:B47"/>
    <mergeCell ref="B48:B50"/>
    <mergeCell ref="A51:A56"/>
    <mergeCell ref="B51:B54"/>
    <mergeCell ref="B55:B56"/>
  </mergeCells>
  <phoneticPr fontId="17"/>
  <conditionalFormatting sqref="E12">
    <cfRule type="expression" dxfId="62" priority="15">
      <formula>$E$57=1</formula>
    </cfRule>
  </conditionalFormatting>
  <conditionalFormatting sqref="F12">
    <cfRule type="expression" dxfId="61" priority="14">
      <formula>$F$57=1</formula>
    </cfRule>
  </conditionalFormatting>
  <conditionalFormatting sqref="G12">
    <cfRule type="expression" dxfId="60" priority="13">
      <formula>$G$57=1</formula>
    </cfRule>
  </conditionalFormatting>
  <conditionalFormatting sqref="H12">
    <cfRule type="expression" dxfId="59" priority="12">
      <formula>$H$57=1</formula>
    </cfRule>
  </conditionalFormatting>
  <conditionalFormatting sqref="I12">
    <cfRule type="expression" dxfId="58" priority="11">
      <formula>$I$57=1</formula>
    </cfRule>
  </conditionalFormatting>
  <conditionalFormatting sqref="J12">
    <cfRule type="expression" dxfId="57" priority="10">
      <formula>$J$57=1</formula>
    </cfRule>
  </conditionalFormatting>
  <conditionalFormatting sqref="K12">
    <cfRule type="expression" dxfId="56" priority="9">
      <formula>$K$57=1</formula>
    </cfRule>
  </conditionalFormatting>
  <conditionalFormatting sqref="L12">
    <cfRule type="expression" dxfId="55" priority="8">
      <formula>$L$57=1</formula>
    </cfRule>
  </conditionalFormatting>
  <conditionalFormatting sqref="M12">
    <cfRule type="expression" dxfId="54" priority="7">
      <formula>$M$57=1</formula>
    </cfRule>
  </conditionalFormatting>
  <conditionalFormatting sqref="N12">
    <cfRule type="expression" dxfId="53" priority="6">
      <formula>$N$57=1</formula>
    </cfRule>
  </conditionalFormatting>
  <conditionalFormatting sqref="O12">
    <cfRule type="expression" dxfId="52" priority="5">
      <formula>$O$57=1</formula>
    </cfRule>
  </conditionalFormatting>
  <conditionalFormatting sqref="P12">
    <cfRule type="expression" dxfId="51" priority="4">
      <formula>$P$57=1</formula>
    </cfRule>
  </conditionalFormatting>
  <conditionalFormatting sqref="Q12">
    <cfRule type="expression" dxfId="50" priority="3">
      <formula>$Q$57=1</formula>
    </cfRule>
  </conditionalFormatting>
  <conditionalFormatting sqref="R12">
    <cfRule type="expression" dxfId="49" priority="2">
      <formula>$R$57=1</formula>
    </cfRule>
  </conditionalFormatting>
  <conditionalFormatting sqref="S12">
    <cfRule type="expression" dxfId="48" priority="1">
      <formula>$S$57=1</formula>
    </cfRule>
  </conditionalFormatting>
  <hyperlinks>
    <hyperlink ref="A5:F5" r:id="rId1" location="page=70　　" display="＜各スキル項目における具体的な学習項目例等について＞" xr:uid="{BCF87C12-E815-4093-9E98-468FED76FF35}"/>
    <hyperlink ref="A8:S8" r:id="rId2" location="page=73" display="＜各人材類型における「ロール」の定義について＞" xr:uid="{1EA4E4EC-03D4-4FEC-A5C6-F1465E1E6B74}"/>
    <hyperlink ref="A5:S5" r:id="rId3" location="page=84" display="＜各スキル項目における具体的な学習項目例等について＞" xr:uid="{B0BCB4AD-E810-4E5F-B37D-D0415916CD92}"/>
    <hyperlink ref="E12" r:id="rId4" location="page=100" display="https://www.ipa.go.jp/jinzai/skill-standard/dss/ps6vr700000083ki-att/000106872.pdf - page=100" xr:uid="{28691403-A3ED-4595-9858-E7C98FEAA2E4}"/>
    <hyperlink ref="F12" r:id="rId5" location="page=101" display="https://www.ipa.go.jp/jinzai/skill-standard/dss/ps6vr700000083ki-att/000106872.pdf - page=101" xr:uid="{5C18827F-9397-4824-B852-E82136C1A450}"/>
    <hyperlink ref="G12" r:id="rId6" location="page=102" display="https://www.ipa.go.jp/jinzai/skill-standard/dss/ps6vr700000083ki-att/000106872.pdf - page=102" xr:uid="{5E8AE114-E7DA-4E0E-AB43-0B86F5A0274A}"/>
    <hyperlink ref="H12" r:id="rId7" location="page=115" display="https://www.ipa.go.jp/jinzai/skill-standard/dss/ps6vr700000083ki-att/000106872.pdf - page=115" xr:uid="{3DF323CD-E5DF-49F5-9016-3D1334E00DC0}"/>
    <hyperlink ref="I12" r:id="rId8" location="page=116" display="https://www.ipa.go.jp/jinzai/skill-standard/dss/ps6vr700000083ki-att/000106872.pdf - page=116" xr:uid="{5F14D561-A985-4692-9F09-C152189ADF0B}"/>
    <hyperlink ref="J12" r:id="rId9" location="page=117" display="https://www.ipa.go.jp/jinzai/skill-standard/dss/ps6vr700000083ki-att/000106872.pdf - page=117" xr:uid="{C392AF70-0B7B-40EC-8158-E2ECC295E6DE}"/>
    <hyperlink ref="K12" r:id="rId10" location="page=126" display="https://www.ipa.go.jp/jinzai/skill-standard/dss/ps6vr700000083ki-att/000106872.pdf - page=126" xr:uid="{47BEAB50-6C5C-449F-9530-9D1D5AA41265}"/>
    <hyperlink ref="L12" r:id="rId11" location="page=127" display="https://www.ipa.go.jp/jinzai/skill-standard/dss/ps6vr700000083ki-att/000106872.pdf - page=127" xr:uid="{1C173262-F5EE-4D38-9C79-3B0CD71E7782}"/>
    <hyperlink ref="M12" r:id="rId12" location="page=128" xr:uid="{DE255D11-BCED-4348-B280-105BA9750390}"/>
    <hyperlink ref="N12" r:id="rId13" location="page=135" display="https://www.ipa.go.jp/jinzai/skill-standard/dss/ps6vr700000083ki-att/000106872.pdf - page=135" xr:uid="{3C84CB72-B664-4F8A-B545-DA52F5786741}"/>
    <hyperlink ref="O12" r:id="rId14" location="page=136" display="https://www.ipa.go.jp/jinzai/skill-standard/dss/ps6vr700000083ki-att/000106872.pdf - page=136" xr:uid="{818BFBF8-8BC5-4C58-9C7A-581AF13A5E1A}"/>
    <hyperlink ref="P12" r:id="rId15" location="page=137" display="https://www.ipa.go.jp/jinzai/skill-standard/dss/ps6vr700000083ki-att/000106872.pdf - page=137" xr:uid="{30F3EBA3-9E08-43C6-B3CC-94ACFE729551}"/>
    <hyperlink ref="Q12" r:id="rId16" location="page=138" display="https://www.ipa.go.jp/jinzai/skill-standard/dss/ps6vr700000083ki-att/000106872.pdf - page=138" xr:uid="{90AF26FF-BA29-4838-A7D0-855CC509B22A}"/>
    <hyperlink ref="R12" r:id="rId17" location="page=145" display="https://www.ipa.go.jp/jinzai/skill-standard/dss/ps6vr700000083ki-att/000106872.pdf - page=145" xr:uid="{259E4468-FC59-4FD0-A8D5-5F2742899384}"/>
    <hyperlink ref="S12" r:id="rId18" location="page=146" display="https://www.ipa.go.jp/jinzai/skill-standard/dss/ps6vr700000083ki-att/000106872.pdf - page=146" xr:uid="{1CD03003-FAA5-4E9F-AC11-A615E65EA4A2}"/>
    <hyperlink ref="C14:C19" r:id="rId19" location="page=85" display="ビジネス戦略策定・実行" xr:uid="{58C0B8AA-2F77-4B47-94A1-B439CE7C7C67}"/>
    <hyperlink ref="C20:C25" r:id="rId20" location="page=86" display="ビジネス調査" xr:uid="{F24A5F7A-6D9A-4AFB-9202-62473F0DAD14}"/>
    <hyperlink ref="C26:C30" r:id="rId21" location="page=87" display="顧客・ユーザー理解" xr:uid="{9F5A15C3-EA6E-44F0-AE87-D11B7668DEE1}"/>
    <hyperlink ref="C31:C35" r:id="rId22" location="page=88" display="データ理解・活用" xr:uid="{71C2FAF2-2669-493E-9068-1497C5E96BD0}"/>
    <hyperlink ref="C36:C37" r:id="rId23" location="page=89" display="データ活用基盤設計" xr:uid="{81B08FC2-C83E-4637-913D-850BEAE41F58}"/>
    <hyperlink ref="C38:C50" r:id="rId24" location="page=90" display="コンピュータサイエンス" xr:uid="{59B6F276-2BB0-433A-97CC-A95A94508476}"/>
    <hyperlink ref="C51:C56" r:id="rId25" location="page=91" display="セキュリティ体制構築・運営" xr:uid="{0BD71F40-F3E8-4D66-8034-131C67E32508}"/>
  </hyperlinks>
  <pageMargins left="0.7" right="0.7" top="0.75" bottom="0.75" header="0.3" footer="0.3"/>
  <pageSetup paperSize="9" scale="40" orientation="portrait" r:id="rId26"/>
  <extLst>
    <ext xmlns:x14="http://schemas.microsoft.com/office/spreadsheetml/2009/9/main" uri="{CCE6A557-97BC-4b89-ADB6-D9C93CAAB3DF}">
      <x14:dataValidations xmlns:xm="http://schemas.microsoft.com/office/excel/2006/main" count="1">
        <x14:dataValidation type="list" allowBlank="1" showInputMessage="1" showErrorMessage="1" xr:uid="{F2A8E022-F624-478B-8643-3F968406B445}">
          <x14:formula1>
            <xm:f>リスト!$AZ$1:$AZ$2</xm:f>
          </x14:formula1>
          <xm:sqref>D14:D56</xm:sqref>
        </x14:dataValidation>
      </x14:dataValidations>
    </ext>
  </extLst>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DC33BC-B574-49D1-AE14-3E78D47F2D22}">
  <dimension ref="A1:X86"/>
  <sheetViews>
    <sheetView showGridLines="0" view="pageBreakPreview" zoomScale="85" zoomScaleNormal="100" zoomScaleSheetLayoutView="85" workbookViewId="0"/>
  </sheetViews>
  <sheetFormatPr defaultColWidth="9" defaultRowHeight="12"/>
  <cols>
    <col min="1" max="4" width="6.125" style="36" customWidth="1"/>
    <col min="5" max="6" width="8" style="36" customWidth="1"/>
    <col min="7" max="19" width="6.125" style="36" customWidth="1"/>
    <col min="20" max="23" width="6.125" style="1" customWidth="1"/>
    <col min="24" max="24" width="6.125" style="36" customWidth="1"/>
    <col min="25" max="16384" width="9" style="36"/>
  </cols>
  <sheetData>
    <row r="1" spans="1:24" ht="11.25" customHeight="1">
      <c r="A1" s="230"/>
      <c r="B1" s="230"/>
      <c r="C1" s="230"/>
      <c r="D1" s="230"/>
      <c r="E1" s="230"/>
      <c r="F1" s="230"/>
      <c r="G1" s="230"/>
      <c r="H1" s="230"/>
      <c r="I1" s="230"/>
      <c r="J1" s="230"/>
      <c r="K1" s="230"/>
      <c r="L1" s="230"/>
      <c r="M1" s="230"/>
      <c r="N1" s="230"/>
      <c r="O1" s="230"/>
      <c r="P1" s="230"/>
      <c r="Q1" s="230"/>
      <c r="R1" s="230"/>
      <c r="S1" s="230"/>
      <c r="T1" s="27"/>
      <c r="U1" s="230"/>
      <c r="V1" s="230"/>
      <c r="W1" s="230"/>
      <c r="X1" s="230"/>
    </row>
    <row r="2" spans="1:24" ht="18.75" customHeight="1">
      <c r="A2" s="759" t="s">
        <v>318</v>
      </c>
      <c r="B2" s="760"/>
      <c r="C2" s="760"/>
      <c r="D2" s="761"/>
      <c r="E2" s="768">
        <f>個票ｰ1009!C4</f>
        <v>0</v>
      </c>
      <c r="F2" s="769"/>
      <c r="G2" s="769"/>
      <c r="H2" s="769"/>
      <c r="I2" s="769"/>
      <c r="J2" s="769"/>
      <c r="K2" s="769"/>
      <c r="L2" s="769"/>
      <c r="M2" s="769"/>
      <c r="N2" s="769"/>
      <c r="O2" s="769"/>
      <c r="P2" s="769"/>
      <c r="Q2" s="770"/>
      <c r="R2" s="777" t="s">
        <v>469</v>
      </c>
      <c r="S2" s="778"/>
      <c r="T2" s="779"/>
      <c r="U2" s="786">
        <f>個票ｰ1009!P4</f>
        <v>1009</v>
      </c>
      <c r="V2" s="787"/>
      <c r="W2" s="787"/>
      <c r="X2" s="788"/>
    </row>
    <row r="3" spans="1:24" ht="22.5" customHeight="1">
      <c r="A3" s="762"/>
      <c r="B3" s="763"/>
      <c r="C3" s="763"/>
      <c r="D3" s="764"/>
      <c r="E3" s="771"/>
      <c r="F3" s="772"/>
      <c r="G3" s="772"/>
      <c r="H3" s="772"/>
      <c r="I3" s="772"/>
      <c r="J3" s="772"/>
      <c r="K3" s="772"/>
      <c r="L3" s="772"/>
      <c r="M3" s="772"/>
      <c r="N3" s="772"/>
      <c r="O3" s="772"/>
      <c r="P3" s="772"/>
      <c r="Q3" s="773"/>
      <c r="R3" s="780"/>
      <c r="S3" s="781"/>
      <c r="T3" s="782"/>
      <c r="U3" s="789"/>
      <c r="V3" s="790"/>
      <c r="W3" s="790"/>
      <c r="X3" s="791"/>
    </row>
    <row r="4" spans="1:24" ht="18.75" customHeight="1">
      <c r="A4" s="765"/>
      <c r="B4" s="766"/>
      <c r="C4" s="766"/>
      <c r="D4" s="767"/>
      <c r="E4" s="774"/>
      <c r="F4" s="775"/>
      <c r="G4" s="775"/>
      <c r="H4" s="775"/>
      <c r="I4" s="775"/>
      <c r="J4" s="775"/>
      <c r="K4" s="775"/>
      <c r="L4" s="775"/>
      <c r="M4" s="775"/>
      <c r="N4" s="775"/>
      <c r="O4" s="775"/>
      <c r="P4" s="775"/>
      <c r="Q4" s="776"/>
      <c r="R4" s="783"/>
      <c r="S4" s="784"/>
      <c r="T4" s="785"/>
      <c r="U4" s="792"/>
      <c r="V4" s="793"/>
      <c r="W4" s="793"/>
      <c r="X4" s="794"/>
    </row>
    <row r="5" spans="1:24" ht="15" customHeight="1">
      <c r="X5" s="1"/>
    </row>
    <row r="6" spans="1:24" ht="18" customHeight="1">
      <c r="A6" s="43" t="s">
        <v>470</v>
      </c>
      <c r="H6" s="2"/>
      <c r="J6" s="2"/>
      <c r="K6" s="2"/>
      <c r="L6" s="2"/>
      <c r="M6" s="2"/>
      <c r="N6" s="2"/>
      <c r="O6" s="2"/>
      <c r="P6" s="2"/>
      <c r="Q6" s="2"/>
      <c r="R6" s="2"/>
      <c r="S6" s="57"/>
      <c r="T6" s="58"/>
      <c r="U6" s="58"/>
      <c r="V6" s="59"/>
      <c r="W6" s="59"/>
      <c r="X6" s="60"/>
    </row>
    <row r="7" spans="1:24" ht="4.5" customHeight="1">
      <c r="A7" s="43"/>
      <c r="H7" s="2"/>
      <c r="J7" s="2"/>
      <c r="K7" s="2"/>
      <c r="L7" s="2"/>
      <c r="M7" s="2"/>
      <c r="N7" s="2"/>
      <c r="O7" s="2"/>
      <c r="P7" s="2"/>
      <c r="Q7" s="2"/>
      <c r="R7" s="2"/>
      <c r="S7" s="57"/>
      <c r="T7" s="58"/>
      <c r="U7" s="58"/>
      <c r="V7" s="59"/>
      <c r="W7" s="59"/>
      <c r="X7" s="60"/>
    </row>
    <row r="8" spans="1:24" ht="34.35" customHeight="1">
      <c r="A8" s="874"/>
      <c r="B8" s="875"/>
      <c r="C8" s="534" t="s">
        <v>471</v>
      </c>
      <c r="D8" s="885"/>
      <c r="E8" s="885"/>
      <c r="F8" s="886"/>
      <c r="G8" s="876" t="s">
        <v>472</v>
      </c>
      <c r="H8" s="877"/>
      <c r="I8" s="878" t="s">
        <v>473</v>
      </c>
      <c r="J8" s="340"/>
      <c r="K8" s="338" t="s">
        <v>474</v>
      </c>
      <c r="L8" s="879"/>
      <c r="M8" s="878" t="s">
        <v>475</v>
      </c>
      <c r="N8" s="913"/>
      <c r="O8" s="338" t="s">
        <v>476</v>
      </c>
      <c r="P8" s="914"/>
      <c r="Q8" s="915" t="s">
        <v>477</v>
      </c>
      <c r="R8" s="916"/>
      <c r="S8" s="917"/>
      <c r="T8" s="60"/>
      <c r="U8" s="36"/>
      <c r="V8" s="36"/>
      <c r="W8" s="36"/>
    </row>
    <row r="9" spans="1:24" ht="18" customHeight="1">
      <c r="A9" s="713" t="s">
        <v>478</v>
      </c>
      <c r="B9" s="714"/>
      <c r="C9" s="355" t="s">
        <v>479</v>
      </c>
      <c r="D9" s="887"/>
      <c r="E9" s="887"/>
      <c r="F9" s="888"/>
      <c r="G9" s="796"/>
      <c r="H9" s="797"/>
      <c r="I9" s="798"/>
      <c r="J9" s="799"/>
      <c r="K9" s="799"/>
      <c r="L9" s="796"/>
      <c r="M9" s="798"/>
      <c r="N9" s="799"/>
      <c r="O9" s="799"/>
      <c r="P9" s="800"/>
      <c r="Q9" s="801">
        <f>SUM(G9:P9)</f>
        <v>0</v>
      </c>
      <c r="R9" s="801"/>
      <c r="S9" s="801"/>
      <c r="T9" s="60"/>
      <c r="U9" s="36"/>
      <c r="V9" s="36"/>
      <c r="W9" s="36"/>
    </row>
    <row r="10" spans="1:24" ht="18" customHeight="1">
      <c r="A10" s="715"/>
      <c r="B10" s="716"/>
      <c r="C10" s="369" t="s">
        <v>480</v>
      </c>
      <c r="D10" s="889" t="s">
        <v>481</v>
      </c>
      <c r="E10" s="890"/>
      <c r="F10" s="891"/>
      <c r="G10" s="804"/>
      <c r="H10" s="805"/>
      <c r="I10" s="805"/>
      <c r="J10" s="814"/>
      <c r="K10" s="815"/>
      <c r="L10" s="816"/>
      <c r="M10" s="817"/>
      <c r="N10" s="818"/>
      <c r="O10" s="815"/>
      <c r="P10" s="819"/>
      <c r="Q10" s="743">
        <f>SUM(G10:P10)</f>
        <v>0</v>
      </c>
      <c r="R10" s="744"/>
      <c r="S10" s="745"/>
      <c r="T10" s="60"/>
      <c r="U10" s="36"/>
      <c r="V10" s="36"/>
      <c r="W10" s="36"/>
    </row>
    <row r="11" spans="1:24" ht="18" customHeight="1">
      <c r="A11" s="715"/>
      <c r="B11" s="716"/>
      <c r="C11" s="802"/>
      <c r="D11" s="892" t="s">
        <v>482</v>
      </c>
      <c r="E11" s="893"/>
      <c r="F11" s="894"/>
      <c r="G11" s="880">
        <f>M84</f>
        <v>0</v>
      </c>
      <c r="H11" s="881"/>
      <c r="I11" s="882"/>
      <c r="J11" s="883"/>
      <c r="K11" s="721"/>
      <c r="L11" s="726"/>
      <c r="M11" s="722"/>
      <c r="N11" s="726"/>
      <c r="O11" s="721"/>
      <c r="P11" s="722"/>
      <c r="Q11" s="743">
        <f>SUM(G11:P11)</f>
        <v>0</v>
      </c>
      <c r="R11" s="744"/>
      <c r="S11" s="745"/>
      <c r="T11" s="60"/>
      <c r="U11" s="36"/>
      <c r="V11" s="36"/>
      <c r="W11" s="36"/>
    </row>
    <row r="12" spans="1:24" ht="18" customHeight="1">
      <c r="A12" s="715"/>
      <c r="B12" s="716"/>
      <c r="C12" s="802"/>
      <c r="D12" s="895" t="s">
        <v>483</v>
      </c>
      <c r="E12" s="896"/>
      <c r="F12" s="897"/>
      <c r="G12" s="806"/>
      <c r="H12" s="807"/>
      <c r="I12" s="807"/>
      <c r="J12" s="808"/>
      <c r="K12" s="809"/>
      <c r="L12" s="810"/>
      <c r="M12" s="811"/>
      <c r="N12" s="812"/>
      <c r="O12" s="813"/>
      <c r="P12" s="811"/>
      <c r="Q12" s="743">
        <f>SUM(G12:P12)</f>
        <v>0</v>
      </c>
      <c r="R12" s="744"/>
      <c r="S12" s="745"/>
      <c r="T12" s="60"/>
      <c r="U12" s="36"/>
      <c r="V12" s="36"/>
      <c r="W12" s="36"/>
    </row>
    <row r="13" spans="1:24" ht="18" customHeight="1" thickBot="1">
      <c r="A13" s="715"/>
      <c r="B13" s="716"/>
      <c r="C13" s="803"/>
      <c r="D13" s="898" t="s">
        <v>484</v>
      </c>
      <c r="E13" s="899"/>
      <c r="F13" s="900"/>
      <c r="G13" s="755">
        <f>SUM(G10:H12)</f>
        <v>0</v>
      </c>
      <c r="H13" s="756"/>
      <c r="I13" s="756">
        <f>SUM(I10:J12)</f>
        <v>0</v>
      </c>
      <c r="J13" s="757"/>
      <c r="K13" s="755">
        <f>SUM(K10:L12)</f>
        <v>0</v>
      </c>
      <c r="L13" s="758"/>
      <c r="M13" s="756">
        <f>SUM(M10:N12)</f>
        <v>0</v>
      </c>
      <c r="N13" s="757"/>
      <c r="O13" s="755">
        <f>SUM(O10:P12)</f>
        <v>0</v>
      </c>
      <c r="P13" s="758"/>
      <c r="Q13" s="746">
        <f>SUM(Q10:S12)</f>
        <v>0</v>
      </c>
      <c r="R13" s="747"/>
      <c r="S13" s="748"/>
      <c r="T13" s="61"/>
      <c r="U13" s="36"/>
      <c r="V13" s="36"/>
      <c r="W13" s="36"/>
    </row>
    <row r="14" spans="1:24" ht="18" customHeight="1" thickBot="1">
      <c r="A14" s="717"/>
      <c r="B14" s="795"/>
      <c r="C14" s="901" t="s">
        <v>485</v>
      </c>
      <c r="D14" s="902"/>
      <c r="E14" s="902"/>
      <c r="F14" s="903"/>
      <c r="G14" s="749">
        <f>G9+G13</f>
        <v>0</v>
      </c>
      <c r="H14" s="750"/>
      <c r="I14" s="751">
        <f>I9+I13</f>
        <v>0</v>
      </c>
      <c r="J14" s="752"/>
      <c r="K14" s="749">
        <f>K9+K13</f>
        <v>0</v>
      </c>
      <c r="L14" s="750"/>
      <c r="M14" s="751">
        <f>M9+M13</f>
        <v>0</v>
      </c>
      <c r="N14" s="752"/>
      <c r="O14" s="749">
        <f>O9+O13</f>
        <v>0</v>
      </c>
      <c r="P14" s="753"/>
      <c r="Q14" s="749">
        <f>Q9+Q13</f>
        <v>0</v>
      </c>
      <c r="R14" s="753"/>
      <c r="S14" s="754"/>
      <c r="T14" s="61"/>
      <c r="U14" s="36"/>
      <c r="V14" s="36"/>
      <c r="W14" s="36"/>
    </row>
    <row r="15" spans="1:24" ht="18" customHeight="1">
      <c r="A15" s="713" t="s">
        <v>486</v>
      </c>
      <c r="B15" s="714"/>
      <c r="C15" s="904" t="s">
        <v>487</v>
      </c>
      <c r="D15" s="905"/>
      <c r="E15" s="905"/>
      <c r="F15" s="906"/>
      <c r="G15" s="738">
        <f>M85</f>
        <v>0</v>
      </c>
      <c r="H15" s="739"/>
      <c r="I15" s="740"/>
      <c r="J15" s="741"/>
      <c r="K15" s="733"/>
      <c r="L15" s="742"/>
      <c r="M15" s="740"/>
      <c r="N15" s="741"/>
      <c r="O15" s="733"/>
      <c r="P15" s="734"/>
      <c r="Q15" s="735">
        <f>SUM(G15:P15)</f>
        <v>0</v>
      </c>
      <c r="R15" s="736"/>
      <c r="S15" s="737"/>
      <c r="T15" s="60"/>
      <c r="U15" s="36"/>
      <c r="V15" s="36"/>
      <c r="W15" s="36"/>
    </row>
    <row r="16" spans="1:24" ht="18" customHeight="1">
      <c r="A16" s="715"/>
      <c r="B16" s="716"/>
      <c r="C16" s="892" t="s">
        <v>488</v>
      </c>
      <c r="D16" s="893"/>
      <c r="E16" s="893"/>
      <c r="F16" s="894"/>
      <c r="G16" s="721"/>
      <c r="H16" s="726"/>
      <c r="I16" s="719"/>
      <c r="J16" s="720"/>
      <c r="K16" s="721"/>
      <c r="L16" s="726"/>
      <c r="M16" s="719"/>
      <c r="N16" s="720"/>
      <c r="O16" s="721"/>
      <c r="P16" s="722"/>
      <c r="Q16" s="723">
        <f>SUM(G16:P16)</f>
        <v>0</v>
      </c>
      <c r="R16" s="724"/>
      <c r="S16" s="725"/>
      <c r="T16" s="60"/>
      <c r="U16" s="36"/>
      <c r="V16" s="36"/>
      <c r="W16" s="36"/>
    </row>
    <row r="17" spans="1:24" ht="18" customHeight="1">
      <c r="A17" s="715"/>
      <c r="B17" s="716"/>
      <c r="C17" s="907" t="s">
        <v>489</v>
      </c>
      <c r="D17" s="908"/>
      <c r="E17" s="908"/>
      <c r="F17" s="909"/>
      <c r="G17" s="721"/>
      <c r="H17" s="726"/>
      <c r="I17" s="719"/>
      <c r="J17" s="720"/>
      <c r="K17" s="721"/>
      <c r="L17" s="726"/>
      <c r="M17" s="719"/>
      <c r="N17" s="720"/>
      <c r="O17" s="721"/>
      <c r="P17" s="722"/>
      <c r="Q17" s="723">
        <f>SUM(G17:P17)</f>
        <v>0</v>
      </c>
      <c r="R17" s="724"/>
      <c r="S17" s="725"/>
      <c r="T17" s="60"/>
      <c r="U17" s="36"/>
      <c r="V17" s="36"/>
      <c r="W17" s="36"/>
    </row>
    <row r="18" spans="1:24" ht="18" customHeight="1">
      <c r="A18" s="715"/>
      <c r="B18" s="716"/>
      <c r="C18" s="907" t="s">
        <v>490</v>
      </c>
      <c r="D18" s="908"/>
      <c r="E18" s="908"/>
      <c r="F18" s="909"/>
      <c r="G18" s="721"/>
      <c r="H18" s="726"/>
      <c r="I18" s="719"/>
      <c r="J18" s="720"/>
      <c r="K18" s="721"/>
      <c r="L18" s="726"/>
      <c r="M18" s="719"/>
      <c r="N18" s="720"/>
      <c r="O18" s="721"/>
      <c r="P18" s="722"/>
      <c r="Q18" s="730">
        <f>SUM(G18:P18)</f>
        <v>0</v>
      </c>
      <c r="R18" s="731"/>
      <c r="S18" s="732"/>
      <c r="T18" s="60"/>
      <c r="U18" s="36"/>
      <c r="V18" s="36"/>
      <c r="W18" s="36"/>
    </row>
    <row r="19" spans="1:24" ht="18" customHeight="1">
      <c r="A19" s="717"/>
      <c r="B19" s="718"/>
      <c r="C19" s="910" t="s">
        <v>491</v>
      </c>
      <c r="D19" s="911"/>
      <c r="E19" s="911"/>
      <c r="F19" s="912"/>
      <c r="G19" s="710">
        <f>G15+G16+G17+G18</f>
        <v>0</v>
      </c>
      <c r="H19" s="711"/>
      <c r="I19" s="711">
        <f>I15+I16+I17+I18</f>
        <v>0</v>
      </c>
      <c r="J19" s="712"/>
      <c r="K19" s="710">
        <f>K15+K16+K17+K18</f>
        <v>0</v>
      </c>
      <c r="L19" s="711"/>
      <c r="M19" s="711">
        <f>M15+M16+M17+M18</f>
        <v>0</v>
      </c>
      <c r="N19" s="712"/>
      <c r="O19" s="696">
        <f>O15+O16+O17+O18</f>
        <v>0</v>
      </c>
      <c r="P19" s="697"/>
      <c r="Q19" s="696">
        <f>SUM(Q15:S18)</f>
        <v>0</v>
      </c>
      <c r="R19" s="697"/>
      <c r="S19" s="698"/>
      <c r="T19" s="60"/>
      <c r="U19" s="36"/>
      <c r="V19" s="36"/>
      <c r="W19" s="36"/>
    </row>
    <row r="20" spans="1:24" ht="18" customHeight="1">
      <c r="A20" s="699" t="s">
        <v>492</v>
      </c>
      <c r="B20" s="700"/>
      <c r="C20" s="700"/>
      <c r="D20" s="700"/>
      <c r="E20" s="700"/>
      <c r="F20" s="194"/>
      <c r="G20" s="701">
        <f>G14+G19</f>
        <v>0</v>
      </c>
      <c r="H20" s="702"/>
      <c r="I20" s="703">
        <f>I14+I19</f>
        <v>0</v>
      </c>
      <c r="J20" s="704"/>
      <c r="K20" s="705">
        <f>K14+K19</f>
        <v>0</v>
      </c>
      <c r="L20" s="706"/>
      <c r="M20" s="706">
        <f>M14+M19</f>
        <v>0</v>
      </c>
      <c r="N20" s="707"/>
      <c r="O20" s="708">
        <f>O14+O19</f>
        <v>0</v>
      </c>
      <c r="P20" s="703"/>
      <c r="Q20" s="708">
        <f>Q14+Q19</f>
        <v>0</v>
      </c>
      <c r="R20" s="703"/>
      <c r="S20" s="709">
        <f>S14+S15+S16+S19</f>
        <v>0</v>
      </c>
      <c r="T20" s="60"/>
      <c r="U20" s="36"/>
      <c r="V20" s="36"/>
      <c r="W20" s="36"/>
    </row>
    <row r="21" spans="1:24" ht="15" customHeight="1">
      <c r="A21" s="884" t="s">
        <v>493</v>
      </c>
      <c r="B21" s="884"/>
      <c r="C21" s="884"/>
      <c r="D21" s="884"/>
      <c r="E21" s="884"/>
      <c r="F21" s="884"/>
      <c r="G21" s="884"/>
      <c r="H21" s="884"/>
      <c r="I21" s="884"/>
      <c r="J21" s="884"/>
      <c r="K21" s="884"/>
      <c r="L21" s="884"/>
      <c r="M21" s="884"/>
      <c r="N21" s="884"/>
      <c r="O21" s="884"/>
      <c r="P21" s="884"/>
      <c r="Q21" s="884"/>
      <c r="R21" s="884"/>
      <c r="S21" s="884"/>
      <c r="T21" s="884"/>
      <c r="U21" s="884"/>
      <c r="V21" s="884"/>
      <c r="W21" s="884"/>
      <c r="X21" s="884"/>
    </row>
    <row r="22" spans="1:24" ht="15" customHeight="1">
      <c r="A22" s="62" t="s">
        <v>494</v>
      </c>
      <c r="B22" s="232"/>
      <c r="C22" s="232"/>
      <c r="D22" s="232"/>
      <c r="E22" s="232"/>
      <c r="F22" s="232"/>
      <c r="G22" s="232"/>
      <c r="H22" s="232"/>
      <c r="I22" s="232"/>
      <c r="J22" s="232"/>
      <c r="K22" s="232"/>
      <c r="L22" s="232"/>
      <c r="M22" s="232"/>
      <c r="N22" s="232"/>
      <c r="O22" s="232"/>
      <c r="P22" s="232"/>
      <c r="Q22" s="232"/>
      <c r="R22" s="232"/>
      <c r="S22" s="232"/>
      <c r="T22" s="232"/>
      <c r="U22" s="232"/>
      <c r="V22" s="232"/>
      <c r="W22" s="232"/>
      <c r="X22" s="232"/>
    </row>
    <row r="23" spans="1:24" ht="15" customHeight="1">
      <c r="A23" s="852" t="s">
        <v>495</v>
      </c>
      <c r="B23" s="852"/>
      <c r="C23" s="852"/>
      <c r="D23" s="852"/>
      <c r="E23" s="852"/>
      <c r="F23" s="852"/>
      <c r="G23" s="852"/>
      <c r="H23" s="852"/>
      <c r="I23" s="852"/>
      <c r="J23" s="852"/>
      <c r="K23" s="852"/>
      <c r="L23" s="852"/>
      <c r="M23" s="852"/>
      <c r="N23" s="852"/>
      <c r="O23" s="852"/>
      <c r="P23" s="852"/>
      <c r="Q23" s="852"/>
      <c r="R23" s="852"/>
      <c r="S23" s="852"/>
      <c r="T23" s="852"/>
      <c r="U23" s="852"/>
      <c r="V23" s="852"/>
      <c r="W23" s="852"/>
      <c r="X23" s="852"/>
    </row>
    <row r="24" spans="1:24" ht="6" customHeight="1">
      <c r="A24" s="231"/>
      <c r="B24" s="231"/>
      <c r="C24" s="231"/>
      <c r="D24" s="231"/>
      <c r="E24" s="231"/>
      <c r="F24" s="231"/>
      <c r="G24" s="231"/>
      <c r="H24" s="231"/>
      <c r="I24" s="231"/>
      <c r="J24" s="231"/>
      <c r="K24" s="231"/>
      <c r="L24" s="231"/>
      <c r="M24" s="231"/>
      <c r="N24" s="231"/>
      <c r="O24" s="231"/>
      <c r="P24" s="231"/>
      <c r="Q24" s="231"/>
      <c r="R24" s="231"/>
      <c r="S24" s="231"/>
      <c r="T24" s="231"/>
      <c r="U24" s="231"/>
      <c r="V24" s="231"/>
      <c r="W24" s="231"/>
      <c r="X24" s="231"/>
    </row>
    <row r="25" spans="1:24" ht="31.5" customHeight="1">
      <c r="A25" s="853" t="s">
        <v>496</v>
      </c>
      <c r="B25" s="854"/>
      <c r="C25" s="727"/>
      <c r="D25" s="728"/>
      <c r="E25" s="728"/>
      <c r="F25" s="728"/>
      <c r="G25" s="728"/>
      <c r="H25" s="728"/>
      <c r="I25" s="729"/>
      <c r="J25" s="690" t="s">
        <v>497</v>
      </c>
      <c r="K25" s="691"/>
      <c r="L25" s="691"/>
      <c r="M25" s="692"/>
      <c r="N25" s="693"/>
      <c r="O25" s="694"/>
      <c r="P25" s="694"/>
      <c r="Q25" s="694"/>
      <c r="R25" s="694"/>
      <c r="S25" s="694"/>
      <c r="T25" s="694"/>
      <c r="U25" s="694"/>
      <c r="V25" s="694"/>
      <c r="W25" s="694"/>
      <c r="X25" s="695"/>
    </row>
    <row r="26" spans="1:24" ht="7.5" customHeight="1">
      <c r="A26" s="665"/>
      <c r="B26" s="665"/>
      <c r="C26" s="665"/>
      <c r="D26" s="665"/>
      <c r="E26" s="665"/>
      <c r="F26" s="665"/>
      <c r="G26" s="665"/>
      <c r="H26" s="665"/>
      <c r="I26" s="665"/>
      <c r="J26" s="665"/>
      <c r="K26" s="665"/>
      <c r="L26" s="665"/>
      <c r="M26" s="665"/>
      <c r="N26" s="665"/>
      <c r="O26" s="665"/>
      <c r="P26" s="665"/>
      <c r="Q26" s="665"/>
      <c r="R26" s="665"/>
      <c r="S26" s="665"/>
      <c r="T26" s="665"/>
      <c r="U26" s="665"/>
      <c r="V26" s="665"/>
      <c r="W26" s="665"/>
      <c r="X26" s="665"/>
    </row>
    <row r="27" spans="1:24" ht="18.75" customHeight="1">
      <c r="A27" s="349" t="s">
        <v>498</v>
      </c>
      <c r="B27" s="349"/>
      <c r="C27" s="349"/>
      <c r="D27" s="349"/>
      <c r="E27" s="349"/>
      <c r="F27" s="349"/>
      <c r="G27" s="349"/>
      <c r="H27" s="349"/>
      <c r="I27" s="349"/>
      <c r="J27" s="349"/>
      <c r="K27" s="349"/>
      <c r="L27" s="349"/>
      <c r="M27" s="349"/>
      <c r="N27" s="349"/>
      <c r="O27" s="349"/>
      <c r="P27" s="349"/>
      <c r="Q27" s="349"/>
      <c r="R27" s="349"/>
      <c r="S27" s="349"/>
      <c r="T27" s="349"/>
      <c r="U27" s="349"/>
      <c r="V27" s="349"/>
      <c r="W27" s="349"/>
      <c r="X27" s="349"/>
    </row>
    <row r="28" spans="1:24" ht="16.5" customHeight="1">
      <c r="A28" s="63" t="s">
        <v>499</v>
      </c>
    </row>
    <row r="29" spans="1:24" ht="25.5" customHeight="1">
      <c r="A29" s="666" t="s">
        <v>500</v>
      </c>
      <c r="B29" s="667"/>
      <c r="C29" s="667"/>
      <c r="D29" s="667"/>
      <c r="E29" s="668"/>
      <c r="F29" s="424"/>
      <c r="G29" s="425"/>
      <c r="H29" s="425"/>
      <c r="I29" s="425"/>
      <c r="J29" s="425"/>
      <c r="K29" s="425"/>
      <c r="L29" s="425"/>
      <c r="M29" s="425"/>
      <c r="N29" s="425"/>
      <c r="O29" s="425"/>
      <c r="P29" s="425"/>
      <c r="Q29" s="425"/>
      <c r="R29" s="425"/>
      <c r="S29" s="425"/>
      <c r="T29" s="425"/>
      <c r="U29" s="425"/>
      <c r="V29" s="425"/>
      <c r="W29" s="425"/>
      <c r="X29" s="426"/>
    </row>
    <row r="30" spans="1:24" ht="12" customHeight="1"/>
    <row r="31" spans="1:24" ht="16.5" customHeight="1">
      <c r="A31" s="669" t="s">
        <v>501</v>
      </c>
      <c r="B31" s="669"/>
      <c r="C31" s="669"/>
      <c r="D31" s="669"/>
      <c r="E31" s="669"/>
      <c r="F31" s="669"/>
      <c r="G31" s="669"/>
      <c r="H31" s="669"/>
      <c r="I31" s="669"/>
      <c r="J31" s="669"/>
      <c r="K31" s="669"/>
      <c r="L31" s="669"/>
      <c r="M31" s="669"/>
      <c r="N31" s="669"/>
      <c r="O31" s="669"/>
      <c r="P31" s="669"/>
      <c r="Q31" s="669"/>
      <c r="R31" s="669"/>
      <c r="S31" s="669"/>
      <c r="T31" s="669"/>
      <c r="U31" s="669"/>
      <c r="V31" s="669"/>
      <c r="W31" s="669"/>
      <c r="X31" s="669"/>
    </row>
    <row r="32" spans="1:24" ht="16.5" customHeight="1">
      <c r="A32" s="670" t="s">
        <v>502</v>
      </c>
      <c r="B32" s="671"/>
      <c r="C32" s="671"/>
      <c r="D32" s="671"/>
      <c r="E32" s="672"/>
      <c r="F32" s="670" t="s">
        <v>503</v>
      </c>
      <c r="G32" s="671"/>
      <c r="H32" s="671"/>
      <c r="I32" s="671"/>
      <c r="J32" s="671"/>
      <c r="K32" s="671"/>
      <c r="L32" s="671"/>
      <c r="M32" s="671"/>
      <c r="N32" s="671"/>
      <c r="O32" s="671"/>
      <c r="P32" s="671"/>
      <c r="Q32" s="671"/>
      <c r="R32" s="685"/>
      <c r="S32" s="679"/>
      <c r="T32" s="680"/>
      <c r="U32" s="233" t="s">
        <v>504</v>
      </c>
      <c r="V32" s="683" t="str">
        <f>IFERROR(ROUND(S32/$Q$13*100,1),"")</f>
        <v/>
      </c>
      <c r="W32" s="684"/>
      <c r="X32" s="164" t="s">
        <v>505</v>
      </c>
    </row>
    <row r="33" spans="1:24" ht="16.5" customHeight="1">
      <c r="A33" s="673"/>
      <c r="B33" s="674"/>
      <c r="C33" s="674"/>
      <c r="D33" s="674"/>
      <c r="E33" s="675"/>
      <c r="F33" s="686" t="s">
        <v>506</v>
      </c>
      <c r="G33" s="687"/>
      <c r="H33" s="687"/>
      <c r="I33" s="687"/>
      <c r="J33" s="687"/>
      <c r="K33" s="687"/>
      <c r="L33" s="687"/>
      <c r="M33" s="687"/>
      <c r="N33" s="687"/>
      <c r="O33" s="687"/>
      <c r="P33" s="687"/>
      <c r="Q33" s="687"/>
      <c r="R33" s="688"/>
      <c r="S33" s="681">
        <f>G11</f>
        <v>0</v>
      </c>
      <c r="T33" s="682"/>
      <c r="U33" s="233" t="s">
        <v>504</v>
      </c>
      <c r="V33" s="683" t="str">
        <f>IFERROR(ROUND(S33/$Q$13*100,1),"")</f>
        <v/>
      </c>
      <c r="W33" s="684"/>
      <c r="X33" s="195" t="s">
        <v>505</v>
      </c>
    </row>
    <row r="34" spans="1:24" ht="16.5" customHeight="1">
      <c r="A34" s="673"/>
      <c r="B34" s="674"/>
      <c r="C34" s="674"/>
      <c r="D34" s="674"/>
      <c r="E34" s="675"/>
      <c r="F34" s="686" t="s">
        <v>507</v>
      </c>
      <c r="G34" s="687"/>
      <c r="H34" s="687"/>
      <c r="I34" s="687"/>
      <c r="J34" s="687"/>
      <c r="K34" s="687"/>
      <c r="L34" s="687"/>
      <c r="M34" s="687"/>
      <c r="N34" s="687"/>
      <c r="O34" s="687"/>
      <c r="P34" s="687"/>
      <c r="Q34" s="687"/>
      <c r="R34" s="688"/>
      <c r="S34" s="679"/>
      <c r="T34" s="680"/>
      <c r="U34" s="233" t="s">
        <v>504</v>
      </c>
      <c r="V34" s="683" t="str">
        <f>IFERROR(ROUND(S34/$Q$13*100,1),"")</f>
        <v/>
      </c>
      <c r="W34" s="684"/>
      <c r="X34" s="164" t="s">
        <v>505</v>
      </c>
    </row>
    <row r="35" spans="1:24" ht="16.5" customHeight="1">
      <c r="A35" s="676"/>
      <c r="B35" s="677"/>
      <c r="C35" s="677"/>
      <c r="D35" s="677"/>
      <c r="E35" s="678"/>
      <c r="F35" s="676" t="s">
        <v>508</v>
      </c>
      <c r="G35" s="677"/>
      <c r="H35" s="677"/>
      <c r="I35" s="677"/>
      <c r="J35" s="677"/>
      <c r="K35" s="677"/>
      <c r="L35" s="677"/>
      <c r="M35" s="677"/>
      <c r="N35" s="677"/>
      <c r="O35" s="677"/>
      <c r="P35" s="677"/>
      <c r="Q35" s="677"/>
      <c r="R35" s="689"/>
      <c r="S35" s="681">
        <f>Q13-(S32+S33+S34)</f>
        <v>0</v>
      </c>
      <c r="T35" s="682"/>
      <c r="U35" s="233" t="s">
        <v>504</v>
      </c>
      <c r="V35" s="683" t="str">
        <f>IFERROR(ROUND(S35/$Q$13*100,1),"")</f>
        <v/>
      </c>
      <c r="W35" s="684"/>
      <c r="X35" s="64" t="s">
        <v>505</v>
      </c>
    </row>
    <row r="36" spans="1:24" ht="9" customHeight="1"/>
    <row r="37" spans="1:24" ht="9" customHeight="1">
      <c r="A37" s="860" t="s">
        <v>590</v>
      </c>
      <c r="B37" s="861"/>
      <c r="C37" s="861"/>
      <c r="D37" s="861"/>
      <c r="E37" s="861"/>
      <c r="F37" s="861"/>
      <c r="G37" s="861"/>
      <c r="H37" s="861"/>
      <c r="I37" s="861"/>
      <c r="J37" s="861"/>
      <c r="K37" s="861"/>
      <c r="L37" s="861"/>
      <c r="M37" s="861"/>
      <c r="N37" s="861"/>
      <c r="O37" s="861"/>
      <c r="P37" s="861"/>
      <c r="Q37" s="861"/>
      <c r="R37" s="861"/>
      <c r="S37" s="861"/>
      <c r="T37" s="861"/>
      <c r="U37" s="861"/>
    </row>
    <row r="38" spans="1:24" ht="27.75" customHeight="1">
      <c r="A38" s="861"/>
      <c r="B38" s="861"/>
      <c r="C38" s="861"/>
      <c r="D38" s="861"/>
      <c r="E38" s="861"/>
      <c r="F38" s="861"/>
      <c r="G38" s="861"/>
      <c r="H38" s="861"/>
      <c r="I38" s="861"/>
      <c r="J38" s="861"/>
      <c r="K38" s="861"/>
      <c r="L38" s="861"/>
      <c r="M38" s="861"/>
      <c r="N38" s="861"/>
      <c r="O38" s="861"/>
      <c r="P38" s="861"/>
      <c r="Q38" s="861"/>
      <c r="R38" s="861"/>
      <c r="S38" s="861"/>
      <c r="T38" s="861"/>
      <c r="U38" s="861"/>
    </row>
    <row r="39" spans="1:24" ht="9" customHeight="1">
      <c r="A39" s="352" t="s">
        <v>509</v>
      </c>
      <c r="B39" s="352"/>
      <c r="C39" s="352"/>
      <c r="D39" s="352"/>
      <c r="E39" s="352"/>
      <c r="F39" s="352"/>
    </row>
    <row r="40" spans="1:24" ht="9" customHeight="1">
      <c r="A40" s="352"/>
      <c r="B40" s="352"/>
      <c r="C40" s="352"/>
      <c r="D40" s="352"/>
      <c r="E40" s="352"/>
      <c r="F40" s="352"/>
    </row>
    <row r="41" spans="1:24" ht="9" customHeight="1">
      <c r="A41" s="862" t="s">
        <v>510</v>
      </c>
      <c r="B41" s="863"/>
      <c r="C41" s="863"/>
      <c r="D41" s="864"/>
      <c r="E41" s="307"/>
      <c r="F41" s="308"/>
      <c r="G41" s="308"/>
      <c r="H41" s="308"/>
      <c r="I41" s="308"/>
      <c r="J41" s="376" t="s">
        <v>511</v>
      </c>
      <c r="K41" s="376"/>
      <c r="L41" s="376"/>
      <c r="M41" s="321"/>
      <c r="N41" s="322"/>
      <c r="O41" s="322"/>
      <c r="P41" s="322"/>
      <c r="Q41" s="322"/>
      <c r="R41" s="322"/>
      <c r="S41" s="322"/>
      <c r="T41" s="322"/>
      <c r="U41" s="323"/>
    </row>
    <row r="42" spans="1:24" ht="9" customHeight="1">
      <c r="A42" s="865"/>
      <c r="B42" s="866"/>
      <c r="C42" s="866"/>
      <c r="D42" s="867"/>
      <c r="E42" s="872"/>
      <c r="F42" s="873"/>
      <c r="G42" s="873"/>
      <c r="H42" s="873"/>
      <c r="I42" s="873"/>
      <c r="J42" s="376"/>
      <c r="K42" s="376"/>
      <c r="L42" s="376"/>
      <c r="M42" s="851"/>
      <c r="N42" s="344"/>
      <c r="O42" s="344"/>
      <c r="P42" s="344"/>
      <c r="Q42" s="344"/>
      <c r="R42" s="344"/>
      <c r="S42" s="344"/>
      <c r="T42" s="344"/>
      <c r="U42" s="345"/>
    </row>
    <row r="43" spans="1:24" ht="9" customHeight="1">
      <c r="A43" s="868"/>
      <c r="B43" s="869"/>
      <c r="C43" s="869"/>
      <c r="D43" s="870"/>
      <c r="E43" s="310"/>
      <c r="F43" s="311"/>
      <c r="G43" s="311"/>
      <c r="H43" s="311"/>
      <c r="I43" s="311"/>
      <c r="J43" s="376"/>
      <c r="K43" s="376"/>
      <c r="L43" s="376"/>
      <c r="M43" s="324"/>
      <c r="N43" s="325"/>
      <c r="O43" s="325"/>
      <c r="P43" s="325"/>
      <c r="Q43" s="325"/>
      <c r="R43" s="325"/>
      <c r="S43" s="325"/>
      <c r="T43" s="325"/>
      <c r="U43" s="326"/>
    </row>
    <row r="44" spans="1:24" ht="9" customHeight="1">
      <c r="A44" s="862" t="s">
        <v>512</v>
      </c>
      <c r="B44" s="863"/>
      <c r="C44" s="863"/>
      <c r="D44" s="864"/>
      <c r="E44" s="321"/>
      <c r="F44" s="322"/>
      <c r="G44" s="322"/>
      <c r="H44" s="322"/>
      <c r="I44" s="322"/>
      <c r="J44" s="322"/>
      <c r="K44" s="322"/>
      <c r="L44" s="322"/>
      <c r="M44" s="322"/>
      <c r="N44" s="322"/>
      <c r="O44" s="322"/>
      <c r="P44" s="322"/>
      <c r="Q44" s="322"/>
      <c r="R44" s="322"/>
      <c r="S44" s="322"/>
      <c r="T44" s="322"/>
      <c r="U44" s="323"/>
    </row>
    <row r="45" spans="1:24" ht="9" customHeight="1">
      <c r="A45" s="865"/>
      <c r="B45" s="866"/>
      <c r="C45" s="866"/>
      <c r="D45" s="867"/>
      <c r="E45" s="851"/>
      <c r="F45" s="344"/>
      <c r="G45" s="344"/>
      <c r="H45" s="344"/>
      <c r="I45" s="344"/>
      <c r="J45" s="344"/>
      <c r="K45" s="344"/>
      <c r="L45" s="344"/>
      <c r="M45" s="344"/>
      <c r="N45" s="344"/>
      <c r="O45" s="344"/>
      <c r="P45" s="344"/>
      <c r="Q45" s="344"/>
      <c r="R45" s="344"/>
      <c r="S45" s="344"/>
      <c r="T45" s="344"/>
      <c r="U45" s="345"/>
    </row>
    <row r="46" spans="1:24" ht="9" customHeight="1">
      <c r="A46" s="868"/>
      <c r="B46" s="869"/>
      <c r="C46" s="869"/>
      <c r="D46" s="870"/>
      <c r="E46" s="324"/>
      <c r="F46" s="325"/>
      <c r="G46" s="325"/>
      <c r="H46" s="325"/>
      <c r="I46" s="325"/>
      <c r="J46" s="325"/>
      <c r="K46" s="325"/>
      <c r="L46" s="325"/>
      <c r="M46" s="325"/>
      <c r="N46" s="325"/>
      <c r="O46" s="325"/>
      <c r="P46" s="325"/>
      <c r="Q46" s="325"/>
      <c r="R46" s="325"/>
      <c r="S46" s="325"/>
      <c r="T46" s="325"/>
      <c r="U46" s="326"/>
    </row>
    <row r="47" spans="1:24" ht="9" customHeight="1">
      <c r="A47" s="871" t="s">
        <v>513</v>
      </c>
      <c r="B47" s="871"/>
      <c r="C47" s="871"/>
      <c r="D47" s="871"/>
      <c r="E47" s="321"/>
      <c r="F47" s="322"/>
      <c r="G47" s="322"/>
      <c r="H47" s="322"/>
      <c r="I47" s="322"/>
      <c r="J47" s="322"/>
      <c r="K47" s="322"/>
      <c r="L47" s="322"/>
      <c r="M47" s="322"/>
      <c r="N47" s="322"/>
      <c r="O47" s="322"/>
      <c r="P47" s="322"/>
      <c r="Q47" s="322"/>
      <c r="R47" s="322"/>
      <c r="S47" s="322"/>
      <c r="T47" s="322"/>
      <c r="U47" s="323"/>
    </row>
    <row r="48" spans="1:24" ht="9" customHeight="1">
      <c r="A48" s="871"/>
      <c r="B48" s="871"/>
      <c r="C48" s="871"/>
      <c r="D48" s="871"/>
      <c r="E48" s="851"/>
      <c r="F48" s="344"/>
      <c r="G48" s="344"/>
      <c r="H48" s="344"/>
      <c r="I48" s="344"/>
      <c r="J48" s="344"/>
      <c r="K48" s="344"/>
      <c r="L48" s="344"/>
      <c r="M48" s="344"/>
      <c r="N48" s="344"/>
      <c r="O48" s="344"/>
      <c r="P48" s="344"/>
      <c r="Q48" s="344"/>
      <c r="R48" s="344"/>
      <c r="S48" s="344"/>
      <c r="T48" s="344"/>
      <c r="U48" s="345"/>
    </row>
    <row r="49" spans="1:21" ht="9" customHeight="1">
      <c r="A49" s="871"/>
      <c r="B49" s="871"/>
      <c r="C49" s="871"/>
      <c r="D49" s="871"/>
      <c r="E49" s="324"/>
      <c r="F49" s="325"/>
      <c r="G49" s="325"/>
      <c r="H49" s="325"/>
      <c r="I49" s="325"/>
      <c r="J49" s="325"/>
      <c r="K49" s="325"/>
      <c r="L49" s="325"/>
      <c r="M49" s="325"/>
      <c r="N49" s="325"/>
      <c r="O49" s="325"/>
      <c r="P49" s="325"/>
      <c r="Q49" s="325"/>
      <c r="R49" s="325"/>
      <c r="S49" s="325"/>
      <c r="T49" s="325"/>
      <c r="U49" s="326"/>
    </row>
    <row r="50" spans="1:21" ht="9" customHeight="1">
      <c r="A50" s="228"/>
      <c r="B50" s="228"/>
      <c r="C50" s="228"/>
      <c r="D50" s="228"/>
      <c r="E50" s="53"/>
      <c r="F50" s="53"/>
      <c r="G50" s="53"/>
      <c r="H50" s="53"/>
      <c r="I50" s="53"/>
      <c r="J50" s="53"/>
      <c r="K50" s="53"/>
      <c r="L50" s="53"/>
      <c r="M50" s="53"/>
      <c r="N50" s="53"/>
      <c r="O50" s="53"/>
      <c r="P50" s="53"/>
      <c r="Q50" s="53"/>
      <c r="R50" s="53"/>
    </row>
    <row r="51" spans="1:21" ht="9" customHeight="1">
      <c r="A51" s="352" t="s">
        <v>514</v>
      </c>
      <c r="B51" s="352"/>
      <c r="C51" s="352"/>
      <c r="D51" s="352"/>
      <c r="E51" s="352"/>
      <c r="F51" s="352"/>
      <c r="G51" s="352"/>
      <c r="H51" s="352"/>
      <c r="I51" s="352"/>
    </row>
    <row r="52" spans="1:21" ht="9" customHeight="1">
      <c r="A52" s="352"/>
      <c r="B52" s="352"/>
      <c r="C52" s="352"/>
      <c r="D52" s="352"/>
      <c r="E52" s="352"/>
      <c r="F52" s="352"/>
      <c r="G52" s="352"/>
      <c r="H52" s="352"/>
      <c r="I52" s="352"/>
    </row>
    <row r="53" spans="1:21" ht="9" customHeight="1">
      <c r="A53" s="377" t="s">
        <v>515</v>
      </c>
      <c r="B53" s="377"/>
      <c r="C53" s="377"/>
      <c r="D53" s="377"/>
      <c r="E53" s="321"/>
      <c r="F53" s="322"/>
      <c r="G53" s="322"/>
      <c r="H53" s="322"/>
      <c r="I53" s="322"/>
      <c r="J53" s="322"/>
      <c r="K53" s="322"/>
      <c r="L53" s="322"/>
      <c r="M53" s="322"/>
      <c r="N53" s="322"/>
      <c r="O53" s="322"/>
      <c r="P53" s="322"/>
      <c r="Q53" s="322"/>
      <c r="R53" s="322"/>
      <c r="S53" s="322"/>
      <c r="T53" s="322"/>
      <c r="U53" s="323"/>
    </row>
    <row r="54" spans="1:21" ht="9" customHeight="1">
      <c r="A54" s="377"/>
      <c r="B54" s="377"/>
      <c r="C54" s="377"/>
      <c r="D54" s="377"/>
      <c r="E54" s="851"/>
      <c r="F54" s="344"/>
      <c r="G54" s="344"/>
      <c r="H54" s="344"/>
      <c r="I54" s="344"/>
      <c r="J54" s="344"/>
      <c r="K54" s="344"/>
      <c r="L54" s="344"/>
      <c r="M54" s="344"/>
      <c r="N54" s="344"/>
      <c r="O54" s="344"/>
      <c r="P54" s="344"/>
      <c r="Q54" s="344"/>
      <c r="R54" s="344"/>
      <c r="S54" s="344"/>
      <c r="T54" s="344"/>
      <c r="U54" s="345"/>
    </row>
    <row r="55" spans="1:21" ht="9" customHeight="1">
      <c r="A55" s="377"/>
      <c r="B55" s="377"/>
      <c r="C55" s="377"/>
      <c r="D55" s="377"/>
      <c r="E55" s="324"/>
      <c r="F55" s="325"/>
      <c r="G55" s="325"/>
      <c r="H55" s="325"/>
      <c r="I55" s="325"/>
      <c r="J55" s="325"/>
      <c r="K55" s="325"/>
      <c r="L55" s="325"/>
      <c r="M55" s="325"/>
      <c r="N55" s="325"/>
      <c r="O55" s="325"/>
      <c r="P55" s="325"/>
      <c r="Q55" s="325"/>
      <c r="R55" s="325"/>
      <c r="S55" s="325"/>
      <c r="T55" s="325"/>
      <c r="U55" s="326"/>
    </row>
    <row r="56" spans="1:21" ht="9" customHeight="1">
      <c r="A56" s="377" t="s">
        <v>516</v>
      </c>
      <c r="B56" s="377"/>
      <c r="C56" s="377"/>
      <c r="D56" s="377"/>
      <c r="E56" s="321"/>
      <c r="F56" s="322"/>
      <c r="G56" s="322"/>
      <c r="H56" s="322"/>
      <c r="I56" s="322"/>
      <c r="J56" s="322"/>
      <c r="K56" s="322"/>
      <c r="L56" s="322"/>
      <c r="M56" s="322"/>
      <c r="N56" s="322"/>
      <c r="O56" s="322"/>
      <c r="P56" s="322"/>
      <c r="Q56" s="322"/>
      <c r="R56" s="322"/>
      <c r="S56" s="322"/>
      <c r="T56" s="322"/>
      <c r="U56" s="323"/>
    </row>
    <row r="57" spans="1:21" ht="9" customHeight="1">
      <c r="A57" s="377"/>
      <c r="B57" s="377"/>
      <c r="C57" s="377"/>
      <c r="D57" s="377"/>
      <c r="E57" s="851"/>
      <c r="F57" s="344"/>
      <c r="G57" s="344"/>
      <c r="H57" s="344"/>
      <c r="I57" s="344"/>
      <c r="J57" s="344"/>
      <c r="K57" s="344"/>
      <c r="L57" s="344"/>
      <c r="M57" s="344"/>
      <c r="N57" s="344"/>
      <c r="O57" s="344"/>
      <c r="P57" s="344"/>
      <c r="Q57" s="344"/>
      <c r="R57" s="344"/>
      <c r="S57" s="344"/>
      <c r="T57" s="344"/>
      <c r="U57" s="345"/>
    </row>
    <row r="58" spans="1:21" ht="9" customHeight="1">
      <c r="A58" s="377"/>
      <c r="B58" s="377"/>
      <c r="C58" s="377"/>
      <c r="D58" s="377"/>
      <c r="E58" s="324"/>
      <c r="F58" s="325"/>
      <c r="G58" s="325"/>
      <c r="H58" s="325"/>
      <c r="I58" s="325"/>
      <c r="J58" s="325"/>
      <c r="K58" s="325"/>
      <c r="L58" s="325"/>
      <c r="M58" s="325"/>
      <c r="N58" s="325"/>
      <c r="O58" s="325"/>
      <c r="P58" s="325"/>
      <c r="Q58" s="325"/>
      <c r="R58" s="325"/>
      <c r="S58" s="325"/>
      <c r="T58" s="325"/>
      <c r="U58" s="326"/>
    </row>
    <row r="59" spans="1:21" ht="9" customHeight="1"/>
    <row r="60" spans="1:21" s="3" customFormat="1" ht="21" customHeight="1">
      <c r="A60" s="30" t="s">
        <v>517</v>
      </c>
      <c r="N60" s="26"/>
    </row>
    <row r="61" spans="1:21" s="3" customFormat="1" ht="21" customHeight="1">
      <c r="A61" s="30" t="s">
        <v>518</v>
      </c>
      <c r="N61" s="26"/>
    </row>
    <row r="62" spans="1:21" s="3" customFormat="1" ht="22.5" customHeight="1">
      <c r="A62" s="645" t="s">
        <v>519</v>
      </c>
      <c r="B62" s="646"/>
      <c r="C62" s="647" t="s">
        <v>520</v>
      </c>
      <c r="D62" s="648"/>
      <c r="E62" s="648"/>
      <c r="F62" s="648"/>
      <c r="G62" s="649"/>
      <c r="H62" s="647" t="s">
        <v>521</v>
      </c>
      <c r="I62" s="648"/>
      <c r="J62" s="648"/>
      <c r="K62" s="648"/>
      <c r="L62" s="649"/>
      <c r="M62" s="646" t="s">
        <v>522</v>
      </c>
      <c r="N62" s="646"/>
      <c r="O62" s="650"/>
    </row>
    <row r="63" spans="1:21" s="3" customFormat="1" ht="27" customHeight="1">
      <c r="A63" s="656">
        <v>1</v>
      </c>
      <c r="B63" s="657"/>
      <c r="C63" s="651"/>
      <c r="D63" s="652"/>
      <c r="E63" s="652"/>
      <c r="F63" s="652"/>
      <c r="G63" s="653"/>
      <c r="H63" s="651"/>
      <c r="I63" s="652"/>
      <c r="J63" s="652"/>
      <c r="K63" s="652"/>
      <c r="L63" s="653"/>
      <c r="M63" s="654"/>
      <c r="N63" s="655"/>
      <c r="O63" s="165" t="s">
        <v>504</v>
      </c>
    </row>
    <row r="64" spans="1:21" s="3" customFormat="1" ht="27" customHeight="1">
      <c r="A64" s="663">
        <v>2</v>
      </c>
      <c r="B64" s="664"/>
      <c r="C64" s="658"/>
      <c r="D64" s="659"/>
      <c r="E64" s="659"/>
      <c r="F64" s="659"/>
      <c r="G64" s="660"/>
      <c r="H64" s="658"/>
      <c r="I64" s="659"/>
      <c r="J64" s="659"/>
      <c r="K64" s="659"/>
      <c r="L64" s="660"/>
      <c r="M64" s="661"/>
      <c r="N64" s="662"/>
      <c r="O64" s="66" t="s">
        <v>504</v>
      </c>
    </row>
    <row r="65" spans="1:16" s="3" customFormat="1" ht="27" customHeight="1">
      <c r="A65" s="820">
        <v>3</v>
      </c>
      <c r="B65" s="821"/>
      <c r="C65" s="658"/>
      <c r="D65" s="659"/>
      <c r="E65" s="659"/>
      <c r="F65" s="659"/>
      <c r="G65" s="660"/>
      <c r="H65" s="658"/>
      <c r="I65" s="659"/>
      <c r="J65" s="659"/>
      <c r="K65" s="659"/>
      <c r="L65" s="660"/>
      <c r="M65" s="661"/>
      <c r="N65" s="662"/>
      <c r="O65" s="66" t="s">
        <v>504</v>
      </c>
    </row>
    <row r="66" spans="1:16" s="3" customFormat="1" ht="27" customHeight="1">
      <c r="A66" s="820">
        <v>4</v>
      </c>
      <c r="B66" s="821"/>
      <c r="C66" s="658"/>
      <c r="D66" s="659"/>
      <c r="E66" s="659"/>
      <c r="F66" s="659"/>
      <c r="G66" s="660"/>
      <c r="H66" s="658"/>
      <c r="I66" s="659"/>
      <c r="J66" s="659"/>
      <c r="K66" s="659"/>
      <c r="L66" s="660"/>
      <c r="M66" s="661"/>
      <c r="N66" s="662"/>
      <c r="O66" s="66" t="s">
        <v>504</v>
      </c>
    </row>
    <row r="67" spans="1:16" s="3" customFormat="1" ht="27" customHeight="1">
      <c r="A67" s="820">
        <v>5</v>
      </c>
      <c r="B67" s="821"/>
      <c r="C67" s="658"/>
      <c r="D67" s="659"/>
      <c r="E67" s="659"/>
      <c r="F67" s="659"/>
      <c r="G67" s="660"/>
      <c r="H67" s="658"/>
      <c r="I67" s="659"/>
      <c r="J67" s="659"/>
      <c r="K67" s="659"/>
      <c r="L67" s="660"/>
      <c r="M67" s="661"/>
      <c r="N67" s="662"/>
      <c r="O67" s="66" t="s">
        <v>504</v>
      </c>
    </row>
    <row r="68" spans="1:16" s="3" customFormat="1" ht="27" customHeight="1">
      <c r="A68" s="820">
        <v>6</v>
      </c>
      <c r="B68" s="821"/>
      <c r="C68" s="658"/>
      <c r="D68" s="659"/>
      <c r="E68" s="659"/>
      <c r="F68" s="659"/>
      <c r="G68" s="660"/>
      <c r="H68" s="658"/>
      <c r="I68" s="659"/>
      <c r="J68" s="659"/>
      <c r="K68" s="659"/>
      <c r="L68" s="660"/>
      <c r="M68" s="661"/>
      <c r="N68" s="662"/>
      <c r="O68" s="66" t="s">
        <v>504</v>
      </c>
    </row>
    <row r="69" spans="1:16" s="3" customFormat="1" ht="27" customHeight="1">
      <c r="A69" s="820">
        <v>7</v>
      </c>
      <c r="B69" s="821"/>
      <c r="C69" s="658"/>
      <c r="D69" s="659"/>
      <c r="E69" s="659"/>
      <c r="F69" s="659"/>
      <c r="G69" s="660"/>
      <c r="H69" s="658"/>
      <c r="I69" s="659"/>
      <c r="J69" s="659"/>
      <c r="K69" s="659"/>
      <c r="L69" s="660"/>
      <c r="M69" s="661"/>
      <c r="N69" s="662"/>
      <c r="O69" s="66" t="s">
        <v>504</v>
      </c>
    </row>
    <row r="70" spans="1:16" s="3" customFormat="1" ht="27" customHeight="1">
      <c r="A70" s="820">
        <v>8</v>
      </c>
      <c r="B70" s="821"/>
      <c r="C70" s="658"/>
      <c r="D70" s="659"/>
      <c r="E70" s="659"/>
      <c r="F70" s="659"/>
      <c r="G70" s="660"/>
      <c r="H70" s="658"/>
      <c r="I70" s="659"/>
      <c r="J70" s="659"/>
      <c r="K70" s="659"/>
      <c r="L70" s="660"/>
      <c r="M70" s="661"/>
      <c r="N70" s="662"/>
      <c r="O70" s="66" t="s">
        <v>504</v>
      </c>
    </row>
    <row r="71" spans="1:16" s="3" customFormat="1" ht="27" customHeight="1">
      <c r="A71" s="820">
        <v>9</v>
      </c>
      <c r="B71" s="821"/>
      <c r="C71" s="658"/>
      <c r="D71" s="659"/>
      <c r="E71" s="659"/>
      <c r="F71" s="659"/>
      <c r="G71" s="660"/>
      <c r="H71" s="658"/>
      <c r="I71" s="659"/>
      <c r="J71" s="659"/>
      <c r="K71" s="659"/>
      <c r="L71" s="660"/>
      <c r="M71" s="661"/>
      <c r="N71" s="662"/>
      <c r="O71" s="66" t="s">
        <v>504</v>
      </c>
    </row>
    <row r="72" spans="1:16" s="3" customFormat="1" ht="27" customHeight="1">
      <c r="A72" s="822">
        <v>10</v>
      </c>
      <c r="B72" s="823"/>
      <c r="C72" s="824"/>
      <c r="D72" s="825"/>
      <c r="E72" s="825"/>
      <c r="F72" s="825"/>
      <c r="G72" s="826"/>
      <c r="H72" s="827"/>
      <c r="I72" s="828"/>
      <c r="J72" s="828"/>
      <c r="K72" s="828"/>
      <c r="L72" s="829"/>
      <c r="M72" s="830"/>
      <c r="N72" s="831"/>
      <c r="O72" s="32" t="s">
        <v>504</v>
      </c>
    </row>
    <row r="73" spans="1:16" s="3" customFormat="1" ht="27" customHeight="1">
      <c r="A73" s="832" t="s">
        <v>523</v>
      </c>
      <c r="B73" s="833"/>
      <c r="C73" s="834" t="s">
        <v>520</v>
      </c>
      <c r="D73" s="835"/>
      <c r="E73" s="835"/>
      <c r="F73" s="835"/>
      <c r="G73" s="836"/>
      <c r="H73" s="837" t="s">
        <v>521</v>
      </c>
      <c r="I73" s="838"/>
      <c r="J73" s="838"/>
      <c r="K73" s="838"/>
      <c r="L73" s="833"/>
      <c r="M73" s="837" t="s">
        <v>522</v>
      </c>
      <c r="N73" s="838"/>
      <c r="O73" s="839"/>
      <c r="P73" s="67"/>
    </row>
    <row r="74" spans="1:16" s="3" customFormat="1" ht="27" customHeight="1">
      <c r="A74" s="855">
        <v>1</v>
      </c>
      <c r="B74" s="856"/>
      <c r="C74" s="658"/>
      <c r="D74" s="659"/>
      <c r="E74" s="659"/>
      <c r="F74" s="659"/>
      <c r="G74" s="660"/>
      <c r="H74" s="658"/>
      <c r="I74" s="659"/>
      <c r="J74" s="659"/>
      <c r="K74" s="659"/>
      <c r="L74" s="660"/>
      <c r="M74" s="857"/>
      <c r="N74" s="858"/>
      <c r="O74" s="68" t="s">
        <v>504</v>
      </c>
    </row>
    <row r="75" spans="1:16" s="3" customFormat="1" ht="27" customHeight="1">
      <c r="A75" s="843">
        <v>2</v>
      </c>
      <c r="B75" s="844"/>
      <c r="C75" s="658"/>
      <c r="D75" s="659"/>
      <c r="E75" s="659"/>
      <c r="F75" s="659"/>
      <c r="G75" s="660"/>
      <c r="H75" s="658"/>
      <c r="I75" s="659"/>
      <c r="J75" s="659"/>
      <c r="K75" s="659"/>
      <c r="L75" s="660"/>
      <c r="M75" s="661"/>
      <c r="N75" s="662"/>
      <c r="O75" s="66" t="s">
        <v>504</v>
      </c>
    </row>
    <row r="76" spans="1:16" s="3" customFormat="1" ht="27" customHeight="1">
      <c r="A76" s="859">
        <v>3</v>
      </c>
      <c r="B76" s="664"/>
      <c r="C76" s="658"/>
      <c r="D76" s="659"/>
      <c r="E76" s="659"/>
      <c r="F76" s="659"/>
      <c r="G76" s="660"/>
      <c r="H76" s="658"/>
      <c r="I76" s="659"/>
      <c r="J76" s="659"/>
      <c r="K76" s="659"/>
      <c r="L76" s="660"/>
      <c r="M76" s="661"/>
      <c r="N76" s="662"/>
      <c r="O76" s="66" t="s">
        <v>504</v>
      </c>
    </row>
    <row r="77" spans="1:16" s="3" customFormat="1" ht="27" customHeight="1">
      <c r="A77" s="663">
        <v>4</v>
      </c>
      <c r="B77" s="664"/>
      <c r="C77" s="658"/>
      <c r="D77" s="659"/>
      <c r="E77" s="659"/>
      <c r="F77" s="659"/>
      <c r="G77" s="660"/>
      <c r="H77" s="658"/>
      <c r="I77" s="659"/>
      <c r="J77" s="659"/>
      <c r="K77" s="659"/>
      <c r="L77" s="660"/>
      <c r="M77" s="661"/>
      <c r="N77" s="662"/>
      <c r="O77" s="66" t="s">
        <v>504</v>
      </c>
    </row>
    <row r="78" spans="1:16" s="3" customFormat="1" ht="27" customHeight="1">
      <c r="A78" s="663">
        <v>5</v>
      </c>
      <c r="B78" s="664"/>
      <c r="C78" s="658"/>
      <c r="D78" s="659"/>
      <c r="E78" s="659"/>
      <c r="F78" s="659"/>
      <c r="G78" s="660"/>
      <c r="H78" s="658"/>
      <c r="I78" s="659"/>
      <c r="J78" s="659"/>
      <c r="K78" s="659"/>
      <c r="L78" s="660"/>
      <c r="M78" s="661"/>
      <c r="N78" s="662"/>
      <c r="O78" s="66" t="s">
        <v>504</v>
      </c>
    </row>
    <row r="79" spans="1:16" s="3" customFormat="1" ht="27" customHeight="1">
      <c r="A79" s="663">
        <v>6</v>
      </c>
      <c r="B79" s="664"/>
      <c r="C79" s="658"/>
      <c r="D79" s="659"/>
      <c r="E79" s="659"/>
      <c r="F79" s="659"/>
      <c r="G79" s="660"/>
      <c r="H79" s="658"/>
      <c r="I79" s="659"/>
      <c r="J79" s="659"/>
      <c r="K79" s="659"/>
      <c r="L79" s="660"/>
      <c r="M79" s="661"/>
      <c r="N79" s="662"/>
      <c r="O79" s="66" t="s">
        <v>504</v>
      </c>
    </row>
    <row r="80" spans="1:16" s="3" customFormat="1" ht="27" customHeight="1">
      <c r="A80" s="663">
        <v>7</v>
      </c>
      <c r="B80" s="664"/>
      <c r="C80" s="658"/>
      <c r="D80" s="659"/>
      <c r="E80" s="659"/>
      <c r="F80" s="659"/>
      <c r="G80" s="660"/>
      <c r="H80" s="658"/>
      <c r="I80" s="659"/>
      <c r="J80" s="659"/>
      <c r="K80" s="659"/>
      <c r="L80" s="660"/>
      <c r="M80" s="661"/>
      <c r="N80" s="662"/>
      <c r="O80" s="66" t="s">
        <v>504</v>
      </c>
    </row>
    <row r="81" spans="1:15" s="3" customFormat="1" ht="27" customHeight="1">
      <c r="A81" s="820">
        <v>8</v>
      </c>
      <c r="B81" s="821"/>
      <c r="C81" s="658"/>
      <c r="D81" s="659"/>
      <c r="E81" s="659"/>
      <c r="F81" s="659"/>
      <c r="G81" s="660"/>
      <c r="H81" s="658"/>
      <c r="I81" s="659"/>
      <c r="J81" s="659"/>
      <c r="K81" s="659"/>
      <c r="L81" s="660"/>
      <c r="M81" s="661"/>
      <c r="N81" s="662"/>
      <c r="O81" s="66" t="s">
        <v>504</v>
      </c>
    </row>
    <row r="82" spans="1:15" s="3" customFormat="1" ht="27" customHeight="1">
      <c r="A82" s="843">
        <v>9</v>
      </c>
      <c r="B82" s="844"/>
      <c r="C82" s="658"/>
      <c r="D82" s="659"/>
      <c r="E82" s="659"/>
      <c r="F82" s="659"/>
      <c r="G82" s="660"/>
      <c r="H82" s="658"/>
      <c r="I82" s="659"/>
      <c r="J82" s="659"/>
      <c r="K82" s="659"/>
      <c r="L82" s="660"/>
      <c r="M82" s="661"/>
      <c r="N82" s="662"/>
      <c r="O82" s="66" t="s">
        <v>504</v>
      </c>
    </row>
    <row r="83" spans="1:15" s="3" customFormat="1" ht="27" customHeight="1">
      <c r="A83" s="822">
        <v>10</v>
      </c>
      <c r="B83" s="823"/>
      <c r="C83" s="824"/>
      <c r="D83" s="825"/>
      <c r="E83" s="825"/>
      <c r="F83" s="825"/>
      <c r="G83" s="826"/>
      <c r="H83" s="824"/>
      <c r="I83" s="825"/>
      <c r="J83" s="825"/>
      <c r="K83" s="825"/>
      <c r="L83" s="826"/>
      <c r="M83" s="845"/>
      <c r="N83" s="846"/>
      <c r="O83" s="69" t="s">
        <v>504</v>
      </c>
    </row>
    <row r="84" spans="1:15" s="3" customFormat="1" ht="30" customHeight="1">
      <c r="A84" s="847" t="s">
        <v>524</v>
      </c>
      <c r="B84" s="508"/>
      <c r="C84" s="508"/>
      <c r="D84" s="508"/>
      <c r="E84" s="508"/>
      <c r="F84" s="508"/>
      <c r="G84" s="508"/>
      <c r="H84" s="508"/>
      <c r="I84" s="508"/>
      <c r="J84" s="508"/>
      <c r="K84" s="508"/>
      <c r="L84" s="848"/>
      <c r="M84" s="849">
        <f>SUM(M63:N72)</f>
        <v>0</v>
      </c>
      <c r="N84" s="850"/>
      <c r="O84" s="166" t="s">
        <v>504</v>
      </c>
    </row>
    <row r="85" spans="1:15" s="3" customFormat="1" ht="30" customHeight="1">
      <c r="A85" s="382" t="s">
        <v>525</v>
      </c>
      <c r="B85" s="383"/>
      <c r="C85" s="383"/>
      <c r="D85" s="383"/>
      <c r="E85" s="383"/>
      <c r="F85" s="383"/>
      <c r="G85" s="383"/>
      <c r="H85" s="383"/>
      <c r="I85" s="383"/>
      <c r="J85" s="383"/>
      <c r="K85" s="383"/>
      <c r="L85" s="840"/>
      <c r="M85" s="841">
        <f>SUM(M74:N83)</f>
        <v>0</v>
      </c>
      <c r="N85" s="842"/>
      <c r="O85" s="70" t="s">
        <v>504</v>
      </c>
    </row>
    <row r="86" spans="1:15" s="3" customFormat="1" ht="21" customHeight="1">
      <c r="A86" s="31" t="s">
        <v>526</v>
      </c>
      <c r="N86" s="26"/>
    </row>
  </sheetData>
  <sheetProtection insertColumns="0" selectLockedCells="1"/>
  <mergeCells count="230">
    <mergeCell ref="A2:D4"/>
    <mergeCell ref="E2:Q4"/>
    <mergeCell ref="R2:T4"/>
    <mergeCell ref="U2:X4"/>
    <mergeCell ref="A8:B8"/>
    <mergeCell ref="C8:F8"/>
    <mergeCell ref="G8:H8"/>
    <mergeCell ref="I8:J8"/>
    <mergeCell ref="K8:L8"/>
    <mergeCell ref="M8:N8"/>
    <mergeCell ref="O8:P8"/>
    <mergeCell ref="Q8:S8"/>
    <mergeCell ref="A9:B14"/>
    <mergeCell ref="C9:F9"/>
    <mergeCell ref="G9:H9"/>
    <mergeCell ref="I9:J9"/>
    <mergeCell ref="K9:L9"/>
    <mergeCell ref="M9:N9"/>
    <mergeCell ref="O9:P9"/>
    <mergeCell ref="Q9:S9"/>
    <mergeCell ref="C10:C13"/>
    <mergeCell ref="D10:F10"/>
    <mergeCell ref="G10:H10"/>
    <mergeCell ref="I10:J10"/>
    <mergeCell ref="K10:L10"/>
    <mergeCell ref="M10:N10"/>
    <mergeCell ref="D12:F12"/>
    <mergeCell ref="G12:H12"/>
    <mergeCell ref="I12:J12"/>
    <mergeCell ref="K12:L12"/>
    <mergeCell ref="O10:P10"/>
    <mergeCell ref="Q10:S10"/>
    <mergeCell ref="D11:F11"/>
    <mergeCell ref="G11:H11"/>
    <mergeCell ref="I11:J11"/>
    <mergeCell ref="K11:L11"/>
    <mergeCell ref="M11:N11"/>
    <mergeCell ref="O11:P11"/>
    <mergeCell ref="Q11:S11"/>
    <mergeCell ref="M12:N12"/>
    <mergeCell ref="O12:P12"/>
    <mergeCell ref="Q12:S12"/>
    <mergeCell ref="D13:F13"/>
    <mergeCell ref="G13:H13"/>
    <mergeCell ref="I13:J13"/>
    <mergeCell ref="K13:L13"/>
    <mergeCell ref="M13:N13"/>
    <mergeCell ref="O13:P13"/>
    <mergeCell ref="Q13:S13"/>
    <mergeCell ref="G16:H16"/>
    <mergeCell ref="I16:J16"/>
    <mergeCell ref="K16:L16"/>
    <mergeCell ref="M16:N16"/>
    <mergeCell ref="O16:P16"/>
    <mergeCell ref="Q16:S16"/>
    <mergeCell ref="Q14:S14"/>
    <mergeCell ref="A15:B19"/>
    <mergeCell ref="C15:F15"/>
    <mergeCell ref="G15:H15"/>
    <mergeCell ref="I15:J15"/>
    <mergeCell ref="K15:L15"/>
    <mergeCell ref="M15:N15"/>
    <mergeCell ref="O15:P15"/>
    <mergeCell ref="Q15:S15"/>
    <mergeCell ref="C16:F16"/>
    <mergeCell ref="C14:F14"/>
    <mergeCell ref="G14:H14"/>
    <mergeCell ref="I14:J14"/>
    <mergeCell ref="K14:L14"/>
    <mergeCell ref="M14:N14"/>
    <mergeCell ref="O14:P14"/>
    <mergeCell ref="Q17:S17"/>
    <mergeCell ref="C18:F18"/>
    <mergeCell ref="G18:H18"/>
    <mergeCell ref="I18:J18"/>
    <mergeCell ref="K18:L18"/>
    <mergeCell ref="M18:N18"/>
    <mergeCell ref="O18:P18"/>
    <mergeCell ref="Q18:S18"/>
    <mergeCell ref="C17:F17"/>
    <mergeCell ref="G17:H17"/>
    <mergeCell ref="I17:J17"/>
    <mergeCell ref="K17:L17"/>
    <mergeCell ref="M17:N17"/>
    <mergeCell ref="O17:P17"/>
    <mergeCell ref="A21:X21"/>
    <mergeCell ref="A23:X23"/>
    <mergeCell ref="A25:B25"/>
    <mergeCell ref="C25:I25"/>
    <mergeCell ref="J25:M25"/>
    <mergeCell ref="N25:X25"/>
    <mergeCell ref="Q19:S19"/>
    <mergeCell ref="A20:E20"/>
    <mergeCell ref="G20:H20"/>
    <mergeCell ref="I20:J20"/>
    <mergeCell ref="K20:L20"/>
    <mergeCell ref="M20:N20"/>
    <mergeCell ref="O20:P20"/>
    <mergeCell ref="Q20:S20"/>
    <mergeCell ref="C19:F19"/>
    <mergeCell ref="G19:H19"/>
    <mergeCell ref="I19:J19"/>
    <mergeCell ref="K19:L19"/>
    <mergeCell ref="M19:N19"/>
    <mergeCell ref="O19:P19"/>
    <mergeCell ref="S33:T33"/>
    <mergeCell ref="V33:W33"/>
    <mergeCell ref="F34:R34"/>
    <mergeCell ref="S34:T34"/>
    <mergeCell ref="V34:W34"/>
    <mergeCell ref="F35:R35"/>
    <mergeCell ref="S35:T35"/>
    <mergeCell ref="V35:W35"/>
    <mergeCell ref="A26:X26"/>
    <mergeCell ref="A27:X27"/>
    <mergeCell ref="A29:E29"/>
    <mergeCell ref="F29:X29"/>
    <mergeCell ref="A31:X31"/>
    <mergeCell ref="A32:E35"/>
    <mergeCell ref="F32:R32"/>
    <mergeCell ref="S32:T32"/>
    <mergeCell ref="V32:W32"/>
    <mergeCell ref="F33:R33"/>
    <mergeCell ref="A44:D46"/>
    <mergeCell ref="E44:U46"/>
    <mergeCell ref="A47:D49"/>
    <mergeCell ref="E47:U49"/>
    <mergeCell ref="A51:I52"/>
    <mergeCell ref="A53:D55"/>
    <mergeCell ref="E53:U55"/>
    <mergeCell ref="A37:U38"/>
    <mergeCell ref="A39:F40"/>
    <mergeCell ref="A41:D43"/>
    <mergeCell ref="E41:I43"/>
    <mergeCell ref="J41:L43"/>
    <mergeCell ref="M41:U43"/>
    <mergeCell ref="A63:B63"/>
    <mergeCell ref="C63:G63"/>
    <mergeCell ref="H63:L63"/>
    <mergeCell ref="M63:N63"/>
    <mergeCell ref="A64:B64"/>
    <mergeCell ref="C64:G64"/>
    <mergeCell ref="H64:L64"/>
    <mergeCell ref="M64:N64"/>
    <mergeCell ref="A56:D58"/>
    <mergeCell ref="E56:U58"/>
    <mergeCell ref="A62:B62"/>
    <mergeCell ref="C62:G62"/>
    <mergeCell ref="H62:L62"/>
    <mergeCell ref="M62:O62"/>
    <mergeCell ref="A67:B67"/>
    <mergeCell ref="C67:G67"/>
    <mergeCell ref="H67:L67"/>
    <mergeCell ref="M67:N67"/>
    <mergeCell ref="A68:B68"/>
    <mergeCell ref="C68:G68"/>
    <mergeCell ref="H68:L68"/>
    <mergeCell ref="M68:N68"/>
    <mergeCell ref="A65:B65"/>
    <mergeCell ref="C65:G65"/>
    <mergeCell ref="H65:L65"/>
    <mergeCell ref="M65:N65"/>
    <mergeCell ref="A66:B66"/>
    <mergeCell ref="C66:G66"/>
    <mergeCell ref="H66:L66"/>
    <mergeCell ref="M66:N66"/>
    <mergeCell ref="A71:B71"/>
    <mergeCell ref="C71:G71"/>
    <mergeCell ref="H71:L71"/>
    <mergeCell ref="M71:N71"/>
    <mergeCell ref="A72:B72"/>
    <mergeCell ref="C72:G72"/>
    <mergeCell ref="H72:L72"/>
    <mergeCell ref="M72:N72"/>
    <mergeCell ref="A69:B69"/>
    <mergeCell ref="C69:G69"/>
    <mergeCell ref="H69:L69"/>
    <mergeCell ref="M69:N69"/>
    <mergeCell ref="A70:B70"/>
    <mergeCell ref="C70:G70"/>
    <mergeCell ref="H70:L70"/>
    <mergeCell ref="M70:N70"/>
    <mergeCell ref="A75:B75"/>
    <mergeCell ref="C75:G75"/>
    <mergeCell ref="H75:L75"/>
    <mergeCell ref="M75:N75"/>
    <mergeCell ref="A76:B76"/>
    <mergeCell ref="C76:G76"/>
    <mergeCell ref="H76:L76"/>
    <mergeCell ref="M76:N76"/>
    <mergeCell ref="A73:B73"/>
    <mergeCell ref="C73:G73"/>
    <mergeCell ref="H73:L73"/>
    <mergeCell ref="M73:O73"/>
    <mergeCell ref="A74:B74"/>
    <mergeCell ref="C74:G74"/>
    <mergeCell ref="H74:L74"/>
    <mergeCell ref="M74:N74"/>
    <mergeCell ref="A79:B79"/>
    <mergeCell ref="C79:G79"/>
    <mergeCell ref="H79:L79"/>
    <mergeCell ref="M79:N79"/>
    <mergeCell ref="A80:B80"/>
    <mergeCell ref="C80:G80"/>
    <mergeCell ref="H80:L80"/>
    <mergeCell ref="M80:N80"/>
    <mergeCell ref="A77:B77"/>
    <mergeCell ref="C77:G77"/>
    <mergeCell ref="H77:L77"/>
    <mergeCell ref="M77:N77"/>
    <mergeCell ref="A78:B78"/>
    <mergeCell ref="C78:G78"/>
    <mergeCell ref="H78:L78"/>
    <mergeCell ref="M78:N78"/>
    <mergeCell ref="A85:L85"/>
    <mergeCell ref="M85:N85"/>
    <mergeCell ref="A83:B83"/>
    <mergeCell ref="C83:G83"/>
    <mergeCell ref="H83:L83"/>
    <mergeCell ref="M83:N83"/>
    <mergeCell ref="A84:L84"/>
    <mergeCell ref="M84:N84"/>
    <mergeCell ref="A81:B81"/>
    <mergeCell ref="C81:G81"/>
    <mergeCell ref="H81:L81"/>
    <mergeCell ref="M81:N81"/>
    <mergeCell ref="A82:B82"/>
    <mergeCell ref="C82:G82"/>
    <mergeCell ref="H82:L82"/>
    <mergeCell ref="M82:N82"/>
  </mergeCells>
  <phoneticPr fontId="17"/>
  <conditionalFormatting sqref="E2:R2 U2 E3:Q4">
    <cfRule type="cellIs" dxfId="47" priority="1" operator="equal">
      <formula>0</formula>
    </cfRule>
  </conditionalFormatting>
  <dataValidations count="5">
    <dataValidation allowBlank="1" showInputMessage="1" showErrorMessage="1" prompt="本様式４．教材費の内訳より自動計算されます" sqref="G15:H15 G11:H11" xr:uid="{35D24C1E-01CC-4432-B090-3FBCECD9DA3C}"/>
    <dataValidation allowBlank="1" showInputMessage="1" showErrorMessage="1" prompt="費用の決定にあたり、参考とした例がある場合に記載。（社内基準で定めている場合は、その旨を記載。）" sqref="N25:X25" xr:uid="{F896650D-C495-46B5-8DF0-AEA2911D7D2B}"/>
    <dataValidation allowBlank="1" showInputMessage="1" showErrorMessage="1" prompt="受講料に占めるそれぞれの内訳（ベースとなる考え方）を記載。" sqref="S32:T32 S34:T34" xr:uid="{57088F16-D31C-47BC-9CCB-61713131BFCC}"/>
    <dataValidation type="list" allowBlank="1" showInputMessage="1" showErrorMessage="1" sqref="E41" xr:uid="{B34C167E-36B2-4009-BF66-0053DF1223E7}">
      <formula1>"貸与,贈与,その他（特定の条件等により贈与されるもの等）"</formula1>
    </dataValidation>
    <dataValidation allowBlank="1" showInputMessage="1" showErrorMessage="1" errorTitle="選択してください" error="必須もしくは任意を選択してください。" sqref="A63:B72 A74:B83" xr:uid="{DBDBE0AC-B3E7-4C24-B56F-D28F9B38F2D5}"/>
  </dataValidations>
  <printOptions horizontalCentered="1"/>
  <pageMargins left="0.51181102362204722" right="0.51181102362204722" top="0.55118110236220474" bottom="0.15748031496062992" header="0.15748031496062992" footer="0.15748031496062992"/>
  <pageSetup paperSize="9" scale="52" fitToWidth="0" fitToHeight="0" orientation="landscape" r:id="rId1"/>
  <headerFooter alignWithMargins="0"/>
  <rowBreaks count="1" manualBreakCount="1">
    <brk id="59" max="2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FA07A17-87B8-41E4-92DB-5E2C73601807}">
          <x14:formula1>
            <xm:f>リスト!$AO$1:$AO$3</xm:f>
          </x14:formula1>
          <xm:sqref>C25:I25</xm:sqref>
        </x14:dataValidation>
      </x14:dataValidations>
    </ext>
  </extLst>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4D4AAF-CD7D-453F-8198-FF427256C333}">
  <dimension ref="A2:Z421"/>
  <sheetViews>
    <sheetView showGridLines="0" view="pageBreakPreview" zoomScale="85" zoomScaleNormal="100" zoomScaleSheetLayoutView="85" workbookViewId="0"/>
  </sheetViews>
  <sheetFormatPr defaultColWidth="9" defaultRowHeight="13.5" outlineLevelRow="1"/>
  <cols>
    <col min="1" max="1" width="0.875" style="80" customWidth="1"/>
    <col min="2" max="2" width="15.375" style="80" customWidth="1"/>
    <col min="3" max="3" width="16.5" style="80" customWidth="1"/>
    <col min="4" max="4" width="3.875" style="80" customWidth="1"/>
    <col min="5" max="5" width="16.5" style="80" customWidth="1"/>
    <col min="6" max="7" width="15" style="80" customWidth="1"/>
    <col min="8" max="8" width="6.875" style="80" customWidth="1"/>
    <col min="9" max="9" width="4.375" style="80" customWidth="1"/>
    <col min="10" max="10" width="6.875" style="80" customWidth="1"/>
    <col min="11" max="11" width="2.5" style="80" customWidth="1"/>
    <col min="12" max="16384" width="9" style="80"/>
  </cols>
  <sheetData>
    <row r="2" spans="1:26" s="85" customFormat="1" ht="18.75" customHeight="1">
      <c r="A2" s="81"/>
      <c r="B2" s="81"/>
      <c r="C2" s="81"/>
      <c r="D2" s="81"/>
      <c r="E2" s="81"/>
      <c r="F2" s="81"/>
      <c r="G2" s="82"/>
      <c r="H2" s="82"/>
      <c r="I2" s="82"/>
      <c r="J2" s="1044"/>
      <c r="K2" s="1044"/>
      <c r="L2" s="1044"/>
      <c r="M2" s="83"/>
      <c r="N2" s="1021"/>
      <c r="O2" s="1021"/>
      <c r="P2" s="1021"/>
      <c r="Q2" s="1021"/>
      <c r="R2" s="84"/>
      <c r="V2" s="83"/>
      <c r="W2" s="83"/>
      <c r="X2" s="83"/>
      <c r="Y2" s="83"/>
      <c r="Z2" s="84"/>
    </row>
    <row r="3" spans="1:26" ht="27.75" customHeight="1">
      <c r="B3" s="1045" t="s">
        <v>527</v>
      </c>
      <c r="C3" s="1047">
        <f>個票ｰ1009!C4</f>
        <v>0</v>
      </c>
      <c r="D3" s="1048"/>
      <c r="E3" s="1048"/>
      <c r="F3" s="1049"/>
      <c r="G3" s="984" t="s">
        <v>319</v>
      </c>
      <c r="H3" s="986">
        <f>個票ｰ1009!P4</f>
        <v>1009</v>
      </c>
      <c r="I3" s="987"/>
      <c r="J3" s="988"/>
    </row>
    <row r="4" spans="1:26" ht="27.75" customHeight="1">
      <c r="B4" s="1046"/>
      <c r="C4" s="1050"/>
      <c r="D4" s="1051"/>
      <c r="E4" s="1051"/>
      <c r="F4" s="1052"/>
      <c r="G4" s="985"/>
      <c r="H4" s="989"/>
      <c r="I4" s="990"/>
      <c r="J4" s="991"/>
    </row>
    <row r="5" spans="1:26" ht="15" customHeight="1"/>
    <row r="6" spans="1:26" ht="15" customHeight="1"/>
    <row r="7" spans="1:26" ht="15" customHeight="1">
      <c r="B7" s="80" t="s">
        <v>528</v>
      </c>
    </row>
    <row r="8" spans="1:26" ht="6.6" customHeight="1" thickBot="1"/>
    <row r="9" spans="1:26" ht="33.75" customHeight="1">
      <c r="B9" s="86" t="s">
        <v>529</v>
      </c>
      <c r="C9" s="999">
        <f>個票ｰ1009!B151</f>
        <v>0</v>
      </c>
      <c r="D9" s="1000"/>
      <c r="E9" s="1000"/>
      <c r="F9" s="1001"/>
      <c r="G9" s="87" t="s">
        <v>530</v>
      </c>
      <c r="H9" s="1007">
        <v>1</v>
      </c>
      <c r="I9" s="1008"/>
      <c r="J9" s="1009"/>
    </row>
    <row r="10" spans="1:26" ht="30" customHeight="1">
      <c r="B10" s="237" t="s">
        <v>531</v>
      </c>
      <c r="C10" s="1010" t="s">
        <v>532</v>
      </c>
      <c r="D10" s="1011"/>
      <c r="E10" s="1011"/>
      <c r="F10" s="1011"/>
      <c r="G10" s="1011"/>
      <c r="H10" s="1011"/>
      <c r="I10" s="1011"/>
      <c r="J10" s="1012"/>
    </row>
    <row r="11" spans="1:26" ht="30" customHeight="1">
      <c r="B11" s="235" t="s">
        <v>533</v>
      </c>
      <c r="C11" s="992">
        <f>個票ｰ1009!S151</f>
        <v>0</v>
      </c>
      <c r="D11" s="993"/>
      <c r="E11" s="993"/>
      <c r="F11" s="993"/>
      <c r="G11" s="993"/>
      <c r="H11" s="993"/>
      <c r="I11" s="993"/>
      <c r="J11" s="994"/>
    </row>
    <row r="12" spans="1:26" ht="30" customHeight="1">
      <c r="B12" s="236" t="s">
        <v>534</v>
      </c>
      <c r="C12" s="928"/>
      <c r="D12" s="1013"/>
      <c r="E12" s="1013"/>
      <c r="F12" s="1013"/>
      <c r="G12" s="1013"/>
      <c r="H12" s="1013"/>
      <c r="I12" s="1013"/>
      <c r="J12" s="1014"/>
    </row>
    <row r="13" spans="1:26" ht="14.25" customHeight="1">
      <c r="B13" s="995" t="s">
        <v>535</v>
      </c>
      <c r="C13" s="975" t="s">
        <v>536</v>
      </c>
      <c r="D13" s="1002"/>
      <c r="E13" s="1003"/>
      <c r="F13" s="975" t="s">
        <v>537</v>
      </c>
      <c r="G13" s="1002"/>
      <c r="H13" s="1002"/>
      <c r="I13" s="1002"/>
      <c r="J13" s="1004"/>
    </row>
    <row r="14" spans="1:26" ht="34.5" customHeight="1">
      <c r="B14" s="995"/>
      <c r="C14" s="71"/>
      <c r="D14" s="197" t="s">
        <v>311</v>
      </c>
      <c r="E14" s="71"/>
      <c r="F14" s="1015"/>
      <c r="G14" s="1016"/>
      <c r="H14" s="1016"/>
      <c r="I14" s="1016"/>
      <c r="J14" s="1017"/>
    </row>
    <row r="15" spans="1:26" ht="34.5" customHeight="1">
      <c r="B15" s="995"/>
      <c r="C15" s="71"/>
      <c r="D15" s="88" t="s">
        <v>311</v>
      </c>
      <c r="E15" s="71"/>
      <c r="F15" s="969"/>
      <c r="G15" s="1005"/>
      <c r="H15" s="1005"/>
      <c r="I15" s="1005"/>
      <c r="J15" s="1006"/>
    </row>
    <row r="16" spans="1:26" ht="34.5" customHeight="1">
      <c r="B16" s="995"/>
      <c r="C16" s="71"/>
      <c r="D16" s="88" t="s">
        <v>311</v>
      </c>
      <c r="E16" s="71"/>
      <c r="F16" s="969"/>
      <c r="G16" s="1005"/>
      <c r="H16" s="1005"/>
      <c r="I16" s="1005"/>
      <c r="J16" s="1006"/>
    </row>
    <row r="17" spans="1:26" ht="34.5" customHeight="1">
      <c r="B17" s="995"/>
      <c r="C17" s="71"/>
      <c r="D17" s="88" t="s">
        <v>311</v>
      </c>
      <c r="E17" s="71"/>
      <c r="F17" s="969"/>
      <c r="G17" s="1005"/>
      <c r="H17" s="1005"/>
      <c r="I17" s="1005"/>
      <c r="J17" s="1006"/>
    </row>
    <row r="18" spans="1:26" ht="34.5" customHeight="1">
      <c r="B18" s="995"/>
      <c r="C18" s="71"/>
      <c r="D18" s="241" t="s">
        <v>311</v>
      </c>
      <c r="E18" s="71"/>
      <c r="F18" s="1022"/>
      <c r="G18" s="1023"/>
      <c r="H18" s="1023"/>
      <c r="I18" s="1023"/>
      <c r="J18" s="1024"/>
    </row>
    <row r="19" spans="1:26" ht="15" customHeight="1">
      <c r="B19" s="936" t="s">
        <v>538</v>
      </c>
      <c r="C19" s="975" t="s">
        <v>536</v>
      </c>
      <c r="D19" s="1002"/>
      <c r="E19" s="1003"/>
      <c r="F19" s="975" t="s">
        <v>539</v>
      </c>
      <c r="G19" s="1002"/>
      <c r="H19" s="1002"/>
      <c r="I19" s="1002"/>
      <c r="J19" s="1004"/>
    </row>
    <row r="20" spans="1:26" ht="31.5" customHeight="1">
      <c r="B20" s="937"/>
      <c r="C20" s="72"/>
      <c r="D20" s="90" t="s">
        <v>540</v>
      </c>
      <c r="E20" s="73"/>
      <c r="F20" s="977"/>
      <c r="G20" s="977"/>
      <c r="H20" s="978"/>
      <c r="I20" s="978"/>
      <c r="J20" s="979"/>
    </row>
    <row r="21" spans="1:26" ht="31.5" customHeight="1">
      <c r="B21" s="937"/>
      <c r="C21" s="74"/>
      <c r="D21" s="91" t="s">
        <v>540</v>
      </c>
      <c r="E21" s="75"/>
      <c r="F21" s="968"/>
      <c r="G21" s="968"/>
      <c r="H21" s="969"/>
      <c r="I21" s="969"/>
      <c r="J21" s="970"/>
    </row>
    <row r="22" spans="1:26" ht="31.5" customHeight="1">
      <c r="B22" s="937"/>
      <c r="C22" s="74"/>
      <c r="D22" s="91" t="s">
        <v>540</v>
      </c>
      <c r="E22" s="75"/>
      <c r="F22" s="968"/>
      <c r="G22" s="968"/>
      <c r="H22" s="969"/>
      <c r="I22" s="969"/>
      <c r="J22" s="970"/>
    </row>
    <row r="23" spans="1:26" ht="31.5" customHeight="1">
      <c r="B23" s="937"/>
      <c r="C23" s="74"/>
      <c r="D23" s="91" t="s">
        <v>540</v>
      </c>
      <c r="E23" s="75"/>
      <c r="F23" s="968"/>
      <c r="G23" s="968"/>
      <c r="H23" s="969"/>
      <c r="I23" s="969"/>
      <c r="J23" s="970"/>
    </row>
    <row r="24" spans="1:26" ht="31.5" customHeight="1">
      <c r="B24" s="938"/>
      <c r="C24" s="76"/>
      <c r="D24" s="92" t="s">
        <v>540</v>
      </c>
      <c r="E24" s="77"/>
      <c r="F24" s="939"/>
      <c r="G24" s="939"/>
      <c r="H24" s="940"/>
      <c r="I24" s="940"/>
      <c r="J24" s="941"/>
    </row>
    <row r="25" spans="1:26" ht="15" customHeight="1">
      <c r="B25" s="954" t="s">
        <v>541</v>
      </c>
      <c r="C25" s="956" t="s">
        <v>542</v>
      </c>
      <c r="D25" s="957"/>
      <c r="E25" s="958"/>
      <c r="F25" s="959" t="s">
        <v>543</v>
      </c>
      <c r="G25" s="960"/>
      <c r="H25" s="960"/>
      <c r="I25" s="960"/>
      <c r="J25" s="961"/>
    </row>
    <row r="26" spans="1:26" ht="30" customHeight="1">
      <c r="B26" s="937"/>
      <c r="C26" s="74"/>
      <c r="D26" s="91" t="s">
        <v>540</v>
      </c>
      <c r="E26" s="71"/>
      <c r="F26" s="965"/>
      <c r="G26" s="965"/>
      <c r="H26" s="966"/>
      <c r="I26" s="966"/>
      <c r="J26" s="967"/>
    </row>
    <row r="27" spans="1:26" ht="30" customHeight="1">
      <c r="B27" s="937"/>
      <c r="C27" s="74"/>
      <c r="D27" s="91" t="s">
        <v>540</v>
      </c>
      <c r="E27" s="71"/>
      <c r="F27" s="968"/>
      <c r="G27" s="968"/>
      <c r="H27" s="969"/>
      <c r="I27" s="969"/>
      <c r="J27" s="970"/>
    </row>
    <row r="28" spans="1:26" ht="30" customHeight="1">
      <c r="B28" s="937"/>
      <c r="C28" s="74"/>
      <c r="D28" s="91" t="s">
        <v>540</v>
      </c>
      <c r="E28" s="71"/>
      <c r="F28" s="968"/>
      <c r="G28" s="968"/>
      <c r="H28" s="969"/>
      <c r="I28" s="969"/>
      <c r="J28" s="970"/>
    </row>
    <row r="29" spans="1:26" ht="30" customHeight="1" thickBot="1">
      <c r="B29" s="955"/>
      <c r="C29" s="78"/>
      <c r="D29" s="93" t="s">
        <v>540</v>
      </c>
      <c r="E29" s="79"/>
      <c r="F29" s="971"/>
      <c r="G29" s="971"/>
      <c r="H29" s="972"/>
      <c r="I29" s="972"/>
      <c r="J29" s="973"/>
    </row>
    <row r="30" spans="1:26" s="85" customFormat="1" ht="18.75" customHeight="1" thickBot="1">
      <c r="A30" s="81"/>
      <c r="B30" s="94"/>
      <c r="C30" s="81"/>
      <c r="D30" s="81"/>
      <c r="E30" s="81"/>
      <c r="F30" s="81"/>
      <c r="G30" s="82"/>
      <c r="H30" s="82"/>
      <c r="I30" s="82"/>
      <c r="J30" s="82"/>
      <c r="K30" s="82"/>
      <c r="L30" s="82"/>
      <c r="M30" s="83"/>
      <c r="N30" s="1021"/>
      <c r="O30" s="1021"/>
      <c r="P30" s="1021"/>
      <c r="Q30" s="1021"/>
      <c r="R30" s="84"/>
      <c r="V30" s="83"/>
      <c r="W30" s="83"/>
      <c r="X30" s="83"/>
      <c r="Y30" s="83"/>
      <c r="Z30" s="84"/>
    </row>
    <row r="31" spans="1:26" ht="18.75" customHeight="1">
      <c r="B31" s="1018" t="s">
        <v>544</v>
      </c>
      <c r="C31" s="1025"/>
      <c r="D31" s="1026"/>
      <c r="E31" s="1026"/>
      <c r="F31" s="1026"/>
      <c r="G31" s="1026"/>
      <c r="H31" s="1026"/>
      <c r="I31" s="1026"/>
      <c r="J31" s="1027"/>
    </row>
    <row r="32" spans="1:26" ht="18.75" customHeight="1">
      <c r="B32" s="1019"/>
      <c r="C32" s="921"/>
      <c r="D32" s="922"/>
      <c r="E32" s="922"/>
      <c r="F32" s="922"/>
      <c r="G32" s="922"/>
      <c r="H32" s="922"/>
      <c r="I32" s="922"/>
      <c r="J32" s="923"/>
    </row>
    <row r="33" spans="2:11" ht="18.75" customHeight="1">
      <c r="B33" s="1020"/>
      <c r="C33" s="1028"/>
      <c r="D33" s="1029"/>
      <c r="E33" s="1029"/>
      <c r="F33" s="1029"/>
      <c r="G33" s="1029"/>
      <c r="H33" s="1029"/>
      <c r="I33" s="1029"/>
      <c r="J33" s="1030"/>
    </row>
    <row r="34" spans="2:11" ht="18.75" customHeight="1">
      <c r="B34" s="1031" t="s">
        <v>545</v>
      </c>
      <c r="C34" s="918"/>
      <c r="D34" s="919"/>
      <c r="E34" s="919"/>
      <c r="F34" s="919"/>
      <c r="G34" s="919"/>
      <c r="H34" s="919"/>
      <c r="I34" s="919"/>
      <c r="J34" s="920"/>
    </row>
    <row r="35" spans="2:11" ht="18.75" customHeight="1">
      <c r="B35" s="1019"/>
      <c r="C35" s="921"/>
      <c r="D35" s="922"/>
      <c r="E35" s="922"/>
      <c r="F35" s="922"/>
      <c r="G35" s="922"/>
      <c r="H35" s="922"/>
      <c r="I35" s="922"/>
      <c r="J35" s="923"/>
    </row>
    <row r="36" spans="2:11" ht="18.75" customHeight="1" thickBot="1">
      <c r="B36" s="1032"/>
      <c r="C36" s="924"/>
      <c r="D36" s="925"/>
      <c r="E36" s="925"/>
      <c r="F36" s="925"/>
      <c r="G36" s="925"/>
      <c r="H36" s="925"/>
      <c r="I36" s="925"/>
      <c r="J36" s="926"/>
    </row>
    <row r="37" spans="2:11" ht="18.75" customHeight="1" thickBot="1">
      <c r="B37" s="95"/>
      <c r="C37" s="96"/>
      <c r="D37" s="96"/>
      <c r="E37" s="96"/>
      <c r="F37" s="96"/>
      <c r="G37" s="96"/>
      <c r="H37" s="96"/>
      <c r="I37" s="96"/>
      <c r="J37" s="96"/>
    </row>
    <row r="38" spans="2:11" ht="18.75" customHeight="1">
      <c r="B38" s="97" t="s">
        <v>546</v>
      </c>
      <c r="C38" s="98"/>
      <c r="D38" s="98"/>
      <c r="E38" s="98"/>
      <c r="F38" s="99"/>
      <c r="G38" s="99"/>
      <c r="H38" s="99"/>
      <c r="I38" s="99"/>
      <c r="J38" s="100"/>
    </row>
    <row r="39" spans="2:11" ht="18.75" customHeight="1">
      <c r="B39" s="942"/>
      <c r="C39" s="943"/>
      <c r="D39" s="943"/>
      <c r="E39" s="943"/>
      <c r="F39" s="943"/>
      <c r="G39" s="943"/>
      <c r="H39" s="943"/>
      <c r="I39" s="943"/>
      <c r="J39" s="944"/>
    </row>
    <row r="40" spans="2:11" ht="12" customHeight="1" thickBot="1">
      <c r="B40" s="234"/>
      <c r="C40" s="101"/>
      <c r="D40" s="101"/>
      <c r="E40" s="101"/>
      <c r="F40" s="101"/>
      <c r="G40" s="101"/>
      <c r="H40" s="101"/>
      <c r="I40" s="101"/>
      <c r="J40" s="102"/>
    </row>
    <row r="41" spans="2:11" ht="17.25" customHeight="1"/>
    <row r="42" spans="2:11" ht="17.25" customHeight="1">
      <c r="B42" s="198"/>
      <c r="C42" s="198"/>
      <c r="D42" s="198"/>
      <c r="E42" s="198"/>
      <c r="F42" s="198"/>
      <c r="G42" s="198"/>
      <c r="H42" s="198"/>
      <c r="I42" s="198"/>
      <c r="J42" s="198"/>
      <c r="K42" s="198"/>
    </row>
    <row r="43" spans="2:11" ht="33.75" customHeight="1">
      <c r="B43" s="103" t="s">
        <v>529</v>
      </c>
      <c r="C43" s="948">
        <f>個票ｰ1009!B152</f>
        <v>0</v>
      </c>
      <c r="D43" s="949"/>
      <c r="E43" s="949"/>
      <c r="F43" s="950"/>
      <c r="G43" s="104" t="s">
        <v>530</v>
      </c>
      <c r="H43" s="945">
        <v>2</v>
      </c>
      <c r="I43" s="946"/>
      <c r="J43" s="947"/>
    </row>
    <row r="44" spans="2:11" ht="30" customHeight="1" outlineLevel="1">
      <c r="B44" s="237" t="s">
        <v>531</v>
      </c>
      <c r="C44" s="1033" t="s">
        <v>532</v>
      </c>
      <c r="D44" s="1034"/>
      <c r="E44" s="1034"/>
      <c r="F44" s="1034"/>
      <c r="G44" s="1034"/>
      <c r="H44" s="1034"/>
      <c r="I44" s="1034"/>
      <c r="J44" s="1035"/>
    </row>
    <row r="45" spans="2:11" ht="30" customHeight="1" outlineLevel="1">
      <c r="B45" s="235" t="s">
        <v>533</v>
      </c>
      <c r="C45" s="992">
        <f>個票ｰ1009!S152</f>
        <v>0</v>
      </c>
      <c r="D45" s="993"/>
      <c r="E45" s="993"/>
      <c r="F45" s="993"/>
      <c r="G45" s="993"/>
      <c r="H45" s="993"/>
      <c r="I45" s="993"/>
      <c r="J45" s="994"/>
    </row>
    <row r="46" spans="2:11" ht="30" customHeight="1" outlineLevel="1">
      <c r="B46" s="236" t="s">
        <v>534</v>
      </c>
      <c r="C46" s="927"/>
      <c r="D46" s="927"/>
      <c r="E46" s="927"/>
      <c r="F46" s="927"/>
      <c r="G46" s="927"/>
      <c r="H46" s="928"/>
      <c r="I46" s="928"/>
      <c r="J46" s="929"/>
    </row>
    <row r="47" spans="2:11" ht="14.25" customHeight="1" outlineLevel="1">
      <c r="B47" s="995" t="s">
        <v>547</v>
      </c>
      <c r="C47" s="974" t="s">
        <v>536</v>
      </c>
      <c r="D47" s="974"/>
      <c r="E47" s="974"/>
      <c r="F47" s="974" t="s">
        <v>537</v>
      </c>
      <c r="G47" s="974"/>
      <c r="H47" s="975"/>
      <c r="I47" s="975"/>
      <c r="J47" s="976"/>
    </row>
    <row r="48" spans="2:11" ht="34.5" customHeight="1" outlineLevel="1">
      <c r="B48" s="995"/>
      <c r="C48" s="71"/>
      <c r="D48" s="197" t="s">
        <v>311</v>
      </c>
      <c r="E48" s="71"/>
      <c r="F48" s="977"/>
      <c r="G48" s="977"/>
      <c r="H48" s="978"/>
      <c r="I48" s="978"/>
      <c r="J48" s="979"/>
    </row>
    <row r="49" spans="1:26" ht="34.5" customHeight="1" outlineLevel="1">
      <c r="B49" s="995"/>
      <c r="C49" s="71"/>
      <c r="D49" s="88" t="s">
        <v>311</v>
      </c>
      <c r="E49" s="71"/>
      <c r="F49" s="968"/>
      <c r="G49" s="968"/>
      <c r="H49" s="969"/>
      <c r="I49" s="969"/>
      <c r="J49" s="970"/>
    </row>
    <row r="50" spans="1:26" ht="34.5" customHeight="1" outlineLevel="1">
      <c r="B50" s="995"/>
      <c r="C50" s="71"/>
      <c r="D50" s="88" t="s">
        <v>311</v>
      </c>
      <c r="E50" s="71"/>
      <c r="F50" s="968"/>
      <c r="G50" s="968"/>
      <c r="H50" s="969"/>
      <c r="I50" s="969"/>
      <c r="J50" s="970"/>
    </row>
    <row r="51" spans="1:26" ht="34.5" customHeight="1" outlineLevel="1">
      <c r="B51" s="995"/>
      <c r="C51" s="71"/>
      <c r="D51" s="88" t="s">
        <v>311</v>
      </c>
      <c r="E51" s="71"/>
      <c r="F51" s="968"/>
      <c r="G51" s="968"/>
      <c r="H51" s="969"/>
      <c r="I51" s="969"/>
      <c r="J51" s="970"/>
    </row>
    <row r="52" spans="1:26" ht="34.5" customHeight="1" outlineLevel="1">
      <c r="B52" s="995"/>
      <c r="C52" s="71"/>
      <c r="D52" s="241" t="s">
        <v>311</v>
      </c>
      <c r="E52" s="71"/>
      <c r="F52" s="980"/>
      <c r="G52" s="981"/>
      <c r="H52" s="982"/>
      <c r="I52" s="982"/>
      <c r="J52" s="983"/>
    </row>
    <row r="53" spans="1:26" ht="15" customHeight="1" outlineLevel="1">
      <c r="B53" s="936" t="s">
        <v>538</v>
      </c>
      <c r="C53" s="974" t="s">
        <v>536</v>
      </c>
      <c r="D53" s="974"/>
      <c r="E53" s="974"/>
      <c r="F53" s="974" t="s">
        <v>539</v>
      </c>
      <c r="G53" s="974"/>
      <c r="H53" s="975"/>
      <c r="I53" s="975"/>
      <c r="J53" s="976"/>
    </row>
    <row r="54" spans="1:26" ht="31.5" customHeight="1" outlineLevel="1">
      <c r="B54" s="937"/>
      <c r="C54" s="72"/>
      <c r="D54" s="90" t="s">
        <v>540</v>
      </c>
      <c r="E54" s="73"/>
      <c r="F54" s="977"/>
      <c r="G54" s="977"/>
      <c r="H54" s="978"/>
      <c r="I54" s="978"/>
      <c r="J54" s="979"/>
    </row>
    <row r="55" spans="1:26" ht="31.5" customHeight="1" outlineLevel="1">
      <c r="B55" s="937"/>
      <c r="C55" s="74"/>
      <c r="D55" s="91" t="s">
        <v>540</v>
      </c>
      <c r="E55" s="75"/>
      <c r="F55" s="968"/>
      <c r="G55" s="968"/>
      <c r="H55" s="969"/>
      <c r="I55" s="969"/>
      <c r="J55" s="970"/>
    </row>
    <row r="56" spans="1:26" ht="31.5" customHeight="1" outlineLevel="1">
      <c r="B56" s="937"/>
      <c r="C56" s="74"/>
      <c r="D56" s="91" t="s">
        <v>540</v>
      </c>
      <c r="E56" s="75"/>
      <c r="F56" s="968"/>
      <c r="G56" s="968"/>
      <c r="H56" s="969"/>
      <c r="I56" s="969"/>
      <c r="J56" s="970"/>
    </row>
    <row r="57" spans="1:26" ht="31.5" customHeight="1" outlineLevel="1">
      <c r="B57" s="937"/>
      <c r="C57" s="74"/>
      <c r="D57" s="91" t="s">
        <v>540</v>
      </c>
      <c r="E57" s="75"/>
      <c r="F57" s="968"/>
      <c r="G57" s="968"/>
      <c r="H57" s="969"/>
      <c r="I57" s="969"/>
      <c r="J57" s="970"/>
    </row>
    <row r="58" spans="1:26" ht="31.5" customHeight="1" outlineLevel="1">
      <c r="B58" s="938"/>
      <c r="C58" s="76"/>
      <c r="D58" s="92" t="s">
        <v>540</v>
      </c>
      <c r="E58" s="77"/>
      <c r="F58" s="939"/>
      <c r="G58" s="939"/>
      <c r="H58" s="940"/>
      <c r="I58" s="940"/>
      <c r="J58" s="941"/>
    </row>
    <row r="59" spans="1:26" ht="15" customHeight="1" outlineLevel="1">
      <c r="B59" s="954" t="s">
        <v>541</v>
      </c>
      <c r="C59" s="956" t="s">
        <v>542</v>
      </c>
      <c r="D59" s="957"/>
      <c r="E59" s="958"/>
      <c r="F59" s="959" t="s">
        <v>543</v>
      </c>
      <c r="G59" s="960"/>
      <c r="H59" s="960"/>
      <c r="I59" s="960"/>
      <c r="J59" s="961"/>
    </row>
    <row r="60" spans="1:26" ht="30" customHeight="1" outlineLevel="1">
      <c r="B60" s="937"/>
      <c r="C60" s="74"/>
      <c r="D60" s="91" t="s">
        <v>540</v>
      </c>
      <c r="E60" s="71"/>
      <c r="F60" s="965"/>
      <c r="G60" s="965"/>
      <c r="H60" s="966"/>
      <c r="I60" s="966"/>
      <c r="J60" s="967"/>
    </row>
    <row r="61" spans="1:26" ht="30" customHeight="1" outlineLevel="1">
      <c r="B61" s="937"/>
      <c r="C61" s="74"/>
      <c r="D61" s="91" t="s">
        <v>540</v>
      </c>
      <c r="E61" s="71"/>
      <c r="F61" s="968"/>
      <c r="G61" s="968"/>
      <c r="H61" s="969"/>
      <c r="I61" s="969"/>
      <c r="J61" s="970"/>
    </row>
    <row r="62" spans="1:26" ht="30" customHeight="1" outlineLevel="1">
      <c r="B62" s="937"/>
      <c r="C62" s="74"/>
      <c r="D62" s="91" t="s">
        <v>540</v>
      </c>
      <c r="E62" s="71"/>
      <c r="F62" s="968"/>
      <c r="G62" s="968"/>
      <c r="H62" s="969"/>
      <c r="I62" s="969"/>
      <c r="J62" s="970"/>
    </row>
    <row r="63" spans="1:26" ht="30" customHeight="1" outlineLevel="1" thickBot="1">
      <c r="B63" s="955"/>
      <c r="C63" s="78"/>
      <c r="D63" s="93" t="s">
        <v>540</v>
      </c>
      <c r="E63" s="79"/>
      <c r="F63" s="971"/>
      <c r="G63" s="971"/>
      <c r="H63" s="972"/>
      <c r="I63" s="972"/>
      <c r="J63" s="973"/>
    </row>
    <row r="64" spans="1:26" s="85" customFormat="1" ht="18.75" customHeight="1" outlineLevel="1" thickBot="1">
      <c r="A64" s="81"/>
      <c r="B64" s="94"/>
      <c r="C64" s="81"/>
      <c r="D64" s="81"/>
      <c r="E64" s="81"/>
      <c r="F64" s="81"/>
      <c r="G64" s="82"/>
      <c r="H64" s="82"/>
      <c r="I64" s="82"/>
      <c r="J64" s="82"/>
      <c r="K64" s="82"/>
      <c r="L64" s="82"/>
      <c r="M64" s="83"/>
      <c r="N64" s="1021"/>
      <c r="O64" s="1021"/>
      <c r="P64" s="1021"/>
      <c r="Q64" s="1021"/>
      <c r="R64" s="84"/>
      <c r="V64" s="83"/>
      <c r="W64" s="83"/>
      <c r="X64" s="83"/>
      <c r="Y64" s="83"/>
      <c r="Z64" s="84"/>
    </row>
    <row r="65" spans="1:18" ht="18.75" customHeight="1" outlineLevel="1">
      <c r="B65" s="1018" t="s">
        <v>544</v>
      </c>
      <c r="C65" s="1025"/>
      <c r="D65" s="1026"/>
      <c r="E65" s="1026"/>
      <c r="F65" s="1026"/>
      <c r="G65" s="1026"/>
      <c r="H65" s="1026"/>
      <c r="I65" s="1026"/>
      <c r="J65" s="1027"/>
    </row>
    <row r="66" spans="1:18" ht="18.75" customHeight="1" outlineLevel="1">
      <c r="B66" s="1019"/>
      <c r="C66" s="921"/>
      <c r="D66" s="922"/>
      <c r="E66" s="922"/>
      <c r="F66" s="922"/>
      <c r="G66" s="922"/>
      <c r="H66" s="922"/>
      <c r="I66" s="922"/>
      <c r="J66" s="923"/>
    </row>
    <row r="67" spans="1:18" ht="18.75" customHeight="1" outlineLevel="1">
      <c r="B67" s="1020"/>
      <c r="C67" s="1028"/>
      <c r="D67" s="1029"/>
      <c r="E67" s="1029"/>
      <c r="F67" s="1029"/>
      <c r="G67" s="1029"/>
      <c r="H67" s="1029"/>
      <c r="I67" s="1029"/>
      <c r="J67" s="1030"/>
    </row>
    <row r="68" spans="1:18" ht="18.75" customHeight="1" outlineLevel="1">
      <c r="B68" s="1031" t="s">
        <v>545</v>
      </c>
      <c r="C68" s="918"/>
      <c r="D68" s="919"/>
      <c r="E68" s="919"/>
      <c r="F68" s="919"/>
      <c r="G68" s="919"/>
      <c r="H68" s="919"/>
      <c r="I68" s="919"/>
      <c r="J68" s="920"/>
    </row>
    <row r="69" spans="1:18" ht="18.75" customHeight="1" outlineLevel="1">
      <c r="B69" s="1019"/>
      <c r="C69" s="921"/>
      <c r="D69" s="922"/>
      <c r="E69" s="922"/>
      <c r="F69" s="922"/>
      <c r="G69" s="922"/>
      <c r="H69" s="922"/>
      <c r="I69" s="922"/>
      <c r="J69" s="923"/>
    </row>
    <row r="70" spans="1:18" ht="18.75" customHeight="1" outlineLevel="1" thickBot="1">
      <c r="B70" s="1032"/>
      <c r="C70" s="924"/>
      <c r="D70" s="925"/>
      <c r="E70" s="925"/>
      <c r="F70" s="925"/>
      <c r="G70" s="925"/>
      <c r="H70" s="925"/>
      <c r="I70" s="925"/>
      <c r="J70" s="926"/>
    </row>
    <row r="71" spans="1:18" ht="18.75" customHeight="1" outlineLevel="1" thickBot="1">
      <c r="B71" s="95"/>
      <c r="C71" s="96"/>
      <c r="D71" s="96"/>
      <c r="E71" s="96"/>
      <c r="F71" s="96"/>
      <c r="G71" s="96"/>
      <c r="H71" s="96"/>
      <c r="I71" s="96"/>
      <c r="J71" s="96"/>
    </row>
    <row r="72" spans="1:18" ht="18.75" customHeight="1" outlineLevel="1">
      <c r="B72" s="97" t="s">
        <v>546</v>
      </c>
      <c r="C72" s="98"/>
      <c r="D72" s="98"/>
      <c r="E72" s="98"/>
      <c r="F72" s="99"/>
      <c r="G72" s="99"/>
      <c r="H72" s="99"/>
      <c r="I72" s="99"/>
      <c r="J72" s="100"/>
    </row>
    <row r="73" spans="1:18" ht="18.75" customHeight="1" outlineLevel="1">
      <c r="B73" s="942"/>
      <c r="C73" s="943"/>
      <c r="D73" s="943"/>
      <c r="E73" s="943"/>
      <c r="F73" s="943"/>
      <c r="G73" s="943"/>
      <c r="H73" s="943"/>
      <c r="I73" s="943"/>
      <c r="J73" s="944"/>
    </row>
    <row r="74" spans="1:18" ht="12" customHeight="1" outlineLevel="1" thickBot="1">
      <c r="B74" s="234"/>
      <c r="C74" s="101"/>
      <c r="D74" s="101"/>
      <c r="E74" s="101"/>
      <c r="F74" s="101"/>
      <c r="G74" s="101"/>
      <c r="H74" s="101"/>
      <c r="I74" s="101"/>
      <c r="J74" s="102"/>
    </row>
    <row r="75" spans="1:18" ht="17.25" customHeight="1"/>
    <row r="76" spans="1:18" ht="17.25" customHeight="1"/>
    <row r="77" spans="1:18" ht="15" customHeight="1">
      <c r="B77" s="80" t="s">
        <v>548</v>
      </c>
    </row>
    <row r="78" spans="1:18" ht="6.6" customHeight="1"/>
    <row r="79" spans="1:18">
      <c r="B79" s="83" t="s">
        <v>599</v>
      </c>
      <c r="C79" s="105"/>
    </row>
    <row r="80" spans="1:18" s="2" customFormat="1" ht="14.25" customHeight="1" thickBot="1">
      <c r="A80" s="106" t="s">
        <v>549</v>
      </c>
      <c r="B80" s="1036"/>
      <c r="C80" s="1036"/>
      <c r="D80" s="1036"/>
      <c r="E80" s="1036"/>
      <c r="F80" s="1036"/>
      <c r="G80" s="1036"/>
      <c r="H80" s="1036"/>
      <c r="I80" s="1036"/>
      <c r="J80" s="1036"/>
      <c r="K80" s="1036"/>
      <c r="L80" s="1036"/>
      <c r="M80" s="1036"/>
      <c r="N80" s="1036"/>
      <c r="O80" s="1036"/>
      <c r="P80" s="1036"/>
      <c r="Q80" s="1036"/>
      <c r="R80" s="1036"/>
    </row>
    <row r="81" spans="2:10" ht="33.75" customHeight="1">
      <c r="B81" s="86" t="s">
        <v>529</v>
      </c>
      <c r="C81" s="999">
        <f>個票ｰ1009!B155</f>
        <v>0</v>
      </c>
      <c r="D81" s="1000"/>
      <c r="E81" s="1000"/>
      <c r="F81" s="1001"/>
      <c r="G81" s="87" t="s">
        <v>530</v>
      </c>
      <c r="H81" s="1007">
        <v>11</v>
      </c>
      <c r="I81" s="1008"/>
      <c r="J81" s="1009"/>
    </row>
    <row r="82" spans="2:10" ht="30" customHeight="1" outlineLevel="1">
      <c r="B82" s="237" t="s">
        <v>531</v>
      </c>
      <c r="C82" s="996">
        <f>個票ｰ1009!U155</f>
        <v>0</v>
      </c>
      <c r="D82" s="997"/>
      <c r="E82" s="997"/>
      <c r="F82" s="997"/>
      <c r="G82" s="997"/>
      <c r="H82" s="997"/>
      <c r="I82" s="997"/>
      <c r="J82" s="998"/>
    </row>
    <row r="83" spans="2:10" ht="30" customHeight="1" outlineLevel="1">
      <c r="B83" s="235" t="s">
        <v>533</v>
      </c>
      <c r="C83" s="992">
        <f>個票ｰ1009!S155</f>
        <v>0</v>
      </c>
      <c r="D83" s="993"/>
      <c r="E83" s="993"/>
      <c r="F83" s="993"/>
      <c r="G83" s="993"/>
      <c r="H83" s="993"/>
      <c r="I83" s="993"/>
      <c r="J83" s="994"/>
    </row>
    <row r="84" spans="2:10" ht="30" customHeight="1" outlineLevel="1">
      <c r="B84" s="236" t="s">
        <v>534</v>
      </c>
      <c r="C84" s="927"/>
      <c r="D84" s="927"/>
      <c r="E84" s="927"/>
      <c r="F84" s="927"/>
      <c r="G84" s="927"/>
      <c r="H84" s="928"/>
      <c r="I84" s="928"/>
      <c r="J84" s="929"/>
    </row>
    <row r="85" spans="2:10" ht="14.25" customHeight="1" outlineLevel="1">
      <c r="B85" s="995" t="s">
        <v>547</v>
      </c>
      <c r="C85" s="974" t="s">
        <v>536</v>
      </c>
      <c r="D85" s="974"/>
      <c r="E85" s="974"/>
      <c r="F85" s="974" t="s">
        <v>537</v>
      </c>
      <c r="G85" s="974"/>
      <c r="H85" s="975"/>
      <c r="I85" s="975"/>
      <c r="J85" s="976"/>
    </row>
    <row r="86" spans="2:10" ht="34.5" customHeight="1" outlineLevel="1">
      <c r="B86" s="995"/>
      <c r="C86" s="71"/>
      <c r="D86" s="197" t="s">
        <v>311</v>
      </c>
      <c r="E86" s="71"/>
      <c r="F86" s="977"/>
      <c r="G86" s="977"/>
      <c r="H86" s="978"/>
      <c r="I86" s="978"/>
      <c r="J86" s="979"/>
    </row>
    <row r="87" spans="2:10" ht="34.5" customHeight="1" outlineLevel="1">
      <c r="B87" s="995"/>
      <c r="C87" s="71"/>
      <c r="D87" s="88" t="s">
        <v>311</v>
      </c>
      <c r="E87" s="71"/>
      <c r="F87" s="968"/>
      <c r="G87" s="968"/>
      <c r="H87" s="969"/>
      <c r="I87" s="969"/>
      <c r="J87" s="970"/>
    </row>
    <row r="88" spans="2:10" ht="34.5" customHeight="1" outlineLevel="1">
      <c r="B88" s="995"/>
      <c r="C88" s="71"/>
      <c r="D88" s="88" t="s">
        <v>311</v>
      </c>
      <c r="E88" s="71"/>
      <c r="F88" s="968"/>
      <c r="G88" s="968"/>
      <c r="H88" s="969"/>
      <c r="I88" s="969"/>
      <c r="J88" s="970"/>
    </row>
    <row r="89" spans="2:10" ht="34.5" customHeight="1" outlineLevel="1">
      <c r="B89" s="995"/>
      <c r="C89" s="71"/>
      <c r="D89" s="88" t="s">
        <v>311</v>
      </c>
      <c r="E89" s="71"/>
      <c r="F89" s="968"/>
      <c r="G89" s="968"/>
      <c r="H89" s="969"/>
      <c r="I89" s="969"/>
      <c r="J89" s="970"/>
    </row>
    <row r="90" spans="2:10" ht="34.5" customHeight="1" outlineLevel="1">
      <c r="B90" s="995"/>
      <c r="C90" s="71"/>
      <c r="D90" s="241" t="s">
        <v>311</v>
      </c>
      <c r="E90" s="71"/>
      <c r="F90" s="980"/>
      <c r="G90" s="981"/>
      <c r="H90" s="982"/>
      <c r="I90" s="982"/>
      <c r="J90" s="983"/>
    </row>
    <row r="91" spans="2:10" ht="15" customHeight="1" outlineLevel="1">
      <c r="B91" s="936" t="s">
        <v>538</v>
      </c>
      <c r="C91" s="974" t="s">
        <v>536</v>
      </c>
      <c r="D91" s="974"/>
      <c r="E91" s="974"/>
      <c r="F91" s="974" t="s">
        <v>539</v>
      </c>
      <c r="G91" s="974"/>
      <c r="H91" s="975"/>
      <c r="I91" s="975"/>
      <c r="J91" s="976"/>
    </row>
    <row r="92" spans="2:10" ht="31.5" customHeight="1" outlineLevel="1">
      <c r="B92" s="937"/>
      <c r="C92" s="72"/>
      <c r="D92" s="90" t="s">
        <v>540</v>
      </c>
      <c r="E92" s="73"/>
      <c r="F92" s="977"/>
      <c r="G92" s="977"/>
      <c r="H92" s="978"/>
      <c r="I92" s="978"/>
      <c r="J92" s="979"/>
    </row>
    <row r="93" spans="2:10" ht="31.5" customHeight="1" outlineLevel="1">
      <c r="B93" s="937"/>
      <c r="C93" s="74"/>
      <c r="D93" s="91" t="s">
        <v>540</v>
      </c>
      <c r="E93" s="75"/>
      <c r="F93" s="968"/>
      <c r="G93" s="968"/>
      <c r="H93" s="969"/>
      <c r="I93" s="969"/>
      <c r="J93" s="970"/>
    </row>
    <row r="94" spans="2:10" ht="31.5" customHeight="1" outlineLevel="1">
      <c r="B94" s="937"/>
      <c r="C94" s="74"/>
      <c r="D94" s="91" t="s">
        <v>540</v>
      </c>
      <c r="E94" s="75"/>
      <c r="F94" s="968"/>
      <c r="G94" s="968"/>
      <c r="H94" s="969"/>
      <c r="I94" s="969"/>
      <c r="J94" s="970"/>
    </row>
    <row r="95" spans="2:10" ht="31.5" customHeight="1" outlineLevel="1">
      <c r="B95" s="937"/>
      <c r="C95" s="74"/>
      <c r="D95" s="91" t="s">
        <v>540</v>
      </c>
      <c r="E95" s="75"/>
      <c r="F95" s="968"/>
      <c r="G95" s="968"/>
      <c r="H95" s="969"/>
      <c r="I95" s="969"/>
      <c r="J95" s="970"/>
    </row>
    <row r="96" spans="2:10" ht="31.5" customHeight="1" outlineLevel="1">
      <c r="B96" s="938"/>
      <c r="C96" s="76"/>
      <c r="D96" s="92" t="s">
        <v>540</v>
      </c>
      <c r="E96" s="77"/>
      <c r="F96" s="939"/>
      <c r="G96" s="939"/>
      <c r="H96" s="940"/>
      <c r="I96" s="940"/>
      <c r="J96" s="941"/>
    </row>
    <row r="97" spans="1:26" ht="15" customHeight="1" outlineLevel="1">
      <c r="B97" s="954" t="s">
        <v>541</v>
      </c>
      <c r="C97" s="956" t="s">
        <v>542</v>
      </c>
      <c r="D97" s="957"/>
      <c r="E97" s="958"/>
      <c r="F97" s="959" t="s">
        <v>543</v>
      </c>
      <c r="G97" s="960"/>
      <c r="H97" s="960"/>
      <c r="I97" s="960"/>
      <c r="J97" s="961"/>
    </row>
    <row r="98" spans="1:26" ht="30" customHeight="1" outlineLevel="1">
      <c r="B98" s="937"/>
      <c r="C98" s="74"/>
      <c r="D98" s="91" t="s">
        <v>540</v>
      </c>
      <c r="E98" s="71"/>
      <c r="F98" s="965"/>
      <c r="G98" s="965"/>
      <c r="H98" s="966"/>
      <c r="I98" s="966"/>
      <c r="J98" s="967"/>
    </row>
    <row r="99" spans="1:26" ht="30" customHeight="1" outlineLevel="1">
      <c r="B99" s="937"/>
      <c r="C99" s="74"/>
      <c r="D99" s="91" t="s">
        <v>540</v>
      </c>
      <c r="E99" s="71"/>
      <c r="F99" s="968"/>
      <c r="G99" s="968"/>
      <c r="H99" s="969"/>
      <c r="I99" s="969"/>
      <c r="J99" s="970"/>
    </row>
    <row r="100" spans="1:26" ht="30" customHeight="1" outlineLevel="1">
      <c r="B100" s="937"/>
      <c r="C100" s="74"/>
      <c r="D100" s="91" t="s">
        <v>540</v>
      </c>
      <c r="E100" s="71"/>
      <c r="F100" s="968"/>
      <c r="G100" s="968"/>
      <c r="H100" s="969"/>
      <c r="I100" s="969"/>
      <c r="J100" s="970"/>
    </row>
    <row r="101" spans="1:26" ht="30" customHeight="1" outlineLevel="1" thickBot="1">
      <c r="B101" s="955"/>
      <c r="C101" s="78"/>
      <c r="D101" s="93" t="s">
        <v>540</v>
      </c>
      <c r="E101" s="79"/>
      <c r="F101" s="971"/>
      <c r="G101" s="971"/>
      <c r="H101" s="972"/>
      <c r="I101" s="972"/>
      <c r="J101" s="973"/>
    </row>
    <row r="102" spans="1:26" s="85" customFormat="1" ht="18.75" customHeight="1" outlineLevel="1" thickBot="1">
      <c r="A102" s="81"/>
      <c r="B102" s="94"/>
      <c r="C102" s="81"/>
      <c r="D102" s="81"/>
      <c r="E102" s="81"/>
      <c r="F102" s="81"/>
      <c r="G102" s="82"/>
      <c r="H102" s="82"/>
      <c r="I102" s="82"/>
      <c r="J102" s="82"/>
      <c r="K102" s="82"/>
      <c r="L102" s="82"/>
      <c r="M102" s="83"/>
      <c r="N102" s="1021"/>
      <c r="O102" s="1021"/>
      <c r="P102" s="1021"/>
      <c r="Q102" s="1021"/>
      <c r="R102" s="84"/>
      <c r="V102" s="83"/>
      <c r="W102" s="83"/>
      <c r="X102" s="83"/>
      <c r="Y102" s="83"/>
      <c r="Z102" s="84"/>
    </row>
    <row r="103" spans="1:26" ht="18.75" customHeight="1" outlineLevel="1">
      <c r="B103" s="1018" t="s">
        <v>544</v>
      </c>
      <c r="C103" s="1025"/>
      <c r="D103" s="1026"/>
      <c r="E103" s="1026"/>
      <c r="F103" s="1026"/>
      <c r="G103" s="1026"/>
      <c r="H103" s="1026"/>
      <c r="I103" s="1026"/>
      <c r="J103" s="1027"/>
    </row>
    <row r="104" spans="1:26" ht="18.75" customHeight="1" outlineLevel="1">
      <c r="B104" s="1019"/>
      <c r="C104" s="921"/>
      <c r="D104" s="922"/>
      <c r="E104" s="922"/>
      <c r="F104" s="922"/>
      <c r="G104" s="922"/>
      <c r="H104" s="922"/>
      <c r="I104" s="922"/>
      <c r="J104" s="923"/>
    </row>
    <row r="105" spans="1:26" ht="18.75" customHeight="1" outlineLevel="1">
      <c r="B105" s="1020"/>
      <c r="C105" s="1028"/>
      <c r="D105" s="1029"/>
      <c r="E105" s="1029"/>
      <c r="F105" s="1029"/>
      <c r="G105" s="1029"/>
      <c r="H105" s="1029"/>
      <c r="I105" s="1029"/>
      <c r="J105" s="1030"/>
    </row>
    <row r="106" spans="1:26" ht="18.75" customHeight="1" outlineLevel="1">
      <c r="B106" s="1031" t="s">
        <v>545</v>
      </c>
      <c r="C106" s="918"/>
      <c r="D106" s="919"/>
      <c r="E106" s="919"/>
      <c r="F106" s="919"/>
      <c r="G106" s="919"/>
      <c r="H106" s="919"/>
      <c r="I106" s="919"/>
      <c r="J106" s="920"/>
    </row>
    <row r="107" spans="1:26" ht="18.75" customHeight="1" outlineLevel="1">
      <c r="B107" s="1019"/>
      <c r="C107" s="921"/>
      <c r="D107" s="922"/>
      <c r="E107" s="922"/>
      <c r="F107" s="922"/>
      <c r="G107" s="922"/>
      <c r="H107" s="922"/>
      <c r="I107" s="922"/>
      <c r="J107" s="923"/>
    </row>
    <row r="108" spans="1:26" ht="18.75" customHeight="1" outlineLevel="1" thickBot="1">
      <c r="B108" s="1032"/>
      <c r="C108" s="924"/>
      <c r="D108" s="925"/>
      <c r="E108" s="925"/>
      <c r="F108" s="925"/>
      <c r="G108" s="925"/>
      <c r="H108" s="925"/>
      <c r="I108" s="925"/>
      <c r="J108" s="926"/>
    </row>
    <row r="109" spans="1:26" ht="18.75" customHeight="1" outlineLevel="1" thickBot="1">
      <c r="B109" s="95"/>
      <c r="C109" s="96"/>
      <c r="D109" s="96"/>
      <c r="E109" s="96"/>
      <c r="F109" s="96"/>
      <c r="G109" s="96"/>
      <c r="H109" s="96"/>
      <c r="I109" s="96"/>
      <c r="J109" s="96"/>
    </row>
    <row r="110" spans="1:26" ht="18.75" customHeight="1" outlineLevel="1">
      <c r="B110" s="97" t="s">
        <v>546</v>
      </c>
      <c r="C110" s="98"/>
      <c r="D110" s="98"/>
      <c r="E110" s="98"/>
      <c r="F110" s="99"/>
      <c r="G110" s="99"/>
      <c r="H110" s="99"/>
      <c r="I110" s="99"/>
      <c r="J110" s="100"/>
    </row>
    <row r="111" spans="1:26" ht="18.75" customHeight="1" outlineLevel="1">
      <c r="B111" s="942"/>
      <c r="C111" s="943"/>
      <c r="D111" s="943"/>
      <c r="E111" s="943"/>
      <c r="F111" s="943"/>
      <c r="G111" s="943"/>
      <c r="H111" s="943"/>
      <c r="I111" s="943"/>
      <c r="J111" s="944"/>
    </row>
    <row r="112" spans="1:26" ht="12" customHeight="1" outlineLevel="1" thickBot="1">
      <c r="B112" s="234"/>
      <c r="C112" s="101"/>
      <c r="D112" s="101"/>
      <c r="E112" s="101"/>
      <c r="F112" s="101"/>
      <c r="G112" s="101"/>
      <c r="H112" s="101"/>
      <c r="I112" s="101"/>
      <c r="J112" s="102"/>
    </row>
    <row r="115" spans="2:11" ht="17.25" customHeight="1">
      <c r="B115" s="198"/>
      <c r="C115" s="198"/>
      <c r="D115" s="198"/>
      <c r="E115" s="198"/>
      <c r="F115" s="198"/>
      <c r="G115" s="198"/>
      <c r="H115" s="198"/>
      <c r="I115" s="198"/>
      <c r="J115" s="198"/>
      <c r="K115" s="198"/>
    </row>
    <row r="116" spans="2:11" ht="33.75" customHeight="1">
      <c r="B116" s="103" t="s">
        <v>529</v>
      </c>
      <c r="C116" s="948">
        <f>個票ｰ1009!B156</f>
        <v>0</v>
      </c>
      <c r="D116" s="949"/>
      <c r="E116" s="949"/>
      <c r="F116" s="950"/>
      <c r="G116" s="104" t="s">
        <v>530</v>
      </c>
      <c r="H116" s="945">
        <v>12</v>
      </c>
      <c r="I116" s="946"/>
      <c r="J116" s="947"/>
    </row>
    <row r="117" spans="2:11" ht="30" customHeight="1" outlineLevel="1">
      <c r="B117" s="237" t="s">
        <v>531</v>
      </c>
      <c r="C117" s="996">
        <f>個票ｰ1009!U156</f>
        <v>0</v>
      </c>
      <c r="D117" s="997"/>
      <c r="E117" s="997"/>
      <c r="F117" s="997"/>
      <c r="G117" s="997"/>
      <c r="H117" s="997"/>
      <c r="I117" s="997"/>
      <c r="J117" s="998"/>
    </row>
    <row r="118" spans="2:11" ht="30" customHeight="1" outlineLevel="1">
      <c r="B118" s="235" t="s">
        <v>533</v>
      </c>
      <c r="C118" s="992">
        <f>個票ｰ1009!S156</f>
        <v>0</v>
      </c>
      <c r="D118" s="993"/>
      <c r="E118" s="993"/>
      <c r="F118" s="993"/>
      <c r="G118" s="993"/>
      <c r="H118" s="993"/>
      <c r="I118" s="993"/>
      <c r="J118" s="994"/>
    </row>
    <row r="119" spans="2:11" ht="30" customHeight="1" outlineLevel="1">
      <c r="B119" s="236" t="s">
        <v>534</v>
      </c>
      <c r="C119" s="927"/>
      <c r="D119" s="927"/>
      <c r="E119" s="927"/>
      <c r="F119" s="927"/>
      <c r="G119" s="927"/>
      <c r="H119" s="928"/>
      <c r="I119" s="928"/>
      <c r="J119" s="929"/>
    </row>
    <row r="120" spans="2:11" ht="14.25" customHeight="1" outlineLevel="1">
      <c r="B120" s="995" t="s">
        <v>547</v>
      </c>
      <c r="C120" s="974" t="s">
        <v>536</v>
      </c>
      <c r="D120" s="974"/>
      <c r="E120" s="974"/>
      <c r="F120" s="974" t="s">
        <v>537</v>
      </c>
      <c r="G120" s="974"/>
      <c r="H120" s="975"/>
      <c r="I120" s="975"/>
      <c r="J120" s="976"/>
    </row>
    <row r="121" spans="2:11" ht="34.5" customHeight="1" outlineLevel="1">
      <c r="B121" s="995"/>
      <c r="C121" s="71"/>
      <c r="D121" s="197" t="s">
        <v>311</v>
      </c>
      <c r="E121" s="71"/>
      <c r="F121" s="977"/>
      <c r="G121" s="977"/>
      <c r="H121" s="978"/>
      <c r="I121" s="978"/>
      <c r="J121" s="979"/>
    </row>
    <row r="122" spans="2:11" ht="34.5" customHeight="1" outlineLevel="1">
      <c r="B122" s="995"/>
      <c r="C122" s="71"/>
      <c r="D122" s="88" t="s">
        <v>311</v>
      </c>
      <c r="E122" s="71"/>
      <c r="F122" s="968"/>
      <c r="G122" s="968"/>
      <c r="H122" s="969"/>
      <c r="I122" s="969"/>
      <c r="J122" s="970"/>
    </row>
    <row r="123" spans="2:11" ht="34.5" customHeight="1" outlineLevel="1">
      <c r="B123" s="995"/>
      <c r="C123" s="71"/>
      <c r="D123" s="88" t="s">
        <v>311</v>
      </c>
      <c r="E123" s="71"/>
      <c r="F123" s="968"/>
      <c r="G123" s="968"/>
      <c r="H123" s="969"/>
      <c r="I123" s="969"/>
      <c r="J123" s="970"/>
    </row>
    <row r="124" spans="2:11" ht="34.5" customHeight="1" outlineLevel="1">
      <c r="B124" s="995"/>
      <c r="C124" s="71"/>
      <c r="D124" s="88" t="s">
        <v>311</v>
      </c>
      <c r="E124" s="71"/>
      <c r="F124" s="968"/>
      <c r="G124" s="968"/>
      <c r="H124" s="969"/>
      <c r="I124" s="969"/>
      <c r="J124" s="970"/>
    </row>
    <row r="125" spans="2:11" ht="34.5" customHeight="1" outlineLevel="1">
      <c r="B125" s="995"/>
      <c r="C125" s="71"/>
      <c r="D125" s="241" t="s">
        <v>311</v>
      </c>
      <c r="E125" s="71"/>
      <c r="F125" s="980"/>
      <c r="G125" s="981"/>
      <c r="H125" s="982"/>
      <c r="I125" s="982"/>
      <c r="J125" s="983"/>
    </row>
    <row r="126" spans="2:11" ht="15" customHeight="1" outlineLevel="1">
      <c r="B126" s="936" t="s">
        <v>538</v>
      </c>
      <c r="C126" s="1037" t="s">
        <v>536</v>
      </c>
      <c r="D126" s="1037"/>
      <c r="E126" s="1037"/>
      <c r="F126" s="1037" t="s">
        <v>539</v>
      </c>
      <c r="G126" s="1037"/>
      <c r="H126" s="1038"/>
      <c r="I126" s="1038"/>
      <c r="J126" s="1039"/>
    </row>
    <row r="127" spans="2:11" ht="31.5" customHeight="1" outlineLevel="1">
      <c r="B127" s="937"/>
      <c r="C127" s="72"/>
      <c r="D127" s="90" t="s">
        <v>540</v>
      </c>
      <c r="E127" s="73"/>
      <c r="F127" s="977"/>
      <c r="G127" s="977"/>
      <c r="H127" s="978"/>
      <c r="I127" s="978"/>
      <c r="J127" s="979"/>
    </row>
    <row r="128" spans="2:11" ht="31.5" customHeight="1" outlineLevel="1">
      <c r="B128" s="937"/>
      <c r="C128" s="74"/>
      <c r="D128" s="91" t="s">
        <v>540</v>
      </c>
      <c r="E128" s="75"/>
      <c r="F128" s="968"/>
      <c r="G128" s="968"/>
      <c r="H128" s="969"/>
      <c r="I128" s="969"/>
      <c r="J128" s="970"/>
    </row>
    <row r="129" spans="1:26" ht="31.5" customHeight="1" outlineLevel="1">
      <c r="B129" s="937"/>
      <c r="C129" s="74"/>
      <c r="D129" s="91" t="s">
        <v>540</v>
      </c>
      <c r="E129" s="75"/>
      <c r="F129" s="968"/>
      <c r="G129" s="968"/>
      <c r="H129" s="969"/>
      <c r="I129" s="969"/>
      <c r="J129" s="970"/>
    </row>
    <row r="130" spans="1:26" ht="31.5" customHeight="1" outlineLevel="1">
      <c r="B130" s="937"/>
      <c r="C130" s="74"/>
      <c r="D130" s="91" t="s">
        <v>540</v>
      </c>
      <c r="E130" s="75"/>
      <c r="F130" s="968"/>
      <c r="G130" s="968"/>
      <c r="H130" s="969"/>
      <c r="I130" s="969"/>
      <c r="J130" s="970"/>
    </row>
    <row r="131" spans="1:26" ht="31.5" customHeight="1" outlineLevel="1">
      <c r="B131" s="938"/>
      <c r="C131" s="76"/>
      <c r="D131" s="92" t="s">
        <v>540</v>
      </c>
      <c r="E131" s="77"/>
      <c r="F131" s="939"/>
      <c r="G131" s="939"/>
      <c r="H131" s="940"/>
      <c r="I131" s="940"/>
      <c r="J131" s="941"/>
    </row>
    <row r="132" spans="1:26" ht="15" customHeight="1" outlineLevel="1">
      <c r="B132" s="954" t="s">
        <v>541</v>
      </c>
      <c r="C132" s="956" t="s">
        <v>542</v>
      </c>
      <c r="D132" s="957"/>
      <c r="E132" s="958"/>
      <c r="F132" s="959" t="s">
        <v>543</v>
      </c>
      <c r="G132" s="960"/>
      <c r="H132" s="960"/>
      <c r="I132" s="960"/>
      <c r="J132" s="961"/>
    </row>
    <row r="133" spans="1:26" ht="30" customHeight="1" outlineLevel="1">
      <c r="B133" s="937"/>
      <c r="C133" s="74"/>
      <c r="D133" s="91" t="s">
        <v>540</v>
      </c>
      <c r="E133" s="71"/>
      <c r="F133" s="965"/>
      <c r="G133" s="965"/>
      <c r="H133" s="966"/>
      <c r="I133" s="966"/>
      <c r="J133" s="967"/>
    </row>
    <row r="134" spans="1:26" ht="30" customHeight="1" outlineLevel="1">
      <c r="B134" s="937"/>
      <c r="C134" s="74"/>
      <c r="D134" s="91" t="s">
        <v>540</v>
      </c>
      <c r="E134" s="71"/>
      <c r="F134" s="968"/>
      <c r="G134" s="968"/>
      <c r="H134" s="969"/>
      <c r="I134" s="969"/>
      <c r="J134" s="970"/>
    </row>
    <row r="135" spans="1:26" ht="30" customHeight="1" outlineLevel="1">
      <c r="B135" s="937"/>
      <c r="C135" s="74"/>
      <c r="D135" s="91" t="s">
        <v>540</v>
      </c>
      <c r="E135" s="71"/>
      <c r="F135" s="968"/>
      <c r="G135" s="968"/>
      <c r="H135" s="969"/>
      <c r="I135" s="969"/>
      <c r="J135" s="970"/>
    </row>
    <row r="136" spans="1:26" ht="30" customHeight="1" outlineLevel="1" thickBot="1">
      <c r="B136" s="955"/>
      <c r="C136" s="78"/>
      <c r="D136" s="93" t="s">
        <v>540</v>
      </c>
      <c r="E136" s="79"/>
      <c r="F136" s="971"/>
      <c r="G136" s="971"/>
      <c r="H136" s="972"/>
      <c r="I136" s="972"/>
      <c r="J136" s="973"/>
    </row>
    <row r="137" spans="1:26" s="85" customFormat="1" ht="18.75" customHeight="1" outlineLevel="1" thickBot="1">
      <c r="A137" s="81"/>
      <c r="B137" s="94"/>
      <c r="C137" s="81"/>
      <c r="D137" s="81"/>
      <c r="E137" s="81"/>
      <c r="F137" s="81"/>
      <c r="G137" s="82"/>
      <c r="H137" s="82"/>
      <c r="I137" s="82"/>
      <c r="J137" s="82"/>
      <c r="K137" s="82"/>
      <c r="L137" s="82"/>
      <c r="M137" s="83"/>
      <c r="N137" s="1021"/>
      <c r="O137" s="1021"/>
      <c r="P137" s="1021"/>
      <c r="Q137" s="1021"/>
      <c r="R137" s="84"/>
      <c r="V137" s="83"/>
      <c r="W137" s="83"/>
      <c r="X137" s="83"/>
      <c r="Y137" s="83"/>
      <c r="Z137" s="84"/>
    </row>
    <row r="138" spans="1:26" ht="18.75" customHeight="1" outlineLevel="1">
      <c r="B138" s="1018" t="s">
        <v>544</v>
      </c>
      <c r="C138" s="1025"/>
      <c r="D138" s="1026"/>
      <c r="E138" s="1026"/>
      <c r="F138" s="1026"/>
      <c r="G138" s="1026"/>
      <c r="H138" s="1026"/>
      <c r="I138" s="1026"/>
      <c r="J138" s="1027"/>
    </row>
    <row r="139" spans="1:26" ht="18.75" customHeight="1" outlineLevel="1">
      <c r="B139" s="1019"/>
      <c r="C139" s="921"/>
      <c r="D139" s="922"/>
      <c r="E139" s="922"/>
      <c r="F139" s="922"/>
      <c r="G139" s="922"/>
      <c r="H139" s="922"/>
      <c r="I139" s="922"/>
      <c r="J139" s="923"/>
    </row>
    <row r="140" spans="1:26" ht="18.75" customHeight="1" outlineLevel="1">
      <c r="B140" s="1020"/>
      <c r="C140" s="1028"/>
      <c r="D140" s="1029"/>
      <c r="E140" s="1029"/>
      <c r="F140" s="1029"/>
      <c r="G140" s="1029"/>
      <c r="H140" s="1029"/>
      <c r="I140" s="1029"/>
      <c r="J140" s="1030"/>
    </row>
    <row r="141" spans="1:26" ht="18.75" customHeight="1" outlineLevel="1">
      <c r="B141" s="1031" t="s">
        <v>545</v>
      </c>
      <c r="C141" s="918"/>
      <c r="D141" s="919"/>
      <c r="E141" s="919"/>
      <c r="F141" s="919"/>
      <c r="G141" s="919"/>
      <c r="H141" s="919"/>
      <c r="I141" s="919"/>
      <c r="J141" s="920"/>
    </row>
    <row r="142" spans="1:26" ht="18.75" customHeight="1" outlineLevel="1">
      <c r="B142" s="1019"/>
      <c r="C142" s="921"/>
      <c r="D142" s="922"/>
      <c r="E142" s="922"/>
      <c r="F142" s="922"/>
      <c r="G142" s="922"/>
      <c r="H142" s="922"/>
      <c r="I142" s="922"/>
      <c r="J142" s="923"/>
    </row>
    <row r="143" spans="1:26" ht="18.75" customHeight="1" outlineLevel="1" thickBot="1">
      <c r="B143" s="1032"/>
      <c r="C143" s="924"/>
      <c r="D143" s="925"/>
      <c r="E143" s="925"/>
      <c r="F143" s="925"/>
      <c r="G143" s="925"/>
      <c r="H143" s="925"/>
      <c r="I143" s="925"/>
      <c r="J143" s="926"/>
    </row>
    <row r="144" spans="1:26" ht="18.75" customHeight="1" outlineLevel="1" thickBot="1">
      <c r="B144" s="95"/>
      <c r="C144" s="96"/>
      <c r="D144" s="96"/>
      <c r="E144" s="96"/>
      <c r="F144" s="96"/>
      <c r="G144" s="96"/>
      <c r="H144" s="96"/>
      <c r="I144" s="96"/>
      <c r="J144" s="96"/>
    </row>
    <row r="145" spans="2:10" ht="18.75" customHeight="1" outlineLevel="1">
      <c r="B145" s="97" t="s">
        <v>546</v>
      </c>
      <c r="C145" s="98"/>
      <c r="D145" s="98"/>
      <c r="E145" s="98"/>
      <c r="F145" s="99"/>
      <c r="G145" s="99"/>
      <c r="H145" s="99"/>
      <c r="I145" s="99"/>
      <c r="J145" s="100"/>
    </row>
    <row r="146" spans="2:10" ht="18.75" customHeight="1" outlineLevel="1">
      <c r="B146" s="942"/>
      <c r="C146" s="943"/>
      <c r="D146" s="943"/>
      <c r="E146" s="943"/>
      <c r="F146" s="943"/>
      <c r="G146" s="943"/>
      <c r="H146" s="943"/>
      <c r="I146" s="943"/>
      <c r="J146" s="944"/>
    </row>
    <row r="147" spans="2:10" ht="12" customHeight="1" outlineLevel="1" thickBot="1">
      <c r="B147" s="234"/>
      <c r="C147" s="101"/>
      <c r="D147" s="101"/>
      <c r="E147" s="101"/>
      <c r="F147" s="101"/>
      <c r="G147" s="101"/>
      <c r="H147" s="101"/>
      <c r="I147" s="101"/>
      <c r="J147" s="102"/>
    </row>
    <row r="148" spans="2:10" ht="17.25" customHeight="1"/>
    <row r="150" spans="2:10" ht="33.75" customHeight="1">
      <c r="B150" s="103" t="s">
        <v>529</v>
      </c>
      <c r="C150" s="948">
        <f>個票ｰ1009!B157</f>
        <v>0</v>
      </c>
      <c r="D150" s="949"/>
      <c r="E150" s="949"/>
      <c r="F150" s="950"/>
      <c r="G150" s="104" t="s">
        <v>530</v>
      </c>
      <c r="H150" s="945">
        <v>13</v>
      </c>
      <c r="I150" s="946"/>
      <c r="J150" s="947"/>
    </row>
    <row r="151" spans="2:10" ht="30" customHeight="1" outlineLevel="1">
      <c r="B151" s="237" t="s">
        <v>531</v>
      </c>
      <c r="C151" s="996">
        <f>個票ｰ1009!U157</f>
        <v>0</v>
      </c>
      <c r="D151" s="997"/>
      <c r="E151" s="997"/>
      <c r="F151" s="997"/>
      <c r="G151" s="997"/>
      <c r="H151" s="997"/>
      <c r="I151" s="997"/>
      <c r="J151" s="998"/>
    </row>
    <row r="152" spans="2:10" ht="30" customHeight="1" outlineLevel="1">
      <c r="B152" s="235" t="s">
        <v>533</v>
      </c>
      <c r="C152" s="992">
        <f>個票ｰ1009!S157</f>
        <v>0</v>
      </c>
      <c r="D152" s="993"/>
      <c r="E152" s="993"/>
      <c r="F152" s="993"/>
      <c r="G152" s="993"/>
      <c r="H152" s="993"/>
      <c r="I152" s="993"/>
      <c r="J152" s="994"/>
    </row>
    <row r="153" spans="2:10" ht="30" customHeight="1" outlineLevel="1">
      <c r="B153" s="236" t="s">
        <v>534</v>
      </c>
      <c r="C153" s="927"/>
      <c r="D153" s="927"/>
      <c r="E153" s="927"/>
      <c r="F153" s="927"/>
      <c r="G153" s="927"/>
      <c r="H153" s="928"/>
      <c r="I153" s="928"/>
      <c r="J153" s="929"/>
    </row>
    <row r="154" spans="2:10" ht="14.25" customHeight="1" outlineLevel="1">
      <c r="B154" s="1040" t="s">
        <v>550</v>
      </c>
      <c r="C154" s="974" t="s">
        <v>536</v>
      </c>
      <c r="D154" s="974"/>
      <c r="E154" s="974"/>
      <c r="F154" s="974" t="s">
        <v>537</v>
      </c>
      <c r="G154" s="974"/>
      <c r="H154" s="975"/>
      <c r="I154" s="975"/>
      <c r="J154" s="976"/>
    </row>
    <row r="155" spans="2:10" ht="34.5" customHeight="1" outlineLevel="1">
      <c r="B155" s="1040"/>
      <c r="C155" s="71"/>
      <c r="D155" s="197" t="s">
        <v>311</v>
      </c>
      <c r="E155" s="71"/>
      <c r="F155" s="977"/>
      <c r="G155" s="977"/>
      <c r="H155" s="978"/>
      <c r="I155" s="978"/>
      <c r="J155" s="979"/>
    </row>
    <row r="156" spans="2:10" ht="34.5" customHeight="1" outlineLevel="1">
      <c r="B156" s="1040"/>
      <c r="C156" s="71"/>
      <c r="D156" s="88" t="s">
        <v>311</v>
      </c>
      <c r="E156" s="71"/>
      <c r="F156" s="968"/>
      <c r="G156" s="968"/>
      <c r="H156" s="969"/>
      <c r="I156" s="969"/>
      <c r="J156" s="970"/>
    </row>
    <row r="157" spans="2:10" ht="34.5" customHeight="1" outlineLevel="1">
      <c r="B157" s="1040"/>
      <c r="C157" s="71"/>
      <c r="D157" s="88" t="s">
        <v>311</v>
      </c>
      <c r="E157" s="71"/>
      <c r="F157" s="968"/>
      <c r="G157" s="968"/>
      <c r="H157" s="969"/>
      <c r="I157" s="969"/>
      <c r="J157" s="970"/>
    </row>
    <row r="158" spans="2:10" ht="34.5" customHeight="1" outlineLevel="1">
      <c r="B158" s="1040"/>
      <c r="C158" s="71"/>
      <c r="D158" s="88" t="s">
        <v>311</v>
      </c>
      <c r="E158" s="71"/>
      <c r="F158" s="968"/>
      <c r="G158" s="968"/>
      <c r="H158" s="969"/>
      <c r="I158" s="969"/>
      <c r="J158" s="970"/>
    </row>
    <row r="159" spans="2:10" ht="34.5" customHeight="1" outlineLevel="1">
      <c r="B159" s="1040"/>
      <c r="C159" s="71"/>
      <c r="D159" s="241" t="s">
        <v>311</v>
      </c>
      <c r="E159" s="71"/>
      <c r="F159" s="980"/>
      <c r="G159" s="981"/>
      <c r="H159" s="982"/>
      <c r="I159" s="982"/>
      <c r="J159" s="983"/>
    </row>
    <row r="160" spans="2:10" ht="15" customHeight="1" outlineLevel="1">
      <c r="B160" s="1041" t="s">
        <v>551</v>
      </c>
      <c r="C160" s="974" t="s">
        <v>536</v>
      </c>
      <c r="D160" s="974"/>
      <c r="E160" s="974"/>
      <c r="F160" s="974" t="s">
        <v>539</v>
      </c>
      <c r="G160" s="974"/>
      <c r="H160" s="975"/>
      <c r="I160" s="975"/>
      <c r="J160" s="976"/>
    </row>
    <row r="161" spans="1:26" ht="31.5" customHeight="1" outlineLevel="1">
      <c r="B161" s="1042"/>
      <c r="C161" s="72"/>
      <c r="D161" s="90" t="s">
        <v>540</v>
      </c>
      <c r="E161" s="73"/>
      <c r="F161" s="977"/>
      <c r="G161" s="977"/>
      <c r="H161" s="978"/>
      <c r="I161" s="978"/>
      <c r="J161" s="979"/>
    </row>
    <row r="162" spans="1:26" ht="31.5" customHeight="1" outlineLevel="1">
      <c r="B162" s="1042"/>
      <c r="C162" s="74"/>
      <c r="D162" s="91" t="s">
        <v>540</v>
      </c>
      <c r="E162" s="75"/>
      <c r="F162" s="968"/>
      <c r="G162" s="968"/>
      <c r="H162" s="969"/>
      <c r="I162" s="969"/>
      <c r="J162" s="970"/>
    </row>
    <row r="163" spans="1:26" ht="31.5" customHeight="1" outlineLevel="1">
      <c r="B163" s="1042"/>
      <c r="C163" s="74"/>
      <c r="D163" s="91" t="s">
        <v>540</v>
      </c>
      <c r="E163" s="75"/>
      <c r="F163" s="968"/>
      <c r="G163" s="968"/>
      <c r="H163" s="969"/>
      <c r="I163" s="969"/>
      <c r="J163" s="970"/>
    </row>
    <row r="164" spans="1:26" ht="31.5" customHeight="1" outlineLevel="1">
      <c r="B164" s="1042"/>
      <c r="C164" s="74"/>
      <c r="D164" s="91" t="s">
        <v>540</v>
      </c>
      <c r="E164" s="75"/>
      <c r="F164" s="968"/>
      <c r="G164" s="968"/>
      <c r="H164" s="969"/>
      <c r="I164" s="969"/>
      <c r="J164" s="970"/>
    </row>
    <row r="165" spans="1:26" ht="31.5" customHeight="1" outlineLevel="1">
      <c r="B165" s="1043"/>
      <c r="C165" s="76"/>
      <c r="D165" s="92" t="s">
        <v>540</v>
      </c>
      <c r="E165" s="77"/>
      <c r="F165" s="939"/>
      <c r="G165" s="939"/>
      <c r="H165" s="940"/>
      <c r="I165" s="940"/>
      <c r="J165" s="941"/>
    </row>
    <row r="166" spans="1:26" ht="15" customHeight="1" outlineLevel="1">
      <c r="B166" s="954" t="s">
        <v>552</v>
      </c>
      <c r="C166" s="956" t="s">
        <v>542</v>
      </c>
      <c r="D166" s="957"/>
      <c r="E166" s="958"/>
      <c r="F166" s="959" t="s">
        <v>543</v>
      </c>
      <c r="G166" s="960"/>
      <c r="H166" s="960"/>
      <c r="I166" s="960"/>
      <c r="J166" s="961"/>
    </row>
    <row r="167" spans="1:26" ht="30" customHeight="1" outlineLevel="1">
      <c r="B167" s="937"/>
      <c r="C167" s="74"/>
      <c r="D167" s="91" t="s">
        <v>540</v>
      </c>
      <c r="E167" s="71"/>
      <c r="F167" s="965"/>
      <c r="G167" s="965"/>
      <c r="H167" s="966"/>
      <c r="I167" s="966"/>
      <c r="J167" s="967"/>
    </row>
    <row r="168" spans="1:26" ht="30" customHeight="1" outlineLevel="1">
      <c r="B168" s="937"/>
      <c r="C168" s="74"/>
      <c r="D168" s="91" t="s">
        <v>540</v>
      </c>
      <c r="E168" s="71"/>
      <c r="F168" s="968"/>
      <c r="G168" s="968"/>
      <c r="H168" s="969"/>
      <c r="I168" s="969"/>
      <c r="J168" s="970"/>
    </row>
    <row r="169" spans="1:26" ht="30" customHeight="1" outlineLevel="1">
      <c r="B169" s="937"/>
      <c r="C169" s="74"/>
      <c r="D169" s="91" t="s">
        <v>540</v>
      </c>
      <c r="E169" s="71"/>
      <c r="F169" s="968"/>
      <c r="G169" s="968"/>
      <c r="H169" s="969"/>
      <c r="I169" s="969"/>
      <c r="J169" s="970"/>
    </row>
    <row r="170" spans="1:26" ht="30" customHeight="1" outlineLevel="1" thickBot="1">
      <c r="B170" s="955"/>
      <c r="C170" s="78"/>
      <c r="D170" s="93" t="s">
        <v>540</v>
      </c>
      <c r="E170" s="79"/>
      <c r="F170" s="971"/>
      <c r="G170" s="971"/>
      <c r="H170" s="972"/>
      <c r="I170" s="972"/>
      <c r="J170" s="973"/>
    </row>
    <row r="171" spans="1:26" s="85" customFormat="1" ht="18.75" customHeight="1" outlineLevel="1" thickBot="1">
      <c r="A171" s="81"/>
      <c r="B171" s="94"/>
      <c r="C171" s="81"/>
      <c r="D171" s="81"/>
      <c r="E171" s="81"/>
      <c r="F171" s="81"/>
      <c r="G171" s="82"/>
      <c r="H171" s="82"/>
      <c r="I171" s="82"/>
      <c r="J171" s="82"/>
      <c r="K171" s="82"/>
      <c r="L171" s="82"/>
      <c r="M171" s="83"/>
      <c r="N171" s="1021"/>
      <c r="O171" s="1021"/>
      <c r="P171" s="1021"/>
      <c r="Q171" s="1021"/>
      <c r="R171" s="84"/>
      <c r="V171" s="83"/>
      <c r="W171" s="83"/>
      <c r="X171" s="83"/>
      <c r="Y171" s="83"/>
      <c r="Z171" s="84"/>
    </row>
    <row r="172" spans="1:26" ht="18.75" customHeight="1" outlineLevel="1">
      <c r="B172" s="1018" t="s">
        <v>544</v>
      </c>
      <c r="C172" s="1025"/>
      <c r="D172" s="1026"/>
      <c r="E172" s="1026"/>
      <c r="F172" s="1026"/>
      <c r="G172" s="1026"/>
      <c r="H172" s="1026"/>
      <c r="I172" s="1026"/>
      <c r="J172" s="1027"/>
    </row>
    <row r="173" spans="1:26" ht="18.75" customHeight="1" outlineLevel="1">
      <c r="B173" s="1019"/>
      <c r="C173" s="921"/>
      <c r="D173" s="922"/>
      <c r="E173" s="922"/>
      <c r="F173" s="922"/>
      <c r="G173" s="922"/>
      <c r="H173" s="922"/>
      <c r="I173" s="922"/>
      <c r="J173" s="923"/>
    </row>
    <row r="174" spans="1:26" ht="18.75" customHeight="1" outlineLevel="1">
      <c r="B174" s="1020"/>
      <c r="C174" s="1028"/>
      <c r="D174" s="1029"/>
      <c r="E174" s="1029"/>
      <c r="F174" s="1029"/>
      <c r="G174" s="1029"/>
      <c r="H174" s="1029"/>
      <c r="I174" s="1029"/>
      <c r="J174" s="1030"/>
    </row>
    <row r="175" spans="1:26" ht="18.75" customHeight="1" outlineLevel="1">
      <c r="B175" s="1031" t="s">
        <v>545</v>
      </c>
      <c r="C175" s="918"/>
      <c r="D175" s="919"/>
      <c r="E175" s="919"/>
      <c r="F175" s="919"/>
      <c r="G175" s="919"/>
      <c r="H175" s="919"/>
      <c r="I175" s="919"/>
      <c r="J175" s="920"/>
    </row>
    <row r="176" spans="1:26" ht="18.75" customHeight="1" outlineLevel="1">
      <c r="B176" s="1019"/>
      <c r="C176" s="921"/>
      <c r="D176" s="922"/>
      <c r="E176" s="922"/>
      <c r="F176" s="922"/>
      <c r="G176" s="922"/>
      <c r="H176" s="922"/>
      <c r="I176" s="922"/>
      <c r="J176" s="923"/>
    </row>
    <row r="177" spans="2:10" ht="18.75" customHeight="1" outlineLevel="1" thickBot="1">
      <c r="B177" s="1032"/>
      <c r="C177" s="924"/>
      <c r="D177" s="925"/>
      <c r="E177" s="925"/>
      <c r="F177" s="925"/>
      <c r="G177" s="925"/>
      <c r="H177" s="925"/>
      <c r="I177" s="925"/>
      <c r="J177" s="926"/>
    </row>
    <row r="178" spans="2:10" ht="18.75" customHeight="1" outlineLevel="1" thickBot="1">
      <c r="B178" s="95"/>
      <c r="C178" s="96"/>
      <c r="D178" s="96"/>
      <c r="E178" s="96"/>
      <c r="F178" s="96"/>
      <c r="G178" s="96"/>
      <c r="H178" s="96"/>
      <c r="I178" s="96"/>
      <c r="J178" s="96"/>
    </row>
    <row r="179" spans="2:10" ht="18.75" customHeight="1" outlineLevel="1">
      <c r="B179" s="97" t="s">
        <v>546</v>
      </c>
      <c r="C179" s="98"/>
      <c r="D179" s="98"/>
      <c r="E179" s="98"/>
      <c r="F179" s="99"/>
      <c r="G179" s="99"/>
      <c r="H179" s="99"/>
      <c r="I179" s="99"/>
      <c r="J179" s="100"/>
    </row>
    <row r="180" spans="2:10" ht="18.75" customHeight="1" outlineLevel="1">
      <c r="B180" s="942"/>
      <c r="C180" s="943"/>
      <c r="D180" s="943"/>
      <c r="E180" s="943"/>
      <c r="F180" s="943"/>
      <c r="G180" s="943"/>
      <c r="H180" s="943"/>
      <c r="I180" s="943"/>
      <c r="J180" s="944"/>
    </row>
    <row r="181" spans="2:10" ht="12" customHeight="1" outlineLevel="1" thickBot="1">
      <c r="B181" s="234"/>
      <c r="C181" s="101"/>
      <c r="D181" s="101"/>
      <c r="E181" s="101"/>
      <c r="F181" s="101"/>
      <c r="G181" s="101"/>
      <c r="H181" s="101"/>
      <c r="I181" s="101"/>
      <c r="J181" s="102"/>
    </row>
    <row r="184" spans="2:10" ht="33.75" customHeight="1">
      <c r="B184" s="103" t="s">
        <v>529</v>
      </c>
      <c r="C184" s="948">
        <f>個票ｰ1009!B158</f>
        <v>0</v>
      </c>
      <c r="D184" s="949"/>
      <c r="E184" s="949"/>
      <c r="F184" s="950"/>
      <c r="G184" s="104" t="s">
        <v>530</v>
      </c>
      <c r="H184" s="945">
        <v>14</v>
      </c>
      <c r="I184" s="946"/>
      <c r="J184" s="947"/>
    </row>
    <row r="185" spans="2:10" ht="30" customHeight="1" outlineLevel="1">
      <c r="B185" s="237" t="s">
        <v>531</v>
      </c>
      <c r="C185" s="951">
        <f>個票ｰ1009!U158</f>
        <v>0</v>
      </c>
      <c r="D185" s="952"/>
      <c r="E185" s="952"/>
      <c r="F185" s="952"/>
      <c r="G185" s="952"/>
      <c r="H185" s="952"/>
      <c r="I185" s="952"/>
      <c r="J185" s="953"/>
    </row>
    <row r="186" spans="2:10" ht="30" customHeight="1" outlineLevel="1">
      <c r="B186" s="235" t="s">
        <v>533</v>
      </c>
      <c r="C186" s="992">
        <f>個票ｰ1009!S158</f>
        <v>0</v>
      </c>
      <c r="D186" s="993"/>
      <c r="E186" s="993"/>
      <c r="F186" s="993"/>
      <c r="G186" s="993"/>
      <c r="H186" s="993"/>
      <c r="I186" s="993"/>
      <c r="J186" s="994"/>
    </row>
    <row r="187" spans="2:10" ht="30" customHeight="1" outlineLevel="1">
      <c r="B187" s="236" t="s">
        <v>534</v>
      </c>
      <c r="C187" s="927"/>
      <c r="D187" s="927"/>
      <c r="E187" s="927"/>
      <c r="F187" s="927"/>
      <c r="G187" s="927"/>
      <c r="H187" s="928"/>
      <c r="I187" s="928"/>
      <c r="J187" s="929"/>
    </row>
    <row r="188" spans="2:10" ht="14.25" customHeight="1" outlineLevel="1">
      <c r="B188" s="995" t="s">
        <v>547</v>
      </c>
      <c r="C188" s="974" t="s">
        <v>536</v>
      </c>
      <c r="D188" s="974"/>
      <c r="E188" s="974"/>
      <c r="F188" s="974" t="s">
        <v>537</v>
      </c>
      <c r="G188" s="974"/>
      <c r="H188" s="975"/>
      <c r="I188" s="975"/>
      <c r="J188" s="976"/>
    </row>
    <row r="189" spans="2:10" ht="34.5" customHeight="1" outlineLevel="1">
      <c r="B189" s="995"/>
      <c r="C189" s="71"/>
      <c r="D189" s="197" t="s">
        <v>311</v>
      </c>
      <c r="E189" s="71"/>
      <c r="F189" s="977"/>
      <c r="G189" s="977"/>
      <c r="H189" s="978"/>
      <c r="I189" s="978"/>
      <c r="J189" s="979"/>
    </row>
    <row r="190" spans="2:10" ht="34.5" customHeight="1" outlineLevel="1">
      <c r="B190" s="995"/>
      <c r="C190" s="71"/>
      <c r="D190" s="88" t="s">
        <v>311</v>
      </c>
      <c r="E190" s="71"/>
      <c r="F190" s="968"/>
      <c r="G190" s="968"/>
      <c r="H190" s="969"/>
      <c r="I190" s="969"/>
      <c r="J190" s="970"/>
    </row>
    <row r="191" spans="2:10" ht="34.5" customHeight="1" outlineLevel="1">
      <c r="B191" s="995"/>
      <c r="C191" s="71"/>
      <c r="D191" s="88" t="s">
        <v>311</v>
      </c>
      <c r="E191" s="71"/>
      <c r="F191" s="968"/>
      <c r="G191" s="968"/>
      <c r="H191" s="969"/>
      <c r="I191" s="969"/>
      <c r="J191" s="970"/>
    </row>
    <row r="192" spans="2:10" ht="34.5" customHeight="1" outlineLevel="1">
      <c r="B192" s="995"/>
      <c r="C192" s="71"/>
      <c r="D192" s="88" t="s">
        <v>311</v>
      </c>
      <c r="E192" s="71"/>
      <c r="F192" s="968"/>
      <c r="G192" s="968"/>
      <c r="H192" s="969"/>
      <c r="I192" s="969"/>
      <c r="J192" s="970"/>
    </row>
    <row r="193" spans="1:26" ht="34.5" customHeight="1" outlineLevel="1">
      <c r="B193" s="995"/>
      <c r="C193" s="71"/>
      <c r="D193" s="241" t="s">
        <v>311</v>
      </c>
      <c r="E193" s="71"/>
      <c r="F193" s="980"/>
      <c r="G193" s="981"/>
      <c r="H193" s="982"/>
      <c r="I193" s="982"/>
      <c r="J193" s="983"/>
    </row>
    <row r="194" spans="1:26" ht="15" customHeight="1" outlineLevel="1">
      <c r="B194" s="936" t="s">
        <v>538</v>
      </c>
      <c r="C194" s="974" t="s">
        <v>536</v>
      </c>
      <c r="D194" s="974"/>
      <c r="E194" s="974"/>
      <c r="F194" s="974" t="s">
        <v>539</v>
      </c>
      <c r="G194" s="974"/>
      <c r="H194" s="975"/>
      <c r="I194" s="975"/>
      <c r="J194" s="976"/>
    </row>
    <row r="195" spans="1:26" ht="31.5" customHeight="1" outlineLevel="1">
      <c r="B195" s="937"/>
      <c r="C195" s="72"/>
      <c r="D195" s="90" t="s">
        <v>540</v>
      </c>
      <c r="E195" s="73"/>
      <c r="F195" s="977"/>
      <c r="G195" s="977"/>
      <c r="H195" s="978"/>
      <c r="I195" s="978"/>
      <c r="J195" s="979"/>
    </row>
    <row r="196" spans="1:26" ht="31.5" customHeight="1" outlineLevel="1">
      <c r="B196" s="937"/>
      <c r="C196" s="74"/>
      <c r="D196" s="91" t="s">
        <v>540</v>
      </c>
      <c r="E196" s="75"/>
      <c r="F196" s="968"/>
      <c r="G196" s="968"/>
      <c r="H196" s="969"/>
      <c r="I196" s="969"/>
      <c r="J196" s="970"/>
    </row>
    <row r="197" spans="1:26" ht="31.5" customHeight="1" outlineLevel="1">
      <c r="B197" s="937"/>
      <c r="C197" s="74"/>
      <c r="D197" s="91" t="s">
        <v>540</v>
      </c>
      <c r="E197" s="75"/>
      <c r="F197" s="968"/>
      <c r="G197" s="968"/>
      <c r="H197" s="969"/>
      <c r="I197" s="969"/>
      <c r="J197" s="970"/>
    </row>
    <row r="198" spans="1:26" ht="31.5" customHeight="1" outlineLevel="1">
      <c r="B198" s="937"/>
      <c r="C198" s="74"/>
      <c r="D198" s="91" t="s">
        <v>540</v>
      </c>
      <c r="E198" s="75"/>
      <c r="F198" s="968"/>
      <c r="G198" s="968"/>
      <c r="H198" s="969"/>
      <c r="I198" s="969"/>
      <c r="J198" s="970"/>
    </row>
    <row r="199" spans="1:26" ht="31.5" customHeight="1" outlineLevel="1">
      <c r="B199" s="938"/>
      <c r="C199" s="76"/>
      <c r="D199" s="92" t="s">
        <v>540</v>
      </c>
      <c r="E199" s="77"/>
      <c r="F199" s="939"/>
      <c r="G199" s="939"/>
      <c r="H199" s="940"/>
      <c r="I199" s="940"/>
      <c r="J199" s="941"/>
    </row>
    <row r="200" spans="1:26" ht="15" customHeight="1" outlineLevel="1">
      <c r="B200" s="954" t="s">
        <v>541</v>
      </c>
      <c r="C200" s="956" t="s">
        <v>542</v>
      </c>
      <c r="D200" s="957"/>
      <c r="E200" s="958"/>
      <c r="F200" s="959" t="s">
        <v>543</v>
      </c>
      <c r="G200" s="960"/>
      <c r="H200" s="960"/>
      <c r="I200" s="960"/>
      <c r="J200" s="961"/>
    </row>
    <row r="201" spans="1:26" ht="30" customHeight="1" outlineLevel="1">
      <c r="B201" s="937"/>
      <c r="C201" s="74"/>
      <c r="D201" s="91" t="s">
        <v>540</v>
      </c>
      <c r="E201" s="71"/>
      <c r="F201" s="965"/>
      <c r="G201" s="965"/>
      <c r="H201" s="966"/>
      <c r="I201" s="966"/>
      <c r="J201" s="967"/>
    </row>
    <row r="202" spans="1:26" ht="30" customHeight="1" outlineLevel="1">
      <c r="B202" s="937"/>
      <c r="C202" s="74"/>
      <c r="D202" s="91" t="s">
        <v>540</v>
      </c>
      <c r="E202" s="71"/>
      <c r="F202" s="968"/>
      <c r="G202" s="968"/>
      <c r="H202" s="969"/>
      <c r="I202" s="969"/>
      <c r="J202" s="970"/>
    </row>
    <row r="203" spans="1:26" ht="30" customHeight="1" outlineLevel="1">
      <c r="B203" s="937"/>
      <c r="C203" s="74"/>
      <c r="D203" s="91" t="s">
        <v>540</v>
      </c>
      <c r="E203" s="71"/>
      <c r="F203" s="968"/>
      <c r="G203" s="968"/>
      <c r="H203" s="969"/>
      <c r="I203" s="969"/>
      <c r="J203" s="970"/>
    </row>
    <row r="204" spans="1:26" ht="30" customHeight="1" outlineLevel="1" thickBot="1">
      <c r="B204" s="955"/>
      <c r="C204" s="78"/>
      <c r="D204" s="93" t="s">
        <v>540</v>
      </c>
      <c r="E204" s="79"/>
      <c r="F204" s="971"/>
      <c r="G204" s="971"/>
      <c r="H204" s="972"/>
      <c r="I204" s="972"/>
      <c r="J204" s="973"/>
    </row>
    <row r="205" spans="1:26" s="85" customFormat="1" ht="18.75" customHeight="1" outlineLevel="1" thickBot="1">
      <c r="A205" s="81"/>
      <c r="B205" s="94"/>
      <c r="C205" s="81"/>
      <c r="D205" s="81"/>
      <c r="E205" s="81"/>
      <c r="F205" s="81"/>
      <c r="G205" s="82"/>
      <c r="H205" s="82"/>
      <c r="I205" s="82"/>
      <c r="J205" s="82"/>
      <c r="K205" s="82"/>
      <c r="L205" s="82"/>
      <c r="M205" s="83"/>
      <c r="N205" s="1021"/>
      <c r="O205" s="1021"/>
      <c r="P205" s="1021"/>
      <c r="Q205" s="1021"/>
      <c r="R205" s="84"/>
      <c r="V205" s="83"/>
      <c r="W205" s="83"/>
      <c r="X205" s="83"/>
      <c r="Y205" s="83"/>
      <c r="Z205" s="84"/>
    </row>
    <row r="206" spans="1:26" ht="18.75" customHeight="1" outlineLevel="1">
      <c r="B206" s="1018" t="s">
        <v>544</v>
      </c>
      <c r="C206" s="1025"/>
      <c r="D206" s="1026"/>
      <c r="E206" s="1026"/>
      <c r="F206" s="1026"/>
      <c r="G206" s="1026"/>
      <c r="H206" s="1026"/>
      <c r="I206" s="1026"/>
      <c r="J206" s="1027"/>
    </row>
    <row r="207" spans="1:26" ht="18.75" customHeight="1" outlineLevel="1">
      <c r="B207" s="1019"/>
      <c r="C207" s="921"/>
      <c r="D207" s="922"/>
      <c r="E207" s="922"/>
      <c r="F207" s="922"/>
      <c r="G207" s="922"/>
      <c r="H207" s="922"/>
      <c r="I207" s="922"/>
      <c r="J207" s="923"/>
    </row>
    <row r="208" spans="1:26" ht="18.75" customHeight="1" outlineLevel="1">
      <c r="B208" s="1020"/>
      <c r="C208" s="1028"/>
      <c r="D208" s="1029"/>
      <c r="E208" s="1029"/>
      <c r="F208" s="1029"/>
      <c r="G208" s="1029"/>
      <c r="H208" s="1029"/>
      <c r="I208" s="1029"/>
      <c r="J208" s="1030"/>
    </row>
    <row r="209" spans="2:11" ht="18.75" customHeight="1" outlineLevel="1">
      <c r="B209" s="1031" t="s">
        <v>545</v>
      </c>
      <c r="C209" s="918"/>
      <c r="D209" s="919"/>
      <c r="E209" s="919"/>
      <c r="F209" s="919"/>
      <c r="G209" s="919"/>
      <c r="H209" s="919"/>
      <c r="I209" s="919"/>
      <c r="J209" s="920"/>
    </row>
    <row r="210" spans="2:11" ht="18.75" customHeight="1" outlineLevel="1">
      <c r="B210" s="1019"/>
      <c r="C210" s="921"/>
      <c r="D210" s="922"/>
      <c r="E210" s="922"/>
      <c r="F210" s="922"/>
      <c r="G210" s="922"/>
      <c r="H210" s="922"/>
      <c r="I210" s="922"/>
      <c r="J210" s="923"/>
    </row>
    <row r="211" spans="2:11" ht="18.75" customHeight="1" outlineLevel="1" thickBot="1">
      <c r="B211" s="1032"/>
      <c r="C211" s="924"/>
      <c r="D211" s="925"/>
      <c r="E211" s="925"/>
      <c r="F211" s="925"/>
      <c r="G211" s="925"/>
      <c r="H211" s="925"/>
      <c r="I211" s="925"/>
      <c r="J211" s="926"/>
    </row>
    <row r="212" spans="2:11" ht="18.75" customHeight="1" outlineLevel="1" thickBot="1">
      <c r="B212" s="95"/>
      <c r="C212" s="96"/>
      <c r="D212" s="96"/>
      <c r="E212" s="96"/>
      <c r="F212" s="96"/>
      <c r="G212" s="96"/>
      <c r="H212" s="96"/>
      <c r="I212" s="96"/>
      <c r="J212" s="96"/>
    </row>
    <row r="213" spans="2:11" ht="18.75" customHeight="1" outlineLevel="1">
      <c r="B213" s="97" t="s">
        <v>546</v>
      </c>
      <c r="C213" s="98"/>
      <c r="D213" s="98"/>
      <c r="E213" s="98"/>
      <c r="F213" s="99"/>
      <c r="G213" s="99"/>
      <c r="H213" s="99"/>
      <c r="I213" s="99"/>
      <c r="J213" s="100"/>
    </row>
    <row r="214" spans="2:11" ht="18.75" customHeight="1" outlineLevel="1">
      <c r="B214" s="942"/>
      <c r="C214" s="943"/>
      <c r="D214" s="943"/>
      <c r="E214" s="943"/>
      <c r="F214" s="943"/>
      <c r="G214" s="943"/>
      <c r="H214" s="943"/>
      <c r="I214" s="943"/>
      <c r="J214" s="944"/>
    </row>
    <row r="215" spans="2:11" ht="12" customHeight="1" outlineLevel="1" thickBot="1">
      <c r="B215" s="234"/>
      <c r="C215" s="101"/>
      <c r="D215" s="101"/>
      <c r="E215" s="101"/>
      <c r="F215" s="101"/>
      <c r="G215" s="101"/>
      <c r="H215" s="101"/>
      <c r="I215" s="101"/>
      <c r="J215" s="102"/>
    </row>
    <row r="218" spans="2:11" ht="17.25" customHeight="1">
      <c r="B218" s="198"/>
      <c r="C218" s="198"/>
      <c r="D218" s="198"/>
      <c r="E218" s="198"/>
      <c r="F218" s="198"/>
      <c r="G218" s="198"/>
      <c r="H218" s="198"/>
      <c r="I218" s="198"/>
      <c r="J218" s="198"/>
      <c r="K218" s="198"/>
    </row>
    <row r="219" spans="2:11" ht="33.75" customHeight="1">
      <c r="B219" s="103" t="s">
        <v>529</v>
      </c>
      <c r="C219" s="948">
        <f>個票ｰ1009!B159</f>
        <v>0</v>
      </c>
      <c r="D219" s="949"/>
      <c r="E219" s="949"/>
      <c r="F219" s="950"/>
      <c r="G219" s="104" t="s">
        <v>530</v>
      </c>
      <c r="H219" s="945">
        <v>15</v>
      </c>
      <c r="I219" s="946"/>
      <c r="J219" s="947"/>
    </row>
    <row r="220" spans="2:11" ht="30" customHeight="1" outlineLevel="1">
      <c r="B220" s="237" t="s">
        <v>531</v>
      </c>
      <c r="C220" s="951">
        <f>個票ｰ1009!U159</f>
        <v>0</v>
      </c>
      <c r="D220" s="952"/>
      <c r="E220" s="952"/>
      <c r="F220" s="952"/>
      <c r="G220" s="952"/>
      <c r="H220" s="952"/>
      <c r="I220" s="952"/>
      <c r="J220" s="953"/>
    </row>
    <row r="221" spans="2:11" ht="30" customHeight="1" outlineLevel="1">
      <c r="B221" s="235" t="s">
        <v>533</v>
      </c>
      <c r="C221" s="992">
        <f>個票ｰ1009!S159</f>
        <v>0</v>
      </c>
      <c r="D221" s="993"/>
      <c r="E221" s="993"/>
      <c r="F221" s="993"/>
      <c r="G221" s="993"/>
      <c r="H221" s="993"/>
      <c r="I221" s="993"/>
      <c r="J221" s="994"/>
    </row>
    <row r="222" spans="2:11" ht="30" customHeight="1" outlineLevel="1">
      <c r="B222" s="236" t="s">
        <v>534</v>
      </c>
      <c r="C222" s="927"/>
      <c r="D222" s="927"/>
      <c r="E222" s="927"/>
      <c r="F222" s="927"/>
      <c r="G222" s="927"/>
      <c r="H222" s="928"/>
      <c r="I222" s="928"/>
      <c r="J222" s="929"/>
    </row>
    <row r="223" spans="2:11" ht="14.25" customHeight="1" outlineLevel="1">
      <c r="B223" s="995" t="s">
        <v>547</v>
      </c>
      <c r="C223" s="974" t="s">
        <v>536</v>
      </c>
      <c r="D223" s="974"/>
      <c r="E223" s="974"/>
      <c r="F223" s="974" t="s">
        <v>537</v>
      </c>
      <c r="G223" s="974"/>
      <c r="H223" s="975"/>
      <c r="I223" s="975"/>
      <c r="J223" s="976"/>
    </row>
    <row r="224" spans="2:11" ht="34.5" customHeight="1" outlineLevel="1">
      <c r="B224" s="995"/>
      <c r="C224" s="71"/>
      <c r="D224" s="197" t="s">
        <v>311</v>
      </c>
      <c r="E224" s="71"/>
      <c r="F224" s="977"/>
      <c r="G224" s="977"/>
      <c r="H224" s="978"/>
      <c r="I224" s="978"/>
      <c r="J224" s="979"/>
    </row>
    <row r="225" spans="1:26" ht="34.5" customHeight="1" outlineLevel="1">
      <c r="B225" s="995"/>
      <c r="C225" s="71"/>
      <c r="D225" s="88" t="s">
        <v>311</v>
      </c>
      <c r="E225" s="71"/>
      <c r="F225" s="968"/>
      <c r="G225" s="968"/>
      <c r="H225" s="969"/>
      <c r="I225" s="969"/>
      <c r="J225" s="970"/>
    </row>
    <row r="226" spans="1:26" ht="34.5" customHeight="1" outlineLevel="1">
      <c r="B226" s="995"/>
      <c r="C226" s="71"/>
      <c r="D226" s="88" t="s">
        <v>311</v>
      </c>
      <c r="E226" s="71"/>
      <c r="F226" s="968"/>
      <c r="G226" s="968"/>
      <c r="H226" s="969"/>
      <c r="I226" s="969"/>
      <c r="J226" s="970"/>
    </row>
    <row r="227" spans="1:26" ht="34.5" customHeight="1" outlineLevel="1">
      <c r="B227" s="995"/>
      <c r="C227" s="71"/>
      <c r="D227" s="88" t="s">
        <v>311</v>
      </c>
      <c r="E227" s="71"/>
      <c r="F227" s="968"/>
      <c r="G227" s="968"/>
      <c r="H227" s="969"/>
      <c r="I227" s="969"/>
      <c r="J227" s="970"/>
    </row>
    <row r="228" spans="1:26" ht="34.5" customHeight="1" outlineLevel="1">
      <c r="B228" s="995"/>
      <c r="C228" s="71"/>
      <c r="D228" s="241" t="s">
        <v>311</v>
      </c>
      <c r="E228" s="71"/>
      <c r="F228" s="980"/>
      <c r="G228" s="981"/>
      <c r="H228" s="982"/>
      <c r="I228" s="982"/>
      <c r="J228" s="983"/>
    </row>
    <row r="229" spans="1:26" ht="15" customHeight="1" outlineLevel="1">
      <c r="B229" s="936" t="s">
        <v>538</v>
      </c>
      <c r="C229" s="974" t="s">
        <v>536</v>
      </c>
      <c r="D229" s="974"/>
      <c r="E229" s="974"/>
      <c r="F229" s="974" t="s">
        <v>539</v>
      </c>
      <c r="G229" s="974"/>
      <c r="H229" s="975"/>
      <c r="I229" s="975"/>
      <c r="J229" s="976"/>
    </row>
    <row r="230" spans="1:26" ht="31.5" customHeight="1" outlineLevel="1">
      <c r="B230" s="937"/>
      <c r="C230" s="72"/>
      <c r="D230" s="90" t="s">
        <v>540</v>
      </c>
      <c r="E230" s="73"/>
      <c r="F230" s="977"/>
      <c r="G230" s="977"/>
      <c r="H230" s="978"/>
      <c r="I230" s="978"/>
      <c r="J230" s="979"/>
    </row>
    <row r="231" spans="1:26" ht="31.5" customHeight="1" outlineLevel="1">
      <c r="B231" s="937"/>
      <c r="C231" s="74"/>
      <c r="D231" s="91" t="s">
        <v>540</v>
      </c>
      <c r="E231" s="75"/>
      <c r="F231" s="968"/>
      <c r="G231" s="968"/>
      <c r="H231" s="969"/>
      <c r="I231" s="969"/>
      <c r="J231" s="970"/>
    </row>
    <row r="232" spans="1:26" ht="31.5" customHeight="1" outlineLevel="1">
      <c r="B232" s="937"/>
      <c r="C232" s="74"/>
      <c r="D232" s="91" t="s">
        <v>540</v>
      </c>
      <c r="E232" s="75"/>
      <c r="F232" s="968"/>
      <c r="G232" s="968"/>
      <c r="H232" s="969"/>
      <c r="I232" s="969"/>
      <c r="J232" s="970"/>
    </row>
    <row r="233" spans="1:26" ht="31.5" customHeight="1" outlineLevel="1">
      <c r="B233" s="937"/>
      <c r="C233" s="74"/>
      <c r="D233" s="91" t="s">
        <v>540</v>
      </c>
      <c r="E233" s="75"/>
      <c r="F233" s="968"/>
      <c r="G233" s="968"/>
      <c r="H233" s="969"/>
      <c r="I233" s="969"/>
      <c r="J233" s="970"/>
    </row>
    <row r="234" spans="1:26" ht="31.5" customHeight="1" outlineLevel="1">
      <c r="B234" s="938"/>
      <c r="C234" s="76"/>
      <c r="D234" s="92" t="s">
        <v>540</v>
      </c>
      <c r="E234" s="77"/>
      <c r="F234" s="939"/>
      <c r="G234" s="939"/>
      <c r="H234" s="940"/>
      <c r="I234" s="940"/>
      <c r="J234" s="941"/>
    </row>
    <row r="235" spans="1:26" ht="15" customHeight="1" outlineLevel="1">
      <c r="B235" s="954" t="s">
        <v>541</v>
      </c>
      <c r="C235" s="956" t="s">
        <v>542</v>
      </c>
      <c r="D235" s="957"/>
      <c r="E235" s="958"/>
      <c r="F235" s="959" t="s">
        <v>543</v>
      </c>
      <c r="G235" s="960"/>
      <c r="H235" s="960"/>
      <c r="I235" s="960"/>
      <c r="J235" s="961"/>
    </row>
    <row r="236" spans="1:26" ht="30" customHeight="1" outlineLevel="1">
      <c r="B236" s="937"/>
      <c r="C236" s="74"/>
      <c r="D236" s="91" t="s">
        <v>540</v>
      </c>
      <c r="E236" s="71"/>
      <c r="F236" s="962"/>
      <c r="G236" s="962"/>
      <c r="H236" s="963"/>
      <c r="I236" s="963"/>
      <c r="J236" s="964"/>
    </row>
    <row r="237" spans="1:26" ht="30" customHeight="1" outlineLevel="1">
      <c r="B237" s="937"/>
      <c r="C237" s="74"/>
      <c r="D237" s="91" t="s">
        <v>540</v>
      </c>
      <c r="E237" s="71"/>
      <c r="F237" s="930"/>
      <c r="G237" s="930"/>
      <c r="H237" s="931"/>
      <c r="I237" s="931"/>
      <c r="J237" s="932"/>
    </row>
    <row r="238" spans="1:26" ht="30" customHeight="1" outlineLevel="1">
      <c r="B238" s="937"/>
      <c r="C238" s="74"/>
      <c r="D238" s="91" t="s">
        <v>540</v>
      </c>
      <c r="E238" s="71"/>
      <c r="F238" s="930"/>
      <c r="G238" s="930"/>
      <c r="H238" s="931"/>
      <c r="I238" s="931"/>
      <c r="J238" s="932"/>
    </row>
    <row r="239" spans="1:26" ht="30" customHeight="1" outlineLevel="1" thickBot="1">
      <c r="B239" s="955"/>
      <c r="C239" s="78"/>
      <c r="D239" s="93" t="s">
        <v>540</v>
      </c>
      <c r="E239" s="79"/>
      <c r="F239" s="933"/>
      <c r="G239" s="933"/>
      <c r="H239" s="934"/>
      <c r="I239" s="934"/>
      <c r="J239" s="935"/>
    </row>
    <row r="240" spans="1:26" s="85" customFormat="1" ht="18.75" customHeight="1" outlineLevel="1" thickBot="1">
      <c r="A240" s="81"/>
      <c r="B240" s="94"/>
      <c r="C240" s="81"/>
      <c r="D240" s="81"/>
      <c r="E240" s="81"/>
      <c r="F240" s="81"/>
      <c r="G240" s="82"/>
      <c r="H240" s="82"/>
      <c r="I240" s="82"/>
      <c r="J240" s="82"/>
      <c r="K240" s="82"/>
      <c r="L240" s="82"/>
      <c r="M240" s="83"/>
      <c r="N240" s="1021"/>
      <c r="O240" s="1021"/>
      <c r="P240" s="1021"/>
      <c r="Q240" s="1021"/>
      <c r="R240" s="84"/>
      <c r="V240" s="83"/>
      <c r="W240" s="83"/>
      <c r="X240" s="83"/>
      <c r="Y240" s="83"/>
      <c r="Z240" s="84"/>
    </row>
    <row r="241" spans="2:10" ht="18.75" customHeight="1" outlineLevel="1">
      <c r="B241" s="1018" t="s">
        <v>544</v>
      </c>
      <c r="C241" s="1025"/>
      <c r="D241" s="1026"/>
      <c r="E241" s="1026"/>
      <c r="F241" s="1026"/>
      <c r="G241" s="1026"/>
      <c r="H241" s="1026"/>
      <c r="I241" s="1026"/>
      <c r="J241" s="1027"/>
    </row>
    <row r="242" spans="2:10" ht="18.75" customHeight="1" outlineLevel="1">
      <c r="B242" s="1019"/>
      <c r="C242" s="921"/>
      <c r="D242" s="922"/>
      <c r="E242" s="922"/>
      <c r="F242" s="922"/>
      <c r="G242" s="922"/>
      <c r="H242" s="922"/>
      <c r="I242" s="922"/>
      <c r="J242" s="923"/>
    </row>
    <row r="243" spans="2:10" ht="18.75" customHeight="1" outlineLevel="1">
      <c r="B243" s="1020"/>
      <c r="C243" s="1028"/>
      <c r="D243" s="1029"/>
      <c r="E243" s="1029"/>
      <c r="F243" s="1029"/>
      <c r="G243" s="1029"/>
      <c r="H243" s="1029"/>
      <c r="I243" s="1029"/>
      <c r="J243" s="1030"/>
    </row>
    <row r="244" spans="2:10" ht="18.75" customHeight="1" outlineLevel="1">
      <c r="B244" s="1031" t="s">
        <v>545</v>
      </c>
      <c r="C244" s="918"/>
      <c r="D244" s="919"/>
      <c r="E244" s="919"/>
      <c r="F244" s="919"/>
      <c r="G244" s="919"/>
      <c r="H244" s="919"/>
      <c r="I244" s="919"/>
      <c r="J244" s="920"/>
    </row>
    <row r="245" spans="2:10" ht="18.75" customHeight="1" outlineLevel="1">
      <c r="B245" s="1019"/>
      <c r="C245" s="921"/>
      <c r="D245" s="922"/>
      <c r="E245" s="922"/>
      <c r="F245" s="922"/>
      <c r="G245" s="922"/>
      <c r="H245" s="922"/>
      <c r="I245" s="922"/>
      <c r="J245" s="923"/>
    </row>
    <row r="246" spans="2:10" ht="18.75" customHeight="1" outlineLevel="1" thickBot="1">
      <c r="B246" s="1032"/>
      <c r="C246" s="924"/>
      <c r="D246" s="925"/>
      <c r="E246" s="925"/>
      <c r="F246" s="925"/>
      <c r="G246" s="925"/>
      <c r="H246" s="925"/>
      <c r="I246" s="925"/>
      <c r="J246" s="926"/>
    </row>
    <row r="247" spans="2:10" ht="18.75" customHeight="1" outlineLevel="1" thickBot="1">
      <c r="B247" s="95"/>
      <c r="C247" s="96"/>
      <c r="D247" s="96"/>
      <c r="E247" s="96"/>
      <c r="F247" s="96"/>
      <c r="G247" s="96"/>
      <c r="H247" s="96"/>
      <c r="I247" s="96"/>
      <c r="J247" s="96"/>
    </row>
    <row r="248" spans="2:10" ht="18.75" customHeight="1" outlineLevel="1">
      <c r="B248" s="97" t="s">
        <v>546</v>
      </c>
      <c r="C248" s="98"/>
      <c r="D248" s="98"/>
      <c r="E248" s="98"/>
      <c r="F248" s="99"/>
      <c r="G248" s="99"/>
      <c r="H248" s="99"/>
      <c r="I248" s="99"/>
      <c r="J248" s="100"/>
    </row>
    <row r="249" spans="2:10" ht="18.75" customHeight="1" outlineLevel="1">
      <c r="B249" s="942"/>
      <c r="C249" s="943"/>
      <c r="D249" s="943"/>
      <c r="E249" s="943"/>
      <c r="F249" s="943"/>
      <c r="G249" s="943"/>
      <c r="H249" s="943"/>
      <c r="I249" s="943"/>
      <c r="J249" s="944"/>
    </row>
    <row r="250" spans="2:10" ht="12" customHeight="1" outlineLevel="1" thickBot="1">
      <c r="B250" s="234"/>
      <c r="C250" s="101"/>
      <c r="D250" s="101"/>
      <c r="E250" s="101"/>
      <c r="F250" s="101"/>
      <c r="G250" s="101"/>
      <c r="H250" s="101"/>
      <c r="I250" s="101"/>
      <c r="J250" s="102"/>
    </row>
    <row r="251" spans="2:10" ht="17.25" customHeight="1"/>
    <row r="253" spans="2:10" ht="33.75" customHeight="1">
      <c r="B253" s="103" t="s">
        <v>553</v>
      </c>
      <c r="C253" s="948">
        <f>個票ｰ1009!B160</f>
        <v>0</v>
      </c>
      <c r="D253" s="949"/>
      <c r="E253" s="949"/>
      <c r="F253" s="950"/>
      <c r="G253" s="104" t="s">
        <v>530</v>
      </c>
      <c r="H253" s="945">
        <v>16</v>
      </c>
      <c r="I253" s="946"/>
      <c r="J253" s="947"/>
    </row>
    <row r="254" spans="2:10" ht="30" customHeight="1" outlineLevel="1">
      <c r="B254" s="237" t="s">
        <v>531</v>
      </c>
      <c r="C254" s="951">
        <f>個票ｰ1009!U160</f>
        <v>0</v>
      </c>
      <c r="D254" s="952"/>
      <c r="E254" s="952"/>
      <c r="F254" s="952"/>
      <c r="G254" s="952"/>
      <c r="H254" s="952"/>
      <c r="I254" s="952"/>
      <c r="J254" s="953"/>
    </row>
    <row r="255" spans="2:10" ht="30" customHeight="1" outlineLevel="1">
      <c r="B255" s="235" t="s">
        <v>533</v>
      </c>
      <c r="C255" s="992">
        <f>個票ｰ1009!S160</f>
        <v>0</v>
      </c>
      <c r="D255" s="993"/>
      <c r="E255" s="993"/>
      <c r="F255" s="993"/>
      <c r="G255" s="993"/>
      <c r="H255" s="993"/>
      <c r="I255" s="993"/>
      <c r="J255" s="994"/>
    </row>
    <row r="256" spans="2:10" ht="30" customHeight="1" outlineLevel="1">
      <c r="B256" s="236" t="s">
        <v>534</v>
      </c>
      <c r="C256" s="927"/>
      <c r="D256" s="927"/>
      <c r="E256" s="927"/>
      <c r="F256" s="927"/>
      <c r="G256" s="927"/>
      <c r="H256" s="928"/>
      <c r="I256" s="928"/>
      <c r="J256" s="929"/>
    </row>
    <row r="257" spans="2:10" ht="14.25" customHeight="1" outlineLevel="1">
      <c r="B257" s="995" t="s">
        <v>547</v>
      </c>
      <c r="C257" s="974" t="s">
        <v>536</v>
      </c>
      <c r="D257" s="974"/>
      <c r="E257" s="974"/>
      <c r="F257" s="974" t="s">
        <v>537</v>
      </c>
      <c r="G257" s="974"/>
      <c r="H257" s="975"/>
      <c r="I257" s="975"/>
      <c r="J257" s="976"/>
    </row>
    <row r="258" spans="2:10" ht="34.5" customHeight="1" outlineLevel="1">
      <c r="B258" s="995"/>
      <c r="C258" s="71"/>
      <c r="D258" s="197" t="s">
        <v>311</v>
      </c>
      <c r="E258" s="71"/>
      <c r="F258" s="977"/>
      <c r="G258" s="977"/>
      <c r="H258" s="978"/>
      <c r="I258" s="978"/>
      <c r="J258" s="979"/>
    </row>
    <row r="259" spans="2:10" ht="34.5" customHeight="1" outlineLevel="1">
      <c r="B259" s="995"/>
      <c r="C259" s="71"/>
      <c r="D259" s="88" t="s">
        <v>311</v>
      </c>
      <c r="E259" s="71"/>
      <c r="F259" s="968"/>
      <c r="G259" s="968"/>
      <c r="H259" s="969"/>
      <c r="I259" s="969"/>
      <c r="J259" s="970"/>
    </row>
    <row r="260" spans="2:10" ht="34.5" customHeight="1" outlineLevel="1">
      <c r="B260" s="995"/>
      <c r="C260" s="71"/>
      <c r="D260" s="88" t="s">
        <v>311</v>
      </c>
      <c r="E260" s="71"/>
      <c r="F260" s="968"/>
      <c r="G260" s="968"/>
      <c r="H260" s="969"/>
      <c r="I260" s="969"/>
      <c r="J260" s="970"/>
    </row>
    <row r="261" spans="2:10" ht="34.5" customHeight="1" outlineLevel="1">
      <c r="B261" s="995"/>
      <c r="C261" s="71"/>
      <c r="D261" s="88" t="s">
        <v>311</v>
      </c>
      <c r="E261" s="71"/>
      <c r="F261" s="968"/>
      <c r="G261" s="968"/>
      <c r="H261" s="969"/>
      <c r="I261" s="969"/>
      <c r="J261" s="970"/>
    </row>
    <row r="262" spans="2:10" ht="34.5" customHeight="1" outlineLevel="1">
      <c r="B262" s="995"/>
      <c r="C262" s="71"/>
      <c r="D262" s="241" t="s">
        <v>311</v>
      </c>
      <c r="E262" s="71"/>
      <c r="F262" s="980"/>
      <c r="G262" s="981"/>
      <c r="H262" s="982"/>
      <c r="I262" s="982"/>
      <c r="J262" s="983"/>
    </row>
    <row r="263" spans="2:10" ht="15" customHeight="1" outlineLevel="1">
      <c r="B263" s="936" t="s">
        <v>538</v>
      </c>
      <c r="C263" s="974" t="s">
        <v>536</v>
      </c>
      <c r="D263" s="974"/>
      <c r="E263" s="974"/>
      <c r="F263" s="974" t="s">
        <v>539</v>
      </c>
      <c r="G263" s="974"/>
      <c r="H263" s="975"/>
      <c r="I263" s="975"/>
      <c r="J263" s="976"/>
    </row>
    <row r="264" spans="2:10" ht="31.5" customHeight="1" outlineLevel="1">
      <c r="B264" s="937"/>
      <c r="C264" s="72"/>
      <c r="D264" s="90" t="s">
        <v>540</v>
      </c>
      <c r="E264" s="73"/>
      <c r="F264" s="977"/>
      <c r="G264" s="977"/>
      <c r="H264" s="978"/>
      <c r="I264" s="978"/>
      <c r="J264" s="979"/>
    </row>
    <row r="265" spans="2:10" ht="31.5" customHeight="1" outlineLevel="1">
      <c r="B265" s="937"/>
      <c r="C265" s="74"/>
      <c r="D265" s="91" t="s">
        <v>540</v>
      </c>
      <c r="E265" s="75"/>
      <c r="F265" s="968"/>
      <c r="G265" s="968"/>
      <c r="H265" s="969"/>
      <c r="I265" s="969"/>
      <c r="J265" s="970"/>
    </row>
    <row r="266" spans="2:10" ht="31.5" customHeight="1" outlineLevel="1">
      <c r="B266" s="937"/>
      <c r="C266" s="74"/>
      <c r="D266" s="91" t="s">
        <v>540</v>
      </c>
      <c r="E266" s="75"/>
      <c r="F266" s="968"/>
      <c r="G266" s="968"/>
      <c r="H266" s="969"/>
      <c r="I266" s="969"/>
      <c r="J266" s="970"/>
    </row>
    <row r="267" spans="2:10" ht="31.5" customHeight="1" outlineLevel="1">
      <c r="B267" s="937"/>
      <c r="C267" s="74"/>
      <c r="D267" s="91" t="s">
        <v>540</v>
      </c>
      <c r="E267" s="75"/>
      <c r="F267" s="968"/>
      <c r="G267" s="968"/>
      <c r="H267" s="969"/>
      <c r="I267" s="969"/>
      <c r="J267" s="970"/>
    </row>
    <row r="268" spans="2:10" ht="31.5" customHeight="1" outlineLevel="1">
      <c r="B268" s="938"/>
      <c r="C268" s="76"/>
      <c r="D268" s="92" t="s">
        <v>540</v>
      </c>
      <c r="E268" s="77"/>
      <c r="F268" s="939"/>
      <c r="G268" s="939"/>
      <c r="H268" s="940"/>
      <c r="I268" s="940"/>
      <c r="J268" s="941"/>
    </row>
    <row r="269" spans="2:10" ht="15" customHeight="1" outlineLevel="1">
      <c r="B269" s="954" t="s">
        <v>541</v>
      </c>
      <c r="C269" s="956" t="s">
        <v>542</v>
      </c>
      <c r="D269" s="957"/>
      <c r="E269" s="958"/>
      <c r="F269" s="959" t="s">
        <v>543</v>
      </c>
      <c r="G269" s="960"/>
      <c r="H269" s="960"/>
      <c r="I269" s="960"/>
      <c r="J269" s="961"/>
    </row>
    <row r="270" spans="2:10" ht="30" customHeight="1" outlineLevel="1">
      <c r="B270" s="937"/>
      <c r="C270" s="74"/>
      <c r="D270" s="91" t="s">
        <v>540</v>
      </c>
      <c r="E270" s="71"/>
      <c r="F270" s="962"/>
      <c r="G270" s="962"/>
      <c r="H270" s="963"/>
      <c r="I270" s="963"/>
      <c r="J270" s="964"/>
    </row>
    <row r="271" spans="2:10" ht="30" customHeight="1" outlineLevel="1">
      <c r="B271" s="937"/>
      <c r="C271" s="74"/>
      <c r="D271" s="91" t="s">
        <v>540</v>
      </c>
      <c r="E271" s="71"/>
      <c r="F271" s="930"/>
      <c r="G271" s="930"/>
      <c r="H271" s="931"/>
      <c r="I271" s="931"/>
      <c r="J271" s="932"/>
    </row>
    <row r="272" spans="2:10" ht="30" customHeight="1" outlineLevel="1">
      <c r="B272" s="937"/>
      <c r="C272" s="74"/>
      <c r="D272" s="91" t="s">
        <v>540</v>
      </c>
      <c r="E272" s="71"/>
      <c r="F272" s="930"/>
      <c r="G272" s="930"/>
      <c r="H272" s="931"/>
      <c r="I272" s="931"/>
      <c r="J272" s="932"/>
    </row>
    <row r="273" spans="1:26" ht="30" customHeight="1" outlineLevel="1" thickBot="1">
      <c r="B273" s="955"/>
      <c r="C273" s="78"/>
      <c r="D273" s="93" t="s">
        <v>540</v>
      </c>
      <c r="E273" s="79"/>
      <c r="F273" s="933"/>
      <c r="G273" s="933"/>
      <c r="H273" s="934"/>
      <c r="I273" s="934"/>
      <c r="J273" s="935"/>
    </row>
    <row r="274" spans="1:26" s="85" customFormat="1" ht="18.75" customHeight="1" outlineLevel="1" thickBot="1">
      <c r="A274" s="81"/>
      <c r="B274" s="94"/>
      <c r="C274" s="81"/>
      <c r="D274" s="81"/>
      <c r="E274" s="81"/>
      <c r="F274" s="81"/>
      <c r="G274" s="82"/>
      <c r="H274" s="82"/>
      <c r="I274" s="82"/>
      <c r="J274" s="82"/>
      <c r="K274" s="82"/>
      <c r="L274" s="82"/>
      <c r="M274" s="83"/>
      <c r="N274" s="1021"/>
      <c r="O274" s="1021"/>
      <c r="P274" s="1021"/>
      <c r="Q274" s="1021"/>
      <c r="R274" s="84"/>
      <c r="V274" s="83"/>
      <c r="W274" s="83"/>
      <c r="X274" s="83"/>
      <c r="Y274" s="83"/>
      <c r="Z274" s="84"/>
    </row>
    <row r="275" spans="1:26" ht="18.75" customHeight="1" outlineLevel="1">
      <c r="B275" s="1018" t="s">
        <v>544</v>
      </c>
      <c r="C275" s="1025"/>
      <c r="D275" s="1026"/>
      <c r="E275" s="1026"/>
      <c r="F275" s="1026"/>
      <c r="G275" s="1026"/>
      <c r="H275" s="1026"/>
      <c r="I275" s="1026"/>
      <c r="J275" s="1027"/>
    </row>
    <row r="276" spans="1:26" ht="18.75" customHeight="1" outlineLevel="1">
      <c r="B276" s="1019"/>
      <c r="C276" s="921"/>
      <c r="D276" s="922"/>
      <c r="E276" s="922"/>
      <c r="F276" s="922"/>
      <c r="G276" s="922"/>
      <c r="H276" s="922"/>
      <c r="I276" s="922"/>
      <c r="J276" s="923"/>
    </row>
    <row r="277" spans="1:26" ht="18.75" customHeight="1" outlineLevel="1">
      <c r="B277" s="1020"/>
      <c r="C277" s="1028"/>
      <c r="D277" s="1029"/>
      <c r="E277" s="1029"/>
      <c r="F277" s="1029"/>
      <c r="G277" s="1029"/>
      <c r="H277" s="1029"/>
      <c r="I277" s="1029"/>
      <c r="J277" s="1030"/>
    </row>
    <row r="278" spans="1:26" ht="18.75" customHeight="1" outlineLevel="1">
      <c r="B278" s="1031" t="s">
        <v>545</v>
      </c>
      <c r="C278" s="918"/>
      <c r="D278" s="919"/>
      <c r="E278" s="919"/>
      <c r="F278" s="919"/>
      <c r="G278" s="919"/>
      <c r="H278" s="919"/>
      <c r="I278" s="919"/>
      <c r="J278" s="920"/>
    </row>
    <row r="279" spans="1:26" ht="18.75" customHeight="1" outlineLevel="1">
      <c r="B279" s="1019"/>
      <c r="C279" s="921"/>
      <c r="D279" s="922"/>
      <c r="E279" s="922"/>
      <c r="F279" s="922"/>
      <c r="G279" s="922"/>
      <c r="H279" s="922"/>
      <c r="I279" s="922"/>
      <c r="J279" s="923"/>
    </row>
    <row r="280" spans="1:26" ht="18.75" customHeight="1" outlineLevel="1" thickBot="1">
      <c r="B280" s="1032"/>
      <c r="C280" s="924"/>
      <c r="D280" s="925"/>
      <c r="E280" s="925"/>
      <c r="F280" s="925"/>
      <c r="G280" s="925"/>
      <c r="H280" s="925"/>
      <c r="I280" s="925"/>
      <c r="J280" s="926"/>
    </row>
    <row r="281" spans="1:26" ht="18.75" customHeight="1" outlineLevel="1" thickBot="1">
      <c r="B281" s="95"/>
      <c r="C281" s="96"/>
      <c r="D281" s="96"/>
      <c r="E281" s="96"/>
      <c r="F281" s="96"/>
      <c r="G281" s="96"/>
      <c r="H281" s="96"/>
      <c r="I281" s="96"/>
      <c r="J281" s="96"/>
    </row>
    <row r="282" spans="1:26" ht="18.75" customHeight="1" outlineLevel="1">
      <c r="B282" s="97" t="s">
        <v>546</v>
      </c>
      <c r="C282" s="98"/>
      <c r="D282" s="98"/>
      <c r="E282" s="98"/>
      <c r="F282" s="99"/>
      <c r="G282" s="99"/>
      <c r="H282" s="99"/>
      <c r="I282" s="99"/>
      <c r="J282" s="100"/>
    </row>
    <row r="283" spans="1:26" ht="18.75" customHeight="1" outlineLevel="1">
      <c r="B283" s="942"/>
      <c r="C283" s="943"/>
      <c r="D283" s="943"/>
      <c r="E283" s="943"/>
      <c r="F283" s="943"/>
      <c r="G283" s="943"/>
      <c r="H283" s="943"/>
      <c r="I283" s="943"/>
      <c r="J283" s="944"/>
    </row>
    <row r="284" spans="1:26" ht="12" customHeight="1" outlineLevel="1" thickBot="1">
      <c r="B284" s="234"/>
      <c r="C284" s="101"/>
      <c r="D284" s="101"/>
      <c r="E284" s="101"/>
      <c r="F284" s="101"/>
      <c r="G284" s="101"/>
      <c r="H284" s="101"/>
      <c r="I284" s="101"/>
      <c r="J284" s="102"/>
    </row>
    <row r="287" spans="1:26" ht="33.75" customHeight="1">
      <c r="B287" s="103" t="s">
        <v>529</v>
      </c>
      <c r="C287" s="948">
        <f>個票ｰ1009!B161</f>
        <v>0</v>
      </c>
      <c r="D287" s="949"/>
      <c r="E287" s="949"/>
      <c r="F287" s="950"/>
      <c r="G287" s="104" t="s">
        <v>530</v>
      </c>
      <c r="H287" s="945">
        <v>17</v>
      </c>
      <c r="I287" s="946"/>
      <c r="J287" s="947"/>
    </row>
    <row r="288" spans="1:26" ht="30" customHeight="1" outlineLevel="1">
      <c r="B288" s="237" t="s">
        <v>531</v>
      </c>
      <c r="C288" s="951">
        <f>個票ｰ1009!U161</f>
        <v>0</v>
      </c>
      <c r="D288" s="952"/>
      <c r="E288" s="952"/>
      <c r="F288" s="952"/>
      <c r="G288" s="952"/>
      <c r="H288" s="952"/>
      <c r="I288" s="952"/>
      <c r="J288" s="953"/>
    </row>
    <row r="289" spans="2:10" ht="30" customHeight="1" outlineLevel="1">
      <c r="B289" s="235" t="s">
        <v>533</v>
      </c>
      <c r="C289" s="992">
        <f>個票ｰ1009!S161</f>
        <v>0</v>
      </c>
      <c r="D289" s="993"/>
      <c r="E289" s="993"/>
      <c r="F289" s="993"/>
      <c r="G289" s="993"/>
      <c r="H289" s="993"/>
      <c r="I289" s="993"/>
      <c r="J289" s="994"/>
    </row>
    <row r="290" spans="2:10" ht="30" customHeight="1" outlineLevel="1">
      <c r="B290" s="236" t="s">
        <v>534</v>
      </c>
      <c r="C290" s="927"/>
      <c r="D290" s="927"/>
      <c r="E290" s="927"/>
      <c r="F290" s="927"/>
      <c r="G290" s="927"/>
      <c r="H290" s="928"/>
      <c r="I290" s="928"/>
      <c r="J290" s="929"/>
    </row>
    <row r="291" spans="2:10" ht="14.25" customHeight="1" outlineLevel="1">
      <c r="B291" s="995" t="s">
        <v>547</v>
      </c>
      <c r="C291" s="974" t="s">
        <v>536</v>
      </c>
      <c r="D291" s="974"/>
      <c r="E291" s="974"/>
      <c r="F291" s="974" t="s">
        <v>537</v>
      </c>
      <c r="G291" s="974"/>
      <c r="H291" s="975"/>
      <c r="I291" s="975"/>
      <c r="J291" s="976"/>
    </row>
    <row r="292" spans="2:10" ht="34.5" customHeight="1" outlineLevel="1">
      <c r="B292" s="995"/>
      <c r="C292" s="71"/>
      <c r="D292" s="197" t="s">
        <v>311</v>
      </c>
      <c r="E292" s="71"/>
      <c r="F292" s="977"/>
      <c r="G292" s="977"/>
      <c r="H292" s="978"/>
      <c r="I292" s="978"/>
      <c r="J292" s="979"/>
    </row>
    <row r="293" spans="2:10" ht="34.5" customHeight="1" outlineLevel="1">
      <c r="B293" s="995"/>
      <c r="C293" s="71"/>
      <c r="D293" s="88" t="s">
        <v>311</v>
      </c>
      <c r="E293" s="71"/>
      <c r="F293" s="968"/>
      <c r="G293" s="968"/>
      <c r="H293" s="969"/>
      <c r="I293" s="969"/>
      <c r="J293" s="970"/>
    </row>
    <row r="294" spans="2:10" ht="34.5" customHeight="1" outlineLevel="1">
      <c r="B294" s="995"/>
      <c r="C294" s="71"/>
      <c r="D294" s="88" t="s">
        <v>311</v>
      </c>
      <c r="E294" s="71"/>
      <c r="F294" s="968"/>
      <c r="G294" s="968"/>
      <c r="H294" s="969"/>
      <c r="I294" s="969"/>
      <c r="J294" s="970"/>
    </row>
    <row r="295" spans="2:10" ht="34.5" customHeight="1" outlineLevel="1">
      <c r="B295" s="995"/>
      <c r="C295" s="71"/>
      <c r="D295" s="88" t="s">
        <v>311</v>
      </c>
      <c r="E295" s="71"/>
      <c r="F295" s="968"/>
      <c r="G295" s="968"/>
      <c r="H295" s="969"/>
      <c r="I295" s="969"/>
      <c r="J295" s="970"/>
    </row>
    <row r="296" spans="2:10" ht="34.5" customHeight="1" outlineLevel="1">
      <c r="B296" s="995"/>
      <c r="C296" s="71"/>
      <c r="D296" s="241" t="s">
        <v>311</v>
      </c>
      <c r="E296" s="71"/>
      <c r="F296" s="980"/>
      <c r="G296" s="981"/>
      <c r="H296" s="982"/>
      <c r="I296" s="982"/>
      <c r="J296" s="983"/>
    </row>
    <row r="297" spans="2:10" ht="15" customHeight="1" outlineLevel="1">
      <c r="B297" s="936" t="s">
        <v>538</v>
      </c>
      <c r="C297" s="974" t="s">
        <v>536</v>
      </c>
      <c r="D297" s="974"/>
      <c r="E297" s="974"/>
      <c r="F297" s="974" t="s">
        <v>539</v>
      </c>
      <c r="G297" s="974"/>
      <c r="H297" s="975"/>
      <c r="I297" s="975"/>
      <c r="J297" s="976"/>
    </row>
    <row r="298" spans="2:10" ht="31.5" customHeight="1" outlineLevel="1">
      <c r="B298" s="937"/>
      <c r="C298" s="72"/>
      <c r="D298" s="90" t="s">
        <v>540</v>
      </c>
      <c r="E298" s="73"/>
      <c r="F298" s="977"/>
      <c r="G298" s="977"/>
      <c r="H298" s="978"/>
      <c r="I298" s="978"/>
      <c r="J298" s="979"/>
    </row>
    <row r="299" spans="2:10" ht="31.5" customHeight="1" outlineLevel="1">
      <c r="B299" s="937"/>
      <c r="C299" s="74"/>
      <c r="D299" s="91" t="s">
        <v>540</v>
      </c>
      <c r="E299" s="75"/>
      <c r="F299" s="968"/>
      <c r="G299" s="968"/>
      <c r="H299" s="969"/>
      <c r="I299" s="969"/>
      <c r="J299" s="970"/>
    </row>
    <row r="300" spans="2:10" ht="31.5" customHeight="1" outlineLevel="1">
      <c r="B300" s="937"/>
      <c r="C300" s="74"/>
      <c r="D300" s="91" t="s">
        <v>540</v>
      </c>
      <c r="E300" s="75"/>
      <c r="F300" s="968"/>
      <c r="G300" s="968"/>
      <c r="H300" s="969"/>
      <c r="I300" s="969"/>
      <c r="J300" s="970"/>
    </row>
    <row r="301" spans="2:10" ht="31.5" customHeight="1" outlineLevel="1">
      <c r="B301" s="937"/>
      <c r="C301" s="74"/>
      <c r="D301" s="91" t="s">
        <v>540</v>
      </c>
      <c r="E301" s="75"/>
      <c r="F301" s="968"/>
      <c r="G301" s="968"/>
      <c r="H301" s="969"/>
      <c r="I301" s="969"/>
      <c r="J301" s="970"/>
    </row>
    <row r="302" spans="2:10" ht="31.5" customHeight="1" outlineLevel="1">
      <c r="B302" s="938"/>
      <c r="C302" s="76"/>
      <c r="D302" s="92" t="s">
        <v>540</v>
      </c>
      <c r="E302" s="77"/>
      <c r="F302" s="939"/>
      <c r="G302" s="939"/>
      <c r="H302" s="940"/>
      <c r="I302" s="940"/>
      <c r="J302" s="941"/>
    </row>
    <row r="303" spans="2:10" ht="15" customHeight="1" outlineLevel="1">
      <c r="B303" s="954" t="s">
        <v>541</v>
      </c>
      <c r="C303" s="956" t="s">
        <v>542</v>
      </c>
      <c r="D303" s="957"/>
      <c r="E303" s="958"/>
      <c r="F303" s="959" t="s">
        <v>543</v>
      </c>
      <c r="G303" s="960"/>
      <c r="H303" s="960"/>
      <c r="I303" s="960"/>
      <c r="J303" s="961"/>
    </row>
    <row r="304" spans="2:10" ht="30" customHeight="1" outlineLevel="1">
      <c r="B304" s="937"/>
      <c r="C304" s="74"/>
      <c r="D304" s="91" t="s">
        <v>540</v>
      </c>
      <c r="E304" s="71"/>
      <c r="F304" s="962"/>
      <c r="G304" s="962"/>
      <c r="H304" s="963"/>
      <c r="I304" s="963"/>
      <c r="J304" s="964"/>
    </row>
    <row r="305" spans="1:26" ht="30" customHeight="1" outlineLevel="1">
      <c r="B305" s="937"/>
      <c r="C305" s="74"/>
      <c r="D305" s="91" t="s">
        <v>540</v>
      </c>
      <c r="E305" s="71"/>
      <c r="F305" s="930"/>
      <c r="G305" s="930"/>
      <c r="H305" s="931"/>
      <c r="I305" s="931"/>
      <c r="J305" s="932"/>
    </row>
    <row r="306" spans="1:26" ht="30" customHeight="1" outlineLevel="1">
      <c r="B306" s="937"/>
      <c r="C306" s="74"/>
      <c r="D306" s="91" t="s">
        <v>540</v>
      </c>
      <c r="E306" s="71"/>
      <c r="F306" s="930"/>
      <c r="G306" s="930"/>
      <c r="H306" s="931"/>
      <c r="I306" s="931"/>
      <c r="J306" s="932"/>
    </row>
    <row r="307" spans="1:26" ht="30" customHeight="1" outlineLevel="1" thickBot="1">
      <c r="B307" s="955"/>
      <c r="C307" s="78"/>
      <c r="D307" s="93" t="s">
        <v>540</v>
      </c>
      <c r="E307" s="79"/>
      <c r="F307" s="933"/>
      <c r="G307" s="933"/>
      <c r="H307" s="934"/>
      <c r="I307" s="934"/>
      <c r="J307" s="935"/>
    </row>
    <row r="308" spans="1:26" s="85" customFormat="1" ht="18.75" customHeight="1" outlineLevel="1" thickBot="1">
      <c r="A308" s="81"/>
      <c r="B308" s="94"/>
      <c r="C308" s="81"/>
      <c r="D308" s="81"/>
      <c r="E308" s="81"/>
      <c r="F308" s="81"/>
      <c r="G308" s="82"/>
      <c r="H308" s="82"/>
      <c r="I308" s="82"/>
      <c r="J308" s="82"/>
      <c r="K308" s="82"/>
      <c r="L308" s="82"/>
      <c r="M308" s="83"/>
      <c r="N308" s="1021"/>
      <c r="O308" s="1021"/>
      <c r="P308" s="1021"/>
      <c r="Q308" s="1021"/>
      <c r="R308" s="84"/>
      <c r="V308" s="83"/>
      <c r="W308" s="83"/>
      <c r="X308" s="83"/>
      <c r="Y308" s="83"/>
      <c r="Z308" s="84"/>
    </row>
    <row r="309" spans="1:26" ht="18.75" customHeight="1" outlineLevel="1">
      <c r="B309" s="1018" t="s">
        <v>544</v>
      </c>
      <c r="C309" s="1025"/>
      <c r="D309" s="1026"/>
      <c r="E309" s="1026"/>
      <c r="F309" s="1026"/>
      <c r="G309" s="1026"/>
      <c r="H309" s="1026"/>
      <c r="I309" s="1026"/>
      <c r="J309" s="1027"/>
    </row>
    <row r="310" spans="1:26" ht="18.75" customHeight="1" outlineLevel="1">
      <c r="B310" s="1019"/>
      <c r="C310" s="921"/>
      <c r="D310" s="922"/>
      <c r="E310" s="922"/>
      <c r="F310" s="922"/>
      <c r="G310" s="922"/>
      <c r="H310" s="922"/>
      <c r="I310" s="922"/>
      <c r="J310" s="923"/>
    </row>
    <row r="311" spans="1:26" ht="18.75" customHeight="1" outlineLevel="1">
      <c r="B311" s="1020"/>
      <c r="C311" s="1028"/>
      <c r="D311" s="1029"/>
      <c r="E311" s="1029"/>
      <c r="F311" s="1029"/>
      <c r="G311" s="1029"/>
      <c r="H311" s="1029"/>
      <c r="I311" s="1029"/>
      <c r="J311" s="1030"/>
    </row>
    <row r="312" spans="1:26" ht="18.75" customHeight="1" outlineLevel="1">
      <c r="B312" s="1031" t="s">
        <v>545</v>
      </c>
      <c r="C312" s="918"/>
      <c r="D312" s="919"/>
      <c r="E312" s="919"/>
      <c r="F312" s="919"/>
      <c r="G312" s="919"/>
      <c r="H312" s="919"/>
      <c r="I312" s="919"/>
      <c r="J312" s="920"/>
    </row>
    <row r="313" spans="1:26" ht="18.75" customHeight="1" outlineLevel="1">
      <c r="B313" s="1019"/>
      <c r="C313" s="921"/>
      <c r="D313" s="922"/>
      <c r="E313" s="922"/>
      <c r="F313" s="922"/>
      <c r="G313" s="922"/>
      <c r="H313" s="922"/>
      <c r="I313" s="922"/>
      <c r="J313" s="923"/>
    </row>
    <row r="314" spans="1:26" ht="18.75" customHeight="1" outlineLevel="1" thickBot="1">
      <c r="B314" s="1032"/>
      <c r="C314" s="924"/>
      <c r="D314" s="925"/>
      <c r="E314" s="925"/>
      <c r="F314" s="925"/>
      <c r="G314" s="925"/>
      <c r="H314" s="925"/>
      <c r="I314" s="925"/>
      <c r="J314" s="926"/>
    </row>
    <row r="315" spans="1:26" ht="18.75" customHeight="1" outlineLevel="1" thickBot="1">
      <c r="B315" s="95"/>
      <c r="C315" s="96"/>
      <c r="D315" s="96"/>
      <c r="E315" s="96"/>
      <c r="F315" s="96"/>
      <c r="G315" s="96"/>
      <c r="H315" s="96"/>
      <c r="I315" s="96"/>
      <c r="J315" s="96"/>
    </row>
    <row r="316" spans="1:26" ht="18.75" customHeight="1" outlineLevel="1">
      <c r="B316" s="97" t="s">
        <v>546</v>
      </c>
      <c r="C316" s="98"/>
      <c r="D316" s="98"/>
      <c r="E316" s="98"/>
      <c r="F316" s="99"/>
      <c r="G316" s="99"/>
      <c r="H316" s="99"/>
      <c r="I316" s="99"/>
      <c r="J316" s="100"/>
    </row>
    <row r="317" spans="1:26" ht="18.75" customHeight="1" outlineLevel="1">
      <c r="B317" s="942"/>
      <c r="C317" s="943"/>
      <c r="D317" s="943"/>
      <c r="E317" s="943"/>
      <c r="F317" s="943"/>
      <c r="G317" s="943"/>
      <c r="H317" s="943"/>
      <c r="I317" s="943"/>
      <c r="J317" s="944"/>
    </row>
    <row r="318" spans="1:26" ht="12" customHeight="1" outlineLevel="1" thickBot="1">
      <c r="B318" s="234"/>
      <c r="C318" s="101"/>
      <c r="D318" s="101"/>
      <c r="E318" s="101"/>
      <c r="F318" s="101"/>
      <c r="G318" s="101"/>
      <c r="H318" s="101"/>
      <c r="I318" s="101"/>
      <c r="J318" s="102"/>
    </row>
    <row r="321" spans="2:11" ht="17.25" customHeight="1">
      <c r="B321" s="198"/>
      <c r="C321" s="198"/>
      <c r="D321" s="198"/>
      <c r="E321" s="198"/>
      <c r="F321" s="198"/>
      <c r="G321" s="198"/>
      <c r="H321" s="198"/>
      <c r="I321" s="198"/>
      <c r="J321" s="198"/>
      <c r="K321" s="198"/>
    </row>
    <row r="322" spans="2:11" ht="33.75" customHeight="1">
      <c r="B322" s="103" t="s">
        <v>529</v>
      </c>
      <c r="C322" s="948">
        <f>個票ｰ1009!B162</f>
        <v>0</v>
      </c>
      <c r="D322" s="949"/>
      <c r="E322" s="949"/>
      <c r="F322" s="950"/>
      <c r="G322" s="104" t="s">
        <v>530</v>
      </c>
      <c r="H322" s="945">
        <v>18</v>
      </c>
      <c r="I322" s="946"/>
      <c r="J322" s="947"/>
    </row>
    <row r="323" spans="2:11" ht="30" customHeight="1" outlineLevel="1">
      <c r="B323" s="237" t="s">
        <v>531</v>
      </c>
      <c r="C323" s="951">
        <f>個票ｰ1009!U162</f>
        <v>0</v>
      </c>
      <c r="D323" s="952"/>
      <c r="E323" s="952"/>
      <c r="F323" s="952"/>
      <c r="G323" s="952"/>
      <c r="H323" s="952"/>
      <c r="I323" s="952"/>
      <c r="J323" s="953"/>
    </row>
    <row r="324" spans="2:11" ht="30" customHeight="1" outlineLevel="1">
      <c r="B324" s="235" t="s">
        <v>533</v>
      </c>
      <c r="C324" s="992">
        <f>個票ｰ1009!S162</f>
        <v>0</v>
      </c>
      <c r="D324" s="993"/>
      <c r="E324" s="993"/>
      <c r="F324" s="993"/>
      <c r="G324" s="993"/>
      <c r="H324" s="993"/>
      <c r="I324" s="993"/>
      <c r="J324" s="994"/>
    </row>
    <row r="325" spans="2:11" ht="30" customHeight="1" outlineLevel="1">
      <c r="B325" s="236" t="s">
        <v>534</v>
      </c>
      <c r="C325" s="927"/>
      <c r="D325" s="927"/>
      <c r="E325" s="927"/>
      <c r="F325" s="927"/>
      <c r="G325" s="927"/>
      <c r="H325" s="928"/>
      <c r="I325" s="928"/>
      <c r="J325" s="929"/>
    </row>
    <row r="326" spans="2:11" ht="14.25" customHeight="1" outlineLevel="1">
      <c r="B326" s="995" t="s">
        <v>547</v>
      </c>
      <c r="C326" s="974" t="s">
        <v>536</v>
      </c>
      <c r="D326" s="974"/>
      <c r="E326" s="974"/>
      <c r="F326" s="974" t="s">
        <v>537</v>
      </c>
      <c r="G326" s="974"/>
      <c r="H326" s="975"/>
      <c r="I326" s="975"/>
      <c r="J326" s="976"/>
    </row>
    <row r="327" spans="2:11" ht="34.5" customHeight="1" outlineLevel="1">
      <c r="B327" s="995"/>
      <c r="C327" s="71"/>
      <c r="D327" s="197" t="s">
        <v>311</v>
      </c>
      <c r="E327" s="71"/>
      <c r="F327" s="977"/>
      <c r="G327" s="977"/>
      <c r="H327" s="978"/>
      <c r="I327" s="978"/>
      <c r="J327" s="979"/>
    </row>
    <row r="328" spans="2:11" ht="34.5" customHeight="1" outlineLevel="1">
      <c r="B328" s="995"/>
      <c r="C328" s="71"/>
      <c r="D328" s="88" t="s">
        <v>311</v>
      </c>
      <c r="E328" s="71"/>
      <c r="F328" s="968"/>
      <c r="G328" s="968"/>
      <c r="H328" s="969"/>
      <c r="I328" s="969"/>
      <c r="J328" s="970"/>
    </row>
    <row r="329" spans="2:11" ht="34.5" customHeight="1" outlineLevel="1">
      <c r="B329" s="995"/>
      <c r="C329" s="71"/>
      <c r="D329" s="88" t="s">
        <v>311</v>
      </c>
      <c r="E329" s="71"/>
      <c r="F329" s="968"/>
      <c r="G329" s="968"/>
      <c r="H329" s="969"/>
      <c r="I329" s="969"/>
      <c r="J329" s="970"/>
    </row>
    <row r="330" spans="2:11" ht="34.5" customHeight="1" outlineLevel="1">
      <c r="B330" s="995"/>
      <c r="C330" s="71"/>
      <c r="D330" s="88" t="s">
        <v>311</v>
      </c>
      <c r="E330" s="71"/>
      <c r="F330" s="968"/>
      <c r="G330" s="968"/>
      <c r="H330" s="969"/>
      <c r="I330" s="969"/>
      <c r="J330" s="970"/>
    </row>
    <row r="331" spans="2:11" ht="34.5" customHeight="1" outlineLevel="1">
      <c r="B331" s="995"/>
      <c r="C331" s="71"/>
      <c r="D331" s="241" t="s">
        <v>311</v>
      </c>
      <c r="E331" s="71"/>
      <c r="F331" s="980"/>
      <c r="G331" s="981"/>
      <c r="H331" s="982"/>
      <c r="I331" s="982"/>
      <c r="J331" s="983"/>
    </row>
    <row r="332" spans="2:11" ht="15" customHeight="1" outlineLevel="1">
      <c r="B332" s="936" t="s">
        <v>538</v>
      </c>
      <c r="C332" s="974" t="s">
        <v>536</v>
      </c>
      <c r="D332" s="974"/>
      <c r="E332" s="974"/>
      <c r="F332" s="974" t="s">
        <v>539</v>
      </c>
      <c r="G332" s="974"/>
      <c r="H332" s="975"/>
      <c r="I332" s="975"/>
      <c r="J332" s="976"/>
    </row>
    <row r="333" spans="2:11" ht="31.5" customHeight="1" outlineLevel="1">
      <c r="B333" s="937"/>
      <c r="C333" s="72"/>
      <c r="D333" s="90" t="s">
        <v>540</v>
      </c>
      <c r="E333" s="73"/>
      <c r="F333" s="977"/>
      <c r="G333" s="977"/>
      <c r="H333" s="978"/>
      <c r="I333" s="978"/>
      <c r="J333" s="979"/>
    </row>
    <row r="334" spans="2:11" ht="31.5" customHeight="1" outlineLevel="1">
      <c r="B334" s="937"/>
      <c r="C334" s="74"/>
      <c r="D334" s="91" t="s">
        <v>540</v>
      </c>
      <c r="E334" s="75"/>
      <c r="F334" s="968"/>
      <c r="G334" s="968"/>
      <c r="H334" s="969"/>
      <c r="I334" s="969"/>
      <c r="J334" s="970"/>
    </row>
    <row r="335" spans="2:11" ht="31.5" customHeight="1" outlineLevel="1">
      <c r="B335" s="937"/>
      <c r="C335" s="74"/>
      <c r="D335" s="91" t="s">
        <v>540</v>
      </c>
      <c r="E335" s="75"/>
      <c r="F335" s="968"/>
      <c r="G335" s="968"/>
      <c r="H335" s="969"/>
      <c r="I335" s="969"/>
      <c r="J335" s="970"/>
    </row>
    <row r="336" spans="2:11" ht="31.5" customHeight="1" outlineLevel="1">
      <c r="B336" s="937"/>
      <c r="C336" s="74"/>
      <c r="D336" s="91" t="s">
        <v>540</v>
      </c>
      <c r="E336" s="75"/>
      <c r="F336" s="968"/>
      <c r="G336" s="968"/>
      <c r="H336" s="969"/>
      <c r="I336" s="969"/>
      <c r="J336" s="970"/>
    </row>
    <row r="337" spans="1:26" ht="31.5" customHeight="1" outlineLevel="1">
      <c r="B337" s="938"/>
      <c r="C337" s="76"/>
      <c r="D337" s="92" t="s">
        <v>540</v>
      </c>
      <c r="E337" s="77"/>
      <c r="F337" s="939"/>
      <c r="G337" s="939"/>
      <c r="H337" s="940"/>
      <c r="I337" s="940"/>
      <c r="J337" s="941"/>
    </row>
    <row r="338" spans="1:26" ht="15" customHeight="1" outlineLevel="1">
      <c r="B338" s="954" t="s">
        <v>541</v>
      </c>
      <c r="C338" s="956" t="s">
        <v>542</v>
      </c>
      <c r="D338" s="957"/>
      <c r="E338" s="958"/>
      <c r="F338" s="959" t="s">
        <v>543</v>
      </c>
      <c r="G338" s="960"/>
      <c r="H338" s="960"/>
      <c r="I338" s="960"/>
      <c r="J338" s="961"/>
    </row>
    <row r="339" spans="1:26" ht="30" customHeight="1" outlineLevel="1">
      <c r="B339" s="937"/>
      <c r="C339" s="74"/>
      <c r="D339" s="91" t="s">
        <v>540</v>
      </c>
      <c r="E339" s="71"/>
      <c r="F339" s="965"/>
      <c r="G339" s="965"/>
      <c r="H339" s="966"/>
      <c r="I339" s="966"/>
      <c r="J339" s="967"/>
    </row>
    <row r="340" spans="1:26" ht="30" customHeight="1" outlineLevel="1">
      <c r="B340" s="937"/>
      <c r="C340" s="74"/>
      <c r="D340" s="91" t="s">
        <v>540</v>
      </c>
      <c r="E340" s="71"/>
      <c r="F340" s="968"/>
      <c r="G340" s="968"/>
      <c r="H340" s="969"/>
      <c r="I340" s="969"/>
      <c r="J340" s="970"/>
    </row>
    <row r="341" spans="1:26" ht="30" customHeight="1" outlineLevel="1">
      <c r="B341" s="937"/>
      <c r="C341" s="74"/>
      <c r="D341" s="91" t="s">
        <v>540</v>
      </c>
      <c r="E341" s="71"/>
      <c r="F341" s="968"/>
      <c r="G341" s="968"/>
      <c r="H341" s="969"/>
      <c r="I341" s="969"/>
      <c r="J341" s="970"/>
    </row>
    <row r="342" spans="1:26" ht="30" customHeight="1" outlineLevel="1" thickBot="1">
      <c r="B342" s="955"/>
      <c r="C342" s="78"/>
      <c r="D342" s="93" t="s">
        <v>540</v>
      </c>
      <c r="E342" s="79"/>
      <c r="F342" s="971"/>
      <c r="G342" s="971"/>
      <c r="H342" s="972"/>
      <c r="I342" s="972"/>
      <c r="J342" s="973"/>
    </row>
    <row r="343" spans="1:26" s="85" customFormat="1" ht="18.75" customHeight="1" outlineLevel="1" thickBot="1">
      <c r="A343" s="81"/>
      <c r="B343" s="94"/>
      <c r="C343" s="81"/>
      <c r="D343" s="81"/>
      <c r="E343" s="81"/>
      <c r="F343" s="81"/>
      <c r="G343" s="82"/>
      <c r="H343" s="82"/>
      <c r="I343" s="82"/>
      <c r="J343" s="82"/>
      <c r="K343" s="82"/>
      <c r="L343" s="82"/>
      <c r="M343" s="83"/>
      <c r="N343" s="1021"/>
      <c r="O343" s="1021"/>
      <c r="P343" s="1021"/>
      <c r="Q343" s="1021"/>
      <c r="R343" s="84"/>
      <c r="V343" s="83"/>
      <c r="W343" s="83"/>
      <c r="X343" s="83"/>
      <c r="Y343" s="83"/>
      <c r="Z343" s="84"/>
    </row>
    <row r="344" spans="1:26" ht="18.75" customHeight="1" outlineLevel="1">
      <c r="B344" s="1018" t="s">
        <v>544</v>
      </c>
      <c r="C344" s="1025"/>
      <c r="D344" s="1026"/>
      <c r="E344" s="1026"/>
      <c r="F344" s="1026"/>
      <c r="G344" s="1026"/>
      <c r="H344" s="1026"/>
      <c r="I344" s="1026"/>
      <c r="J344" s="1027"/>
    </row>
    <row r="345" spans="1:26" ht="18.75" customHeight="1" outlineLevel="1">
      <c r="B345" s="1019"/>
      <c r="C345" s="921"/>
      <c r="D345" s="922"/>
      <c r="E345" s="922"/>
      <c r="F345" s="922"/>
      <c r="G345" s="922"/>
      <c r="H345" s="922"/>
      <c r="I345" s="922"/>
      <c r="J345" s="923"/>
    </row>
    <row r="346" spans="1:26" ht="18.75" customHeight="1" outlineLevel="1">
      <c r="B346" s="1020"/>
      <c r="C346" s="1028"/>
      <c r="D346" s="1029"/>
      <c r="E346" s="1029"/>
      <c r="F346" s="1029"/>
      <c r="G346" s="1029"/>
      <c r="H346" s="1029"/>
      <c r="I346" s="1029"/>
      <c r="J346" s="1030"/>
    </row>
    <row r="347" spans="1:26" ht="18.75" customHeight="1" outlineLevel="1">
      <c r="B347" s="1031" t="s">
        <v>545</v>
      </c>
      <c r="C347" s="918"/>
      <c r="D347" s="919"/>
      <c r="E347" s="919"/>
      <c r="F347" s="919"/>
      <c r="G347" s="919"/>
      <c r="H347" s="919"/>
      <c r="I347" s="919"/>
      <c r="J347" s="920"/>
    </row>
    <row r="348" spans="1:26" ht="18.75" customHeight="1" outlineLevel="1">
      <c r="B348" s="1019"/>
      <c r="C348" s="921"/>
      <c r="D348" s="922"/>
      <c r="E348" s="922"/>
      <c r="F348" s="922"/>
      <c r="G348" s="922"/>
      <c r="H348" s="922"/>
      <c r="I348" s="922"/>
      <c r="J348" s="923"/>
    </row>
    <row r="349" spans="1:26" ht="18.75" customHeight="1" outlineLevel="1" thickBot="1">
      <c r="B349" s="1032"/>
      <c r="C349" s="924"/>
      <c r="D349" s="925"/>
      <c r="E349" s="925"/>
      <c r="F349" s="925"/>
      <c r="G349" s="925"/>
      <c r="H349" s="925"/>
      <c r="I349" s="925"/>
      <c r="J349" s="926"/>
    </row>
    <row r="350" spans="1:26" ht="18.75" customHeight="1" outlineLevel="1" thickBot="1">
      <c r="B350" s="95"/>
      <c r="C350" s="96"/>
      <c r="D350" s="96"/>
      <c r="E350" s="96"/>
      <c r="F350" s="96"/>
      <c r="G350" s="96"/>
      <c r="H350" s="96"/>
      <c r="I350" s="96"/>
      <c r="J350" s="96"/>
    </row>
    <row r="351" spans="1:26" ht="18.75" customHeight="1" outlineLevel="1">
      <c r="B351" s="97" t="s">
        <v>546</v>
      </c>
      <c r="C351" s="98"/>
      <c r="D351" s="98"/>
      <c r="E351" s="98"/>
      <c r="F351" s="99"/>
      <c r="G351" s="99"/>
      <c r="H351" s="99"/>
      <c r="I351" s="99"/>
      <c r="J351" s="100"/>
    </row>
    <row r="352" spans="1:26" ht="18.75" customHeight="1" outlineLevel="1">
      <c r="B352" s="942"/>
      <c r="C352" s="943"/>
      <c r="D352" s="943"/>
      <c r="E352" s="943"/>
      <c r="F352" s="943"/>
      <c r="G352" s="943"/>
      <c r="H352" s="943"/>
      <c r="I352" s="943"/>
      <c r="J352" s="944"/>
    </row>
    <row r="353" spans="2:10" ht="12" customHeight="1" outlineLevel="1" thickBot="1">
      <c r="B353" s="234"/>
      <c r="C353" s="101"/>
      <c r="D353" s="101"/>
      <c r="E353" s="101"/>
      <c r="F353" s="101"/>
      <c r="G353" s="101"/>
      <c r="H353" s="101"/>
      <c r="I353" s="101"/>
      <c r="J353" s="102"/>
    </row>
    <row r="354" spans="2:10" ht="17.25" customHeight="1"/>
    <row r="356" spans="2:10" ht="33.75" customHeight="1">
      <c r="B356" s="103" t="s">
        <v>529</v>
      </c>
      <c r="C356" s="948">
        <f>個票ｰ1009!B163</f>
        <v>0</v>
      </c>
      <c r="D356" s="949"/>
      <c r="E356" s="949"/>
      <c r="F356" s="950"/>
      <c r="G356" s="104" t="s">
        <v>530</v>
      </c>
      <c r="H356" s="945">
        <v>19</v>
      </c>
      <c r="I356" s="946"/>
      <c r="J356" s="947"/>
    </row>
    <row r="357" spans="2:10" ht="30" customHeight="1" outlineLevel="1">
      <c r="B357" s="237" t="s">
        <v>531</v>
      </c>
      <c r="C357" s="951">
        <f>個票ｰ1009!U163</f>
        <v>0</v>
      </c>
      <c r="D357" s="952"/>
      <c r="E357" s="952"/>
      <c r="F357" s="952"/>
      <c r="G357" s="952"/>
      <c r="H357" s="952"/>
      <c r="I357" s="952"/>
      <c r="J357" s="953"/>
    </row>
    <row r="358" spans="2:10" ht="30" customHeight="1" outlineLevel="1">
      <c r="B358" s="235" t="s">
        <v>533</v>
      </c>
      <c r="C358" s="992">
        <f>個票ｰ1009!S163</f>
        <v>0</v>
      </c>
      <c r="D358" s="993"/>
      <c r="E358" s="993"/>
      <c r="F358" s="993"/>
      <c r="G358" s="993"/>
      <c r="H358" s="993"/>
      <c r="I358" s="993"/>
      <c r="J358" s="994"/>
    </row>
    <row r="359" spans="2:10" ht="30" customHeight="1" outlineLevel="1">
      <c r="B359" s="236" t="s">
        <v>534</v>
      </c>
      <c r="C359" s="927"/>
      <c r="D359" s="927"/>
      <c r="E359" s="927"/>
      <c r="F359" s="927"/>
      <c r="G359" s="927"/>
      <c r="H359" s="928"/>
      <c r="I359" s="928"/>
      <c r="J359" s="929"/>
    </row>
    <row r="360" spans="2:10" ht="14.25" customHeight="1" outlineLevel="1">
      <c r="B360" s="995" t="s">
        <v>547</v>
      </c>
      <c r="C360" s="974" t="s">
        <v>536</v>
      </c>
      <c r="D360" s="974"/>
      <c r="E360" s="974"/>
      <c r="F360" s="974" t="s">
        <v>537</v>
      </c>
      <c r="G360" s="974"/>
      <c r="H360" s="975"/>
      <c r="I360" s="975"/>
      <c r="J360" s="976"/>
    </row>
    <row r="361" spans="2:10" ht="34.5" customHeight="1" outlineLevel="1">
      <c r="B361" s="995"/>
      <c r="C361" s="71"/>
      <c r="D361" s="197" t="s">
        <v>311</v>
      </c>
      <c r="E361" s="71"/>
      <c r="F361" s="977"/>
      <c r="G361" s="977"/>
      <c r="H361" s="978"/>
      <c r="I361" s="978"/>
      <c r="J361" s="979"/>
    </row>
    <row r="362" spans="2:10" ht="34.5" customHeight="1" outlineLevel="1">
      <c r="B362" s="995"/>
      <c r="C362" s="71"/>
      <c r="D362" s="88" t="s">
        <v>311</v>
      </c>
      <c r="E362" s="71"/>
      <c r="F362" s="968"/>
      <c r="G362" s="968"/>
      <c r="H362" s="969"/>
      <c r="I362" s="969"/>
      <c r="J362" s="970"/>
    </row>
    <row r="363" spans="2:10" ht="34.5" customHeight="1" outlineLevel="1">
      <c r="B363" s="995"/>
      <c r="C363" s="71"/>
      <c r="D363" s="88" t="s">
        <v>311</v>
      </c>
      <c r="E363" s="71"/>
      <c r="F363" s="968"/>
      <c r="G363" s="968"/>
      <c r="H363" s="969"/>
      <c r="I363" s="969"/>
      <c r="J363" s="970"/>
    </row>
    <row r="364" spans="2:10" ht="34.5" customHeight="1" outlineLevel="1">
      <c r="B364" s="995"/>
      <c r="C364" s="71"/>
      <c r="D364" s="88" t="s">
        <v>311</v>
      </c>
      <c r="E364" s="71"/>
      <c r="F364" s="968"/>
      <c r="G364" s="968"/>
      <c r="H364" s="969"/>
      <c r="I364" s="969"/>
      <c r="J364" s="970"/>
    </row>
    <row r="365" spans="2:10" ht="34.5" customHeight="1" outlineLevel="1">
      <c r="B365" s="995"/>
      <c r="C365" s="71"/>
      <c r="D365" s="241" t="s">
        <v>311</v>
      </c>
      <c r="E365" s="71"/>
      <c r="F365" s="980"/>
      <c r="G365" s="981"/>
      <c r="H365" s="982"/>
      <c r="I365" s="982"/>
      <c r="J365" s="983"/>
    </row>
    <row r="366" spans="2:10" ht="15" customHeight="1" outlineLevel="1">
      <c r="B366" s="936" t="s">
        <v>538</v>
      </c>
      <c r="C366" s="974" t="s">
        <v>536</v>
      </c>
      <c r="D366" s="974"/>
      <c r="E366" s="974"/>
      <c r="F366" s="974" t="s">
        <v>539</v>
      </c>
      <c r="G366" s="974"/>
      <c r="H366" s="975"/>
      <c r="I366" s="975"/>
      <c r="J366" s="976"/>
    </row>
    <row r="367" spans="2:10" ht="31.5" customHeight="1" outlineLevel="1">
      <c r="B367" s="937"/>
      <c r="C367" s="72"/>
      <c r="D367" s="90" t="s">
        <v>540</v>
      </c>
      <c r="E367" s="73"/>
      <c r="F367" s="977"/>
      <c r="G367" s="977"/>
      <c r="H367" s="978"/>
      <c r="I367" s="978"/>
      <c r="J367" s="979"/>
    </row>
    <row r="368" spans="2:10" ht="31.5" customHeight="1" outlineLevel="1">
      <c r="B368" s="937"/>
      <c r="C368" s="74"/>
      <c r="D368" s="91" t="s">
        <v>540</v>
      </c>
      <c r="E368" s="75"/>
      <c r="F368" s="968"/>
      <c r="G368" s="968"/>
      <c r="H368" s="969"/>
      <c r="I368" s="969"/>
      <c r="J368" s="970"/>
    </row>
    <row r="369" spans="1:26" ht="31.5" customHeight="1" outlineLevel="1">
      <c r="B369" s="937"/>
      <c r="C369" s="74"/>
      <c r="D369" s="91" t="s">
        <v>540</v>
      </c>
      <c r="E369" s="75"/>
      <c r="F369" s="968"/>
      <c r="G369" s="968"/>
      <c r="H369" s="969"/>
      <c r="I369" s="969"/>
      <c r="J369" s="970"/>
    </row>
    <row r="370" spans="1:26" ht="31.5" customHeight="1" outlineLevel="1">
      <c r="B370" s="937"/>
      <c r="C370" s="74"/>
      <c r="D370" s="91" t="s">
        <v>540</v>
      </c>
      <c r="E370" s="75"/>
      <c r="F370" s="968"/>
      <c r="G370" s="968"/>
      <c r="H370" s="969"/>
      <c r="I370" s="969"/>
      <c r="J370" s="970"/>
    </row>
    <row r="371" spans="1:26" ht="31.5" customHeight="1" outlineLevel="1">
      <c r="B371" s="938"/>
      <c r="C371" s="76"/>
      <c r="D371" s="92" t="s">
        <v>540</v>
      </c>
      <c r="E371" s="77"/>
      <c r="F371" s="939"/>
      <c r="G371" s="939"/>
      <c r="H371" s="940"/>
      <c r="I371" s="940"/>
      <c r="J371" s="941"/>
    </row>
    <row r="372" spans="1:26" ht="15" customHeight="1" outlineLevel="1">
      <c r="B372" s="954" t="s">
        <v>541</v>
      </c>
      <c r="C372" s="956" t="s">
        <v>542</v>
      </c>
      <c r="D372" s="957"/>
      <c r="E372" s="958"/>
      <c r="F372" s="959" t="s">
        <v>543</v>
      </c>
      <c r="G372" s="960"/>
      <c r="H372" s="960"/>
      <c r="I372" s="960"/>
      <c r="J372" s="961"/>
    </row>
    <row r="373" spans="1:26" ht="30" customHeight="1" outlineLevel="1">
      <c r="B373" s="937"/>
      <c r="C373" s="74"/>
      <c r="D373" s="91" t="s">
        <v>540</v>
      </c>
      <c r="E373" s="71"/>
      <c r="F373" s="965"/>
      <c r="G373" s="965"/>
      <c r="H373" s="966"/>
      <c r="I373" s="966"/>
      <c r="J373" s="967"/>
    </row>
    <row r="374" spans="1:26" ht="30" customHeight="1" outlineLevel="1">
      <c r="B374" s="937"/>
      <c r="C374" s="74"/>
      <c r="D374" s="91" t="s">
        <v>540</v>
      </c>
      <c r="E374" s="71"/>
      <c r="F374" s="968"/>
      <c r="G374" s="968"/>
      <c r="H374" s="969"/>
      <c r="I374" s="969"/>
      <c r="J374" s="970"/>
    </row>
    <row r="375" spans="1:26" ht="30" customHeight="1" outlineLevel="1">
      <c r="B375" s="937"/>
      <c r="C375" s="74"/>
      <c r="D375" s="91" t="s">
        <v>540</v>
      </c>
      <c r="E375" s="71"/>
      <c r="F375" s="968"/>
      <c r="G375" s="968"/>
      <c r="H375" s="969"/>
      <c r="I375" s="969"/>
      <c r="J375" s="970"/>
    </row>
    <row r="376" spans="1:26" ht="30" customHeight="1" outlineLevel="1" thickBot="1">
      <c r="B376" s="955"/>
      <c r="C376" s="78"/>
      <c r="D376" s="93" t="s">
        <v>540</v>
      </c>
      <c r="E376" s="79"/>
      <c r="F376" s="971"/>
      <c r="G376" s="971"/>
      <c r="H376" s="972"/>
      <c r="I376" s="972"/>
      <c r="J376" s="973"/>
    </row>
    <row r="377" spans="1:26" s="85" customFormat="1" ht="18.75" customHeight="1" outlineLevel="1" thickBot="1">
      <c r="A377" s="81"/>
      <c r="B377" s="94"/>
      <c r="C377" s="81"/>
      <c r="D377" s="81"/>
      <c r="E377" s="81"/>
      <c r="F377" s="81"/>
      <c r="G377" s="82"/>
      <c r="H377" s="82"/>
      <c r="I377" s="82"/>
      <c r="J377" s="82"/>
      <c r="K377" s="82"/>
      <c r="L377" s="82"/>
      <c r="M377" s="83"/>
      <c r="N377" s="1021"/>
      <c r="O377" s="1021"/>
      <c r="P377" s="1021"/>
      <c r="Q377" s="1021"/>
      <c r="R377" s="84"/>
      <c r="V377" s="83"/>
      <c r="W377" s="83"/>
      <c r="X377" s="83"/>
      <c r="Y377" s="83"/>
      <c r="Z377" s="84"/>
    </row>
    <row r="378" spans="1:26" ht="18.75" customHeight="1" outlineLevel="1">
      <c r="B378" s="1018" t="s">
        <v>544</v>
      </c>
      <c r="C378" s="1025"/>
      <c r="D378" s="1026"/>
      <c r="E378" s="1026"/>
      <c r="F378" s="1026"/>
      <c r="G378" s="1026"/>
      <c r="H378" s="1026"/>
      <c r="I378" s="1026"/>
      <c r="J378" s="1027"/>
    </row>
    <row r="379" spans="1:26" ht="18.75" customHeight="1" outlineLevel="1">
      <c r="B379" s="1019"/>
      <c r="C379" s="921"/>
      <c r="D379" s="922"/>
      <c r="E379" s="922"/>
      <c r="F379" s="922"/>
      <c r="G379" s="922"/>
      <c r="H379" s="922"/>
      <c r="I379" s="922"/>
      <c r="J379" s="923"/>
    </row>
    <row r="380" spans="1:26" ht="18.75" customHeight="1" outlineLevel="1">
      <c r="B380" s="1020"/>
      <c r="C380" s="1028"/>
      <c r="D380" s="1029"/>
      <c r="E380" s="1029"/>
      <c r="F380" s="1029"/>
      <c r="G380" s="1029"/>
      <c r="H380" s="1029"/>
      <c r="I380" s="1029"/>
      <c r="J380" s="1030"/>
    </row>
    <row r="381" spans="1:26" ht="18.75" customHeight="1" outlineLevel="1">
      <c r="B381" s="1031" t="s">
        <v>545</v>
      </c>
      <c r="C381" s="918"/>
      <c r="D381" s="919"/>
      <c r="E381" s="919"/>
      <c r="F381" s="919"/>
      <c r="G381" s="919"/>
      <c r="H381" s="919"/>
      <c r="I381" s="919"/>
      <c r="J381" s="920"/>
    </row>
    <row r="382" spans="1:26" ht="18.75" customHeight="1" outlineLevel="1">
      <c r="B382" s="1019"/>
      <c r="C382" s="921"/>
      <c r="D382" s="922"/>
      <c r="E382" s="922"/>
      <c r="F382" s="922"/>
      <c r="G382" s="922"/>
      <c r="H382" s="922"/>
      <c r="I382" s="922"/>
      <c r="J382" s="923"/>
    </row>
    <row r="383" spans="1:26" ht="18.75" customHeight="1" outlineLevel="1" thickBot="1">
      <c r="B383" s="1032"/>
      <c r="C383" s="924"/>
      <c r="D383" s="925"/>
      <c r="E383" s="925"/>
      <c r="F383" s="925"/>
      <c r="G383" s="925"/>
      <c r="H383" s="925"/>
      <c r="I383" s="925"/>
      <c r="J383" s="926"/>
    </row>
    <row r="384" spans="1:26" ht="18.75" customHeight="1" outlineLevel="1" thickBot="1">
      <c r="B384" s="95"/>
      <c r="C384" s="96"/>
      <c r="D384" s="96"/>
      <c r="E384" s="96"/>
      <c r="F384" s="96"/>
      <c r="G384" s="96"/>
      <c r="H384" s="96"/>
      <c r="I384" s="96"/>
      <c r="J384" s="96"/>
    </row>
    <row r="385" spans="2:10" ht="18.75" customHeight="1" outlineLevel="1">
      <c r="B385" s="97" t="s">
        <v>546</v>
      </c>
      <c r="C385" s="98"/>
      <c r="D385" s="98"/>
      <c r="E385" s="98"/>
      <c r="F385" s="99"/>
      <c r="G385" s="99"/>
      <c r="H385" s="99"/>
      <c r="I385" s="99"/>
      <c r="J385" s="100"/>
    </row>
    <row r="386" spans="2:10" ht="18.75" customHeight="1" outlineLevel="1">
      <c r="B386" s="942"/>
      <c r="C386" s="943"/>
      <c r="D386" s="943"/>
      <c r="E386" s="943"/>
      <c r="F386" s="943"/>
      <c r="G386" s="943"/>
      <c r="H386" s="943"/>
      <c r="I386" s="943"/>
      <c r="J386" s="944"/>
    </row>
    <row r="387" spans="2:10" ht="12" customHeight="1" outlineLevel="1" thickBot="1">
      <c r="B387" s="234"/>
      <c r="C387" s="101"/>
      <c r="D387" s="101"/>
      <c r="E387" s="101"/>
      <c r="F387" s="101"/>
      <c r="G387" s="101"/>
      <c r="H387" s="101"/>
      <c r="I387" s="101"/>
      <c r="J387" s="102"/>
    </row>
    <row r="390" spans="2:10" ht="33" customHeight="1">
      <c r="B390" s="103" t="s">
        <v>529</v>
      </c>
      <c r="C390" s="948">
        <f>個票ｰ1009!B164</f>
        <v>0</v>
      </c>
      <c r="D390" s="949"/>
      <c r="E390" s="949"/>
      <c r="F390" s="950"/>
      <c r="G390" s="104" t="s">
        <v>530</v>
      </c>
      <c r="H390" s="945">
        <v>20</v>
      </c>
      <c r="I390" s="946"/>
      <c r="J390" s="947"/>
    </row>
    <row r="391" spans="2:10" ht="30" customHeight="1" outlineLevel="1">
      <c r="B391" s="237" t="s">
        <v>531</v>
      </c>
      <c r="C391" s="951">
        <f>個票ｰ1009!U164</f>
        <v>0</v>
      </c>
      <c r="D391" s="952"/>
      <c r="E391" s="952"/>
      <c r="F391" s="952"/>
      <c r="G391" s="952"/>
      <c r="H391" s="952"/>
      <c r="I391" s="952"/>
      <c r="J391" s="953"/>
    </row>
    <row r="392" spans="2:10" ht="30" customHeight="1" outlineLevel="1">
      <c r="B392" s="235" t="s">
        <v>533</v>
      </c>
      <c r="C392" s="992">
        <f>個票ｰ1009!S164</f>
        <v>0</v>
      </c>
      <c r="D392" s="993"/>
      <c r="E392" s="993"/>
      <c r="F392" s="993"/>
      <c r="G392" s="993"/>
      <c r="H392" s="993"/>
      <c r="I392" s="993"/>
      <c r="J392" s="994"/>
    </row>
    <row r="393" spans="2:10" ht="30" customHeight="1" outlineLevel="1">
      <c r="B393" s="236" t="s">
        <v>534</v>
      </c>
      <c r="C393" s="927"/>
      <c r="D393" s="927"/>
      <c r="E393" s="927"/>
      <c r="F393" s="927"/>
      <c r="G393" s="927"/>
      <c r="H393" s="928"/>
      <c r="I393" s="928"/>
      <c r="J393" s="929"/>
    </row>
    <row r="394" spans="2:10" ht="14.25" customHeight="1" outlineLevel="1">
      <c r="B394" s="995" t="s">
        <v>547</v>
      </c>
      <c r="C394" s="974" t="s">
        <v>536</v>
      </c>
      <c r="D394" s="974"/>
      <c r="E394" s="974"/>
      <c r="F394" s="974" t="s">
        <v>537</v>
      </c>
      <c r="G394" s="974"/>
      <c r="H394" s="975"/>
      <c r="I394" s="975"/>
      <c r="J394" s="976"/>
    </row>
    <row r="395" spans="2:10" ht="34.5" customHeight="1" outlineLevel="1">
      <c r="B395" s="995"/>
      <c r="C395" s="71"/>
      <c r="D395" s="197" t="s">
        <v>311</v>
      </c>
      <c r="E395" s="71"/>
      <c r="F395" s="977"/>
      <c r="G395" s="977"/>
      <c r="H395" s="978"/>
      <c r="I395" s="978"/>
      <c r="J395" s="979"/>
    </row>
    <row r="396" spans="2:10" ht="34.5" customHeight="1" outlineLevel="1">
      <c r="B396" s="995"/>
      <c r="C396" s="71"/>
      <c r="D396" s="88" t="s">
        <v>311</v>
      </c>
      <c r="E396" s="71"/>
      <c r="F396" s="968"/>
      <c r="G396" s="968"/>
      <c r="H396" s="969"/>
      <c r="I396" s="969"/>
      <c r="J396" s="970"/>
    </row>
    <row r="397" spans="2:10" ht="34.5" customHeight="1" outlineLevel="1">
      <c r="B397" s="995"/>
      <c r="C397" s="71"/>
      <c r="D397" s="88" t="s">
        <v>311</v>
      </c>
      <c r="E397" s="71"/>
      <c r="F397" s="968"/>
      <c r="G397" s="968"/>
      <c r="H397" s="969"/>
      <c r="I397" s="969"/>
      <c r="J397" s="970"/>
    </row>
    <row r="398" spans="2:10" ht="34.5" customHeight="1" outlineLevel="1">
      <c r="B398" s="995"/>
      <c r="C398" s="71"/>
      <c r="D398" s="88" t="s">
        <v>311</v>
      </c>
      <c r="E398" s="71"/>
      <c r="F398" s="968"/>
      <c r="G398" s="968"/>
      <c r="H398" s="969"/>
      <c r="I398" s="969"/>
      <c r="J398" s="970"/>
    </row>
    <row r="399" spans="2:10" ht="34.5" customHeight="1" outlineLevel="1">
      <c r="B399" s="995"/>
      <c r="C399" s="71"/>
      <c r="D399" s="241" t="s">
        <v>311</v>
      </c>
      <c r="E399" s="71"/>
      <c r="F399" s="980"/>
      <c r="G399" s="981"/>
      <c r="H399" s="982"/>
      <c r="I399" s="982"/>
      <c r="J399" s="983"/>
    </row>
    <row r="400" spans="2:10" ht="15" customHeight="1" outlineLevel="1">
      <c r="B400" s="936" t="s">
        <v>538</v>
      </c>
      <c r="C400" s="974" t="s">
        <v>536</v>
      </c>
      <c r="D400" s="974"/>
      <c r="E400" s="974"/>
      <c r="F400" s="974" t="s">
        <v>539</v>
      </c>
      <c r="G400" s="974"/>
      <c r="H400" s="975"/>
      <c r="I400" s="975"/>
      <c r="J400" s="976"/>
    </row>
    <row r="401" spans="1:26" ht="31.5" customHeight="1" outlineLevel="1">
      <c r="B401" s="937"/>
      <c r="C401" s="72"/>
      <c r="D401" s="90" t="s">
        <v>540</v>
      </c>
      <c r="E401" s="73"/>
      <c r="F401" s="977"/>
      <c r="G401" s="977"/>
      <c r="H401" s="978"/>
      <c r="I401" s="978"/>
      <c r="J401" s="979"/>
    </row>
    <row r="402" spans="1:26" ht="31.5" customHeight="1" outlineLevel="1">
      <c r="B402" s="937"/>
      <c r="C402" s="74"/>
      <c r="D402" s="91" t="s">
        <v>540</v>
      </c>
      <c r="E402" s="75"/>
      <c r="F402" s="968"/>
      <c r="G402" s="968"/>
      <c r="H402" s="969"/>
      <c r="I402" s="969"/>
      <c r="J402" s="970"/>
    </row>
    <row r="403" spans="1:26" ht="31.5" customHeight="1" outlineLevel="1">
      <c r="B403" s="937"/>
      <c r="C403" s="74"/>
      <c r="D403" s="91" t="s">
        <v>540</v>
      </c>
      <c r="E403" s="75"/>
      <c r="F403" s="968"/>
      <c r="G403" s="968"/>
      <c r="H403" s="969"/>
      <c r="I403" s="969"/>
      <c r="J403" s="970"/>
    </row>
    <row r="404" spans="1:26" ht="31.5" customHeight="1" outlineLevel="1">
      <c r="B404" s="937"/>
      <c r="C404" s="74"/>
      <c r="D404" s="91" t="s">
        <v>540</v>
      </c>
      <c r="E404" s="75"/>
      <c r="F404" s="968"/>
      <c r="G404" s="968"/>
      <c r="H404" s="969"/>
      <c r="I404" s="969"/>
      <c r="J404" s="970"/>
    </row>
    <row r="405" spans="1:26" ht="31.5" customHeight="1" outlineLevel="1">
      <c r="B405" s="938"/>
      <c r="C405" s="76"/>
      <c r="D405" s="92" t="s">
        <v>540</v>
      </c>
      <c r="E405" s="77"/>
      <c r="F405" s="939"/>
      <c r="G405" s="939"/>
      <c r="H405" s="940"/>
      <c r="I405" s="940"/>
      <c r="J405" s="941"/>
    </row>
    <row r="406" spans="1:26" ht="15" customHeight="1" outlineLevel="1">
      <c r="B406" s="954" t="s">
        <v>541</v>
      </c>
      <c r="C406" s="956" t="s">
        <v>542</v>
      </c>
      <c r="D406" s="957"/>
      <c r="E406" s="958"/>
      <c r="F406" s="959" t="s">
        <v>543</v>
      </c>
      <c r="G406" s="960"/>
      <c r="H406" s="960"/>
      <c r="I406" s="960"/>
      <c r="J406" s="961"/>
    </row>
    <row r="407" spans="1:26" ht="30" customHeight="1" outlineLevel="1">
      <c r="B407" s="937"/>
      <c r="C407" s="74"/>
      <c r="D407" s="91" t="s">
        <v>540</v>
      </c>
      <c r="E407" s="71"/>
      <c r="F407" s="965"/>
      <c r="G407" s="965"/>
      <c r="H407" s="966"/>
      <c r="I407" s="966"/>
      <c r="J407" s="967"/>
    </row>
    <row r="408" spans="1:26" ht="30" customHeight="1" outlineLevel="1">
      <c r="B408" s="937"/>
      <c r="C408" s="74"/>
      <c r="D408" s="91" t="s">
        <v>540</v>
      </c>
      <c r="E408" s="71"/>
      <c r="F408" s="968"/>
      <c r="G408" s="968"/>
      <c r="H408" s="969"/>
      <c r="I408" s="969"/>
      <c r="J408" s="970"/>
    </row>
    <row r="409" spans="1:26" ht="30" customHeight="1" outlineLevel="1">
      <c r="B409" s="937"/>
      <c r="C409" s="74"/>
      <c r="D409" s="91" t="s">
        <v>540</v>
      </c>
      <c r="E409" s="71"/>
      <c r="F409" s="968"/>
      <c r="G409" s="968"/>
      <c r="H409" s="969"/>
      <c r="I409" s="969"/>
      <c r="J409" s="970"/>
    </row>
    <row r="410" spans="1:26" ht="30" customHeight="1" outlineLevel="1" thickBot="1">
      <c r="B410" s="955"/>
      <c r="C410" s="78"/>
      <c r="D410" s="93" t="s">
        <v>540</v>
      </c>
      <c r="E410" s="79"/>
      <c r="F410" s="971"/>
      <c r="G410" s="971"/>
      <c r="H410" s="972"/>
      <c r="I410" s="972"/>
      <c r="J410" s="973"/>
    </row>
    <row r="411" spans="1:26" s="85" customFormat="1" ht="18.75" customHeight="1" outlineLevel="1" thickBot="1">
      <c r="A411" s="81"/>
      <c r="B411" s="94"/>
      <c r="C411" s="81"/>
      <c r="D411" s="81"/>
      <c r="E411" s="81"/>
      <c r="F411" s="81"/>
      <c r="G411" s="82"/>
      <c r="H411" s="82"/>
      <c r="I411" s="82"/>
      <c r="J411" s="82"/>
      <c r="K411" s="82"/>
      <c r="L411" s="82"/>
      <c r="M411" s="83"/>
      <c r="N411" s="1021"/>
      <c r="O411" s="1021"/>
      <c r="P411" s="1021"/>
      <c r="Q411" s="1021"/>
      <c r="R411" s="84"/>
      <c r="V411" s="83"/>
      <c r="W411" s="83"/>
      <c r="X411" s="83"/>
      <c r="Y411" s="83"/>
      <c r="Z411" s="84"/>
    </row>
    <row r="412" spans="1:26" ht="18.75" customHeight="1" outlineLevel="1">
      <c r="B412" s="1018" t="s">
        <v>544</v>
      </c>
      <c r="C412" s="1025"/>
      <c r="D412" s="1026"/>
      <c r="E412" s="1026"/>
      <c r="F412" s="1026"/>
      <c r="G412" s="1026"/>
      <c r="H412" s="1026"/>
      <c r="I412" s="1026"/>
      <c r="J412" s="1027"/>
    </row>
    <row r="413" spans="1:26" ht="18.75" customHeight="1" outlineLevel="1">
      <c r="B413" s="1019"/>
      <c r="C413" s="921"/>
      <c r="D413" s="922"/>
      <c r="E413" s="922"/>
      <c r="F413" s="922"/>
      <c r="G413" s="922"/>
      <c r="H413" s="922"/>
      <c r="I413" s="922"/>
      <c r="J413" s="923"/>
    </row>
    <row r="414" spans="1:26" ht="18.75" customHeight="1" outlineLevel="1">
      <c r="B414" s="1020"/>
      <c r="C414" s="1028"/>
      <c r="D414" s="1029"/>
      <c r="E414" s="1029"/>
      <c r="F414" s="1029"/>
      <c r="G414" s="1029"/>
      <c r="H414" s="1029"/>
      <c r="I414" s="1029"/>
      <c r="J414" s="1030"/>
    </row>
    <row r="415" spans="1:26" ht="18.75" customHeight="1" outlineLevel="1">
      <c r="B415" s="1031" t="s">
        <v>545</v>
      </c>
      <c r="C415" s="918"/>
      <c r="D415" s="919"/>
      <c r="E415" s="919"/>
      <c r="F415" s="919"/>
      <c r="G415" s="919"/>
      <c r="H415" s="919"/>
      <c r="I415" s="919"/>
      <c r="J415" s="920"/>
    </row>
    <row r="416" spans="1:26" ht="18.75" customHeight="1" outlineLevel="1">
      <c r="B416" s="1019"/>
      <c r="C416" s="921"/>
      <c r="D416" s="922"/>
      <c r="E416" s="922"/>
      <c r="F416" s="922"/>
      <c r="G416" s="922"/>
      <c r="H416" s="922"/>
      <c r="I416" s="922"/>
      <c r="J416" s="923"/>
    </row>
    <row r="417" spans="2:10" ht="18.75" customHeight="1" outlineLevel="1" thickBot="1">
      <c r="B417" s="1032"/>
      <c r="C417" s="924"/>
      <c r="D417" s="925"/>
      <c r="E417" s="925"/>
      <c r="F417" s="925"/>
      <c r="G417" s="925"/>
      <c r="H417" s="925"/>
      <c r="I417" s="925"/>
      <c r="J417" s="926"/>
    </row>
    <row r="418" spans="2:10" ht="18.75" customHeight="1" outlineLevel="1" thickBot="1">
      <c r="B418" s="95"/>
      <c r="C418" s="96"/>
      <c r="D418" s="96"/>
      <c r="E418" s="96"/>
      <c r="F418" s="96"/>
      <c r="G418" s="96"/>
      <c r="H418" s="96"/>
      <c r="I418" s="96"/>
      <c r="J418" s="96"/>
    </row>
    <row r="419" spans="2:10" ht="18.75" customHeight="1" outlineLevel="1">
      <c r="B419" s="97" t="s">
        <v>546</v>
      </c>
      <c r="C419" s="98"/>
      <c r="D419" s="98"/>
      <c r="E419" s="98"/>
      <c r="F419" s="99"/>
      <c r="G419" s="99"/>
      <c r="H419" s="99"/>
      <c r="I419" s="99"/>
      <c r="J419" s="100"/>
    </row>
    <row r="420" spans="2:10" ht="18.75" customHeight="1" outlineLevel="1">
      <c r="B420" s="942"/>
      <c r="C420" s="943"/>
      <c r="D420" s="943"/>
      <c r="E420" s="943"/>
      <c r="F420" s="943"/>
      <c r="G420" s="943"/>
      <c r="H420" s="943"/>
      <c r="I420" s="943"/>
      <c r="J420" s="944"/>
    </row>
    <row r="421" spans="2:10" ht="12" customHeight="1" outlineLevel="1" thickBot="1">
      <c r="B421" s="234"/>
      <c r="C421" s="101"/>
      <c r="D421" s="101"/>
      <c r="E421" s="101"/>
      <c r="F421" s="101"/>
      <c r="G421" s="101"/>
      <c r="H421" s="101"/>
      <c r="I421" s="101"/>
      <c r="J421" s="102"/>
    </row>
  </sheetData>
  <sheetProtection formatRows="0" selectLockedCells="1"/>
  <mergeCells count="415">
    <mergeCell ref="J2:L2"/>
    <mergeCell ref="N2:Q2"/>
    <mergeCell ref="B3:B4"/>
    <mergeCell ref="C3:F4"/>
    <mergeCell ref="G3:G4"/>
    <mergeCell ref="H3:J4"/>
    <mergeCell ref="C9:F9"/>
    <mergeCell ref="H9:J9"/>
    <mergeCell ref="C10:J10"/>
    <mergeCell ref="N30:Q30"/>
    <mergeCell ref="B31:B33"/>
    <mergeCell ref="C31:J33"/>
    <mergeCell ref="C11:J11"/>
    <mergeCell ref="C12:J12"/>
    <mergeCell ref="B13:B18"/>
    <mergeCell ref="C13:E13"/>
    <mergeCell ref="F13:J13"/>
    <mergeCell ref="F14:J14"/>
    <mergeCell ref="F15:J15"/>
    <mergeCell ref="F16:J16"/>
    <mergeCell ref="F17:J17"/>
    <mergeCell ref="F18:J18"/>
    <mergeCell ref="B34:B36"/>
    <mergeCell ref="C34:J36"/>
    <mergeCell ref="B39:J39"/>
    <mergeCell ref="F24:J24"/>
    <mergeCell ref="B25:B29"/>
    <mergeCell ref="C25:E25"/>
    <mergeCell ref="F25:J25"/>
    <mergeCell ref="F26:J26"/>
    <mergeCell ref="F27:J27"/>
    <mergeCell ref="F28:J28"/>
    <mergeCell ref="F29:J29"/>
    <mergeCell ref="B19:B24"/>
    <mergeCell ref="C19:E19"/>
    <mergeCell ref="F19:J19"/>
    <mergeCell ref="F20:J20"/>
    <mergeCell ref="F21:J21"/>
    <mergeCell ref="F22:J22"/>
    <mergeCell ref="F23:J23"/>
    <mergeCell ref="C43:F43"/>
    <mergeCell ref="H43:J43"/>
    <mergeCell ref="C44:J44"/>
    <mergeCell ref="C45:J45"/>
    <mergeCell ref="C46:J46"/>
    <mergeCell ref="B47:B52"/>
    <mergeCell ref="C47:E47"/>
    <mergeCell ref="F47:J47"/>
    <mergeCell ref="F48:J48"/>
    <mergeCell ref="F49:J49"/>
    <mergeCell ref="F58:J58"/>
    <mergeCell ref="B59:B63"/>
    <mergeCell ref="C59:E59"/>
    <mergeCell ref="F59:J59"/>
    <mergeCell ref="F60:J60"/>
    <mergeCell ref="F61:J61"/>
    <mergeCell ref="F62:J62"/>
    <mergeCell ref="F63:J63"/>
    <mergeCell ref="F50:J50"/>
    <mergeCell ref="F51:J51"/>
    <mergeCell ref="F52:J52"/>
    <mergeCell ref="B53:B58"/>
    <mergeCell ref="C53:E53"/>
    <mergeCell ref="F53:J53"/>
    <mergeCell ref="F54:J54"/>
    <mergeCell ref="F55:J55"/>
    <mergeCell ref="F56:J56"/>
    <mergeCell ref="F57:J57"/>
    <mergeCell ref="B80:R80"/>
    <mergeCell ref="C81:F81"/>
    <mergeCell ref="H81:J81"/>
    <mergeCell ref="C82:J82"/>
    <mergeCell ref="C83:J83"/>
    <mergeCell ref="C84:J84"/>
    <mergeCell ref="N64:Q64"/>
    <mergeCell ref="B65:B67"/>
    <mergeCell ref="C65:J67"/>
    <mergeCell ref="B68:B70"/>
    <mergeCell ref="C68:J70"/>
    <mergeCell ref="B73:J73"/>
    <mergeCell ref="B91:B96"/>
    <mergeCell ref="C91:E91"/>
    <mergeCell ref="F91:J91"/>
    <mergeCell ref="F92:J92"/>
    <mergeCell ref="F93:J93"/>
    <mergeCell ref="F94:J94"/>
    <mergeCell ref="F95:J95"/>
    <mergeCell ref="F96:J96"/>
    <mergeCell ref="B85:B90"/>
    <mergeCell ref="C85:E85"/>
    <mergeCell ref="F85:J85"/>
    <mergeCell ref="F86:J86"/>
    <mergeCell ref="F87:J87"/>
    <mergeCell ref="F88:J88"/>
    <mergeCell ref="F89:J89"/>
    <mergeCell ref="F90:J90"/>
    <mergeCell ref="N102:Q102"/>
    <mergeCell ref="B103:B105"/>
    <mergeCell ref="C103:J105"/>
    <mergeCell ref="B106:B108"/>
    <mergeCell ref="C106:J108"/>
    <mergeCell ref="B111:J111"/>
    <mergeCell ref="B97:B101"/>
    <mergeCell ref="C97:E97"/>
    <mergeCell ref="F97:J97"/>
    <mergeCell ref="F98:J98"/>
    <mergeCell ref="F99:J99"/>
    <mergeCell ref="F100:J100"/>
    <mergeCell ref="F101:J101"/>
    <mergeCell ref="N137:Q137"/>
    <mergeCell ref="B138:B140"/>
    <mergeCell ref="C138:J140"/>
    <mergeCell ref="C116:F116"/>
    <mergeCell ref="H116:J116"/>
    <mergeCell ref="C117:J117"/>
    <mergeCell ref="C118:J118"/>
    <mergeCell ref="C119:J119"/>
    <mergeCell ref="B120:B125"/>
    <mergeCell ref="C120:E120"/>
    <mergeCell ref="F120:J120"/>
    <mergeCell ref="F121:J121"/>
    <mergeCell ref="F122:J122"/>
    <mergeCell ref="F123:J123"/>
    <mergeCell ref="F124:J124"/>
    <mergeCell ref="F125:J125"/>
    <mergeCell ref="B141:B143"/>
    <mergeCell ref="C141:J143"/>
    <mergeCell ref="B146:J146"/>
    <mergeCell ref="F131:J131"/>
    <mergeCell ref="B132:B136"/>
    <mergeCell ref="C132:E132"/>
    <mergeCell ref="F132:J132"/>
    <mergeCell ref="F133:J133"/>
    <mergeCell ref="F134:J134"/>
    <mergeCell ref="F135:J135"/>
    <mergeCell ref="F136:J136"/>
    <mergeCell ref="B126:B131"/>
    <mergeCell ref="C126:E126"/>
    <mergeCell ref="F126:J126"/>
    <mergeCell ref="F127:J127"/>
    <mergeCell ref="F128:J128"/>
    <mergeCell ref="F129:J129"/>
    <mergeCell ref="F130:J130"/>
    <mergeCell ref="N171:Q171"/>
    <mergeCell ref="B172:B174"/>
    <mergeCell ref="C172:J174"/>
    <mergeCell ref="C150:F150"/>
    <mergeCell ref="H150:J150"/>
    <mergeCell ref="C151:J151"/>
    <mergeCell ref="C152:J152"/>
    <mergeCell ref="C153:J153"/>
    <mergeCell ref="B154:B159"/>
    <mergeCell ref="C154:E154"/>
    <mergeCell ref="F154:J154"/>
    <mergeCell ref="F155:J155"/>
    <mergeCell ref="F156:J156"/>
    <mergeCell ref="F157:J157"/>
    <mergeCell ref="F158:J158"/>
    <mergeCell ref="F159:J159"/>
    <mergeCell ref="B175:B177"/>
    <mergeCell ref="C175:J177"/>
    <mergeCell ref="B180:J180"/>
    <mergeCell ref="F165:J165"/>
    <mergeCell ref="B166:B170"/>
    <mergeCell ref="C166:E166"/>
    <mergeCell ref="F166:J166"/>
    <mergeCell ref="F167:J167"/>
    <mergeCell ref="F168:J168"/>
    <mergeCell ref="F169:J169"/>
    <mergeCell ref="F170:J170"/>
    <mergeCell ref="B160:B165"/>
    <mergeCell ref="C160:E160"/>
    <mergeCell ref="F160:J160"/>
    <mergeCell ref="F161:J161"/>
    <mergeCell ref="F162:J162"/>
    <mergeCell ref="F163:J163"/>
    <mergeCell ref="F164:J164"/>
    <mergeCell ref="N205:Q205"/>
    <mergeCell ref="B206:B208"/>
    <mergeCell ref="C206:J208"/>
    <mergeCell ref="C184:F184"/>
    <mergeCell ref="H184:J184"/>
    <mergeCell ref="C185:J185"/>
    <mergeCell ref="C186:J186"/>
    <mergeCell ref="C187:J187"/>
    <mergeCell ref="B188:B193"/>
    <mergeCell ref="C188:E188"/>
    <mergeCell ref="F188:J188"/>
    <mergeCell ref="F189:J189"/>
    <mergeCell ref="F190:J190"/>
    <mergeCell ref="F191:J191"/>
    <mergeCell ref="F192:J192"/>
    <mergeCell ref="F193:J193"/>
    <mergeCell ref="B209:B211"/>
    <mergeCell ref="C209:J211"/>
    <mergeCell ref="B214:J214"/>
    <mergeCell ref="F199:J199"/>
    <mergeCell ref="B200:B204"/>
    <mergeCell ref="C200:E200"/>
    <mergeCell ref="F200:J200"/>
    <mergeCell ref="F201:J201"/>
    <mergeCell ref="F202:J202"/>
    <mergeCell ref="F203:J203"/>
    <mergeCell ref="F204:J204"/>
    <mergeCell ref="B194:B199"/>
    <mergeCell ref="C194:E194"/>
    <mergeCell ref="F194:J194"/>
    <mergeCell ref="F195:J195"/>
    <mergeCell ref="F196:J196"/>
    <mergeCell ref="F197:J197"/>
    <mergeCell ref="F198:J198"/>
    <mergeCell ref="N240:Q240"/>
    <mergeCell ref="B241:B243"/>
    <mergeCell ref="C241:J243"/>
    <mergeCell ref="C219:F219"/>
    <mergeCell ref="H219:J219"/>
    <mergeCell ref="C220:J220"/>
    <mergeCell ref="C221:J221"/>
    <mergeCell ref="C222:J222"/>
    <mergeCell ref="B223:B228"/>
    <mergeCell ref="C223:E223"/>
    <mergeCell ref="F223:J223"/>
    <mergeCell ref="F224:J224"/>
    <mergeCell ref="F225:J225"/>
    <mergeCell ref="F226:J226"/>
    <mergeCell ref="F227:J227"/>
    <mergeCell ref="F228:J228"/>
    <mergeCell ref="B244:B246"/>
    <mergeCell ref="C244:J246"/>
    <mergeCell ref="B249:J249"/>
    <mergeCell ref="F234:J234"/>
    <mergeCell ref="B235:B239"/>
    <mergeCell ref="C235:E235"/>
    <mergeCell ref="F235:J235"/>
    <mergeCell ref="F236:J236"/>
    <mergeCell ref="F237:J237"/>
    <mergeCell ref="F238:J238"/>
    <mergeCell ref="F239:J239"/>
    <mergeCell ref="B229:B234"/>
    <mergeCell ref="C229:E229"/>
    <mergeCell ref="F229:J229"/>
    <mergeCell ref="F230:J230"/>
    <mergeCell ref="F231:J231"/>
    <mergeCell ref="F232:J232"/>
    <mergeCell ref="F233:J233"/>
    <mergeCell ref="N274:Q274"/>
    <mergeCell ref="B275:B277"/>
    <mergeCell ref="C275:J277"/>
    <mergeCell ref="C253:F253"/>
    <mergeCell ref="H253:J253"/>
    <mergeCell ref="C254:J254"/>
    <mergeCell ref="C255:J255"/>
    <mergeCell ref="C256:J256"/>
    <mergeCell ref="B257:B262"/>
    <mergeCell ref="C257:E257"/>
    <mergeCell ref="F257:J257"/>
    <mergeCell ref="F258:J258"/>
    <mergeCell ref="F259:J259"/>
    <mergeCell ref="F260:J260"/>
    <mergeCell ref="F261:J261"/>
    <mergeCell ref="F262:J262"/>
    <mergeCell ref="B278:B280"/>
    <mergeCell ref="C278:J280"/>
    <mergeCell ref="B283:J283"/>
    <mergeCell ref="F268:J268"/>
    <mergeCell ref="B269:B273"/>
    <mergeCell ref="C269:E269"/>
    <mergeCell ref="F269:J269"/>
    <mergeCell ref="F270:J270"/>
    <mergeCell ref="F271:J271"/>
    <mergeCell ref="F272:J272"/>
    <mergeCell ref="F273:J273"/>
    <mergeCell ref="B263:B268"/>
    <mergeCell ref="C263:E263"/>
    <mergeCell ref="F263:J263"/>
    <mergeCell ref="F264:J264"/>
    <mergeCell ref="F265:J265"/>
    <mergeCell ref="F266:J266"/>
    <mergeCell ref="F267:J267"/>
    <mergeCell ref="N308:Q308"/>
    <mergeCell ref="B309:B311"/>
    <mergeCell ref="C309:J311"/>
    <mergeCell ref="C287:F287"/>
    <mergeCell ref="H287:J287"/>
    <mergeCell ref="C288:J288"/>
    <mergeCell ref="C289:J289"/>
    <mergeCell ref="C290:J290"/>
    <mergeCell ref="B291:B296"/>
    <mergeCell ref="C291:E291"/>
    <mergeCell ref="F291:J291"/>
    <mergeCell ref="F292:J292"/>
    <mergeCell ref="F293:J293"/>
    <mergeCell ref="F294:J294"/>
    <mergeCell ref="F295:J295"/>
    <mergeCell ref="F296:J296"/>
    <mergeCell ref="B312:B314"/>
    <mergeCell ref="C312:J314"/>
    <mergeCell ref="B317:J317"/>
    <mergeCell ref="F302:J302"/>
    <mergeCell ref="B303:B307"/>
    <mergeCell ref="C303:E303"/>
    <mergeCell ref="F303:J303"/>
    <mergeCell ref="F304:J304"/>
    <mergeCell ref="F305:J305"/>
    <mergeCell ref="F306:J306"/>
    <mergeCell ref="F307:J307"/>
    <mergeCell ref="B297:B302"/>
    <mergeCell ref="C297:E297"/>
    <mergeCell ref="F297:J297"/>
    <mergeCell ref="F298:J298"/>
    <mergeCell ref="F299:J299"/>
    <mergeCell ref="F300:J300"/>
    <mergeCell ref="F301:J301"/>
    <mergeCell ref="N343:Q343"/>
    <mergeCell ref="B344:B346"/>
    <mergeCell ref="C344:J346"/>
    <mergeCell ref="C322:F322"/>
    <mergeCell ref="H322:J322"/>
    <mergeCell ref="C323:J323"/>
    <mergeCell ref="C324:J324"/>
    <mergeCell ref="C325:J325"/>
    <mergeCell ref="B326:B331"/>
    <mergeCell ref="C326:E326"/>
    <mergeCell ref="F326:J326"/>
    <mergeCell ref="F327:J327"/>
    <mergeCell ref="F328:J328"/>
    <mergeCell ref="F329:J329"/>
    <mergeCell ref="F330:J330"/>
    <mergeCell ref="F331:J331"/>
    <mergeCell ref="B347:B349"/>
    <mergeCell ref="C347:J349"/>
    <mergeCell ref="B352:J352"/>
    <mergeCell ref="F337:J337"/>
    <mergeCell ref="B338:B342"/>
    <mergeCell ref="C338:E338"/>
    <mergeCell ref="F338:J338"/>
    <mergeCell ref="F339:J339"/>
    <mergeCell ref="F340:J340"/>
    <mergeCell ref="F341:J341"/>
    <mergeCell ref="F342:J342"/>
    <mergeCell ref="B332:B337"/>
    <mergeCell ref="C332:E332"/>
    <mergeCell ref="F332:J332"/>
    <mergeCell ref="F333:J333"/>
    <mergeCell ref="F334:J334"/>
    <mergeCell ref="F335:J335"/>
    <mergeCell ref="F336:J336"/>
    <mergeCell ref="N377:Q377"/>
    <mergeCell ref="B378:B380"/>
    <mergeCell ref="C378:J380"/>
    <mergeCell ref="C356:F356"/>
    <mergeCell ref="H356:J356"/>
    <mergeCell ref="C357:J357"/>
    <mergeCell ref="C358:J358"/>
    <mergeCell ref="C359:J359"/>
    <mergeCell ref="B360:B365"/>
    <mergeCell ref="C360:E360"/>
    <mergeCell ref="F360:J360"/>
    <mergeCell ref="F361:J361"/>
    <mergeCell ref="F362:J362"/>
    <mergeCell ref="F363:J363"/>
    <mergeCell ref="F364:J364"/>
    <mergeCell ref="F365:J365"/>
    <mergeCell ref="B381:B383"/>
    <mergeCell ref="C381:J383"/>
    <mergeCell ref="B386:J386"/>
    <mergeCell ref="F371:J371"/>
    <mergeCell ref="B372:B376"/>
    <mergeCell ref="C372:E372"/>
    <mergeCell ref="F372:J372"/>
    <mergeCell ref="F373:J373"/>
    <mergeCell ref="F374:J374"/>
    <mergeCell ref="F375:J375"/>
    <mergeCell ref="F376:J376"/>
    <mergeCell ref="B366:B371"/>
    <mergeCell ref="C366:E366"/>
    <mergeCell ref="F366:J366"/>
    <mergeCell ref="F367:J367"/>
    <mergeCell ref="F368:J368"/>
    <mergeCell ref="F369:J369"/>
    <mergeCell ref="F370:J370"/>
    <mergeCell ref="N411:Q411"/>
    <mergeCell ref="B412:B414"/>
    <mergeCell ref="C412:J414"/>
    <mergeCell ref="C390:F390"/>
    <mergeCell ref="H390:J390"/>
    <mergeCell ref="C391:J391"/>
    <mergeCell ref="C392:J392"/>
    <mergeCell ref="C393:J393"/>
    <mergeCell ref="B394:B399"/>
    <mergeCell ref="C394:E394"/>
    <mergeCell ref="F394:J394"/>
    <mergeCell ref="F395:J395"/>
    <mergeCell ref="F396:J396"/>
    <mergeCell ref="F397:J397"/>
    <mergeCell ref="F398:J398"/>
    <mergeCell ref="F399:J399"/>
    <mergeCell ref="B415:B417"/>
    <mergeCell ref="C415:J417"/>
    <mergeCell ref="B420:J420"/>
    <mergeCell ref="F405:J405"/>
    <mergeCell ref="B406:B410"/>
    <mergeCell ref="C406:E406"/>
    <mergeCell ref="F406:J406"/>
    <mergeCell ref="F407:J407"/>
    <mergeCell ref="F408:J408"/>
    <mergeCell ref="F409:J409"/>
    <mergeCell ref="F410:J410"/>
    <mergeCell ref="B400:B405"/>
    <mergeCell ref="C400:E400"/>
    <mergeCell ref="F400:J400"/>
    <mergeCell ref="F401:J401"/>
    <mergeCell ref="F402:J402"/>
    <mergeCell ref="F403:J403"/>
    <mergeCell ref="F404:J404"/>
  </mergeCells>
  <phoneticPr fontId="17"/>
  <conditionalFormatting sqref="C3:H3 C4:F4 C9:F9 C43:F43 C81:F81 C116:F116 C150:F150 C184:F184 C219:F219 C253:F253 C287:F287 C322:F322 C356:F356 C390:F390">
    <cfRule type="cellIs" dxfId="46" priority="13" operator="equal">
      <formula>0</formula>
    </cfRule>
  </conditionalFormatting>
  <conditionalFormatting sqref="C11:J11">
    <cfRule type="cellIs" dxfId="45" priority="12" operator="equal">
      <formula>0</formula>
    </cfRule>
  </conditionalFormatting>
  <conditionalFormatting sqref="C45:J45">
    <cfRule type="cellIs" dxfId="44" priority="11" operator="equal">
      <formula>0</formula>
    </cfRule>
  </conditionalFormatting>
  <conditionalFormatting sqref="C83:J83">
    <cfRule type="cellIs" dxfId="43" priority="10" operator="equal">
      <formula>0</formula>
    </cfRule>
  </conditionalFormatting>
  <conditionalFormatting sqref="C118:J118">
    <cfRule type="cellIs" dxfId="42" priority="9" operator="equal">
      <formula>0</formula>
    </cfRule>
  </conditionalFormatting>
  <conditionalFormatting sqref="C152:J152">
    <cfRule type="cellIs" dxfId="41" priority="8" operator="equal">
      <formula>0</formula>
    </cfRule>
  </conditionalFormatting>
  <conditionalFormatting sqref="C186:J186">
    <cfRule type="cellIs" dxfId="40" priority="7" operator="equal">
      <formula>0</formula>
    </cfRule>
  </conditionalFormatting>
  <conditionalFormatting sqref="C221:J221">
    <cfRule type="cellIs" dxfId="39" priority="6" operator="equal">
      <formula>0</formula>
    </cfRule>
  </conditionalFormatting>
  <conditionalFormatting sqref="C255:J255">
    <cfRule type="cellIs" dxfId="38" priority="5" operator="equal">
      <formula>0</formula>
    </cfRule>
  </conditionalFormatting>
  <conditionalFormatting sqref="C289:J289">
    <cfRule type="cellIs" dxfId="37" priority="4" operator="equal">
      <formula>0</formula>
    </cfRule>
  </conditionalFormatting>
  <conditionalFormatting sqref="C324:J324">
    <cfRule type="cellIs" dxfId="36" priority="3" operator="equal">
      <formula>0</formula>
    </cfRule>
  </conditionalFormatting>
  <conditionalFormatting sqref="C358:J358">
    <cfRule type="cellIs" dxfId="35" priority="2" operator="equal">
      <formula>0</formula>
    </cfRule>
  </conditionalFormatting>
  <conditionalFormatting sqref="C392:J392">
    <cfRule type="cellIs" dxfId="34" priority="1" operator="equal">
      <formula>0</formula>
    </cfRule>
  </conditionalFormatting>
  <dataValidations count="5">
    <dataValidation allowBlank="1" showInputMessage="1" showErrorMessage="1" prompt="これまでの講師歴について、所属だけでなく「担当分野」まで記載。" sqref="F54:J58 F92:J96 F127:J131" xr:uid="{B334318A-E83E-4BCB-B02F-F85DA0AB3315}"/>
    <dataValidation allowBlank="1" showInputMessage="1" showErrorMessage="1" prompt="直近の職歴について、所属だけではなく「担当分野」も記載。" sqref="F26:J29 F60:J63 F98:J101 F133:J136" xr:uid="{B43F1894-29B9-4B2C-92A9-0BFD29E84CEE}"/>
    <dataValidation allowBlank="1" showInputMessage="1" showErrorMessage="1" prompt="当該教育訓練の内容に関係する実務経験を具体的に記載。" sqref="F14:J18 F20:J24 F48:J52 F86:J90 F121:J125" xr:uid="{ECC060C8-0D7D-4BB6-AAC1-8EF1F1B63710}"/>
    <dataValidation type="list" allowBlank="1" showInputMessage="1" showErrorMessage="1" sqref="C82:J82 C117:J117" xr:uid="{00763928-5E9A-4D4B-8F89-AC0EE37B301A}">
      <formula1>"主担当講師,担当講師"</formula1>
    </dataValidation>
    <dataValidation type="list" allowBlank="1" showInputMessage="1" showErrorMessage="1" sqref="B39:J39 B73:J73 B111:J111 B146:J146 B180:J180 B214:J214 B249:J249 B283:J283 B317:J317 B352:J352 B386:J386 B420:J420" xr:uid="{AB8B3243-C53A-47CD-BB8D-97B4859481F3}">
      <formula1>"はい（いずれにも該当しない）,いいえ（いずれかに該当する）"</formula1>
    </dataValidation>
  </dataValidations>
  <printOptions horizontalCentered="1"/>
  <pageMargins left="0.74803149606299213" right="0.74803149606299213" top="0.70866141732283472" bottom="0.59055118110236227" header="0.51181102362204722" footer="0.51181102362204722"/>
  <pageSetup paperSize="9" scale="74" orientation="portrait" r:id="rId1"/>
  <headerFooter alignWithMargins="0">
    <oddHeader>&amp;R（&amp;P／&amp;N）</oddHeader>
  </headerFooter>
  <rowBreaks count="11" manualBreakCount="11">
    <brk id="41" min="1" max="10" man="1"/>
    <brk id="75" max="16383" man="1"/>
    <brk id="114" max="16383" man="1"/>
    <brk id="148" min="1" max="10" man="1"/>
    <brk id="182" min="1" max="10" man="1"/>
    <brk id="217" min="1" max="10" man="1"/>
    <brk id="251" min="1" max="10" man="1"/>
    <brk id="285" min="1" max="10" man="1"/>
    <brk id="320" min="1" max="10" man="1"/>
    <brk id="354" min="1" max="10" man="1"/>
    <brk id="388" min="1" max="10"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CB91BB-5420-4A03-BED7-5B987473E50C}">
  <sheetPr codeName="Sheet7">
    <pageSetUpPr fitToPage="1"/>
  </sheetPr>
  <dimension ref="A1:DX272"/>
  <sheetViews>
    <sheetView showGridLines="0" view="pageBreakPreview" zoomScale="55" zoomScaleNormal="100" zoomScaleSheetLayoutView="55" workbookViewId="0">
      <selection activeCell="A151" sqref="A151"/>
    </sheetView>
  </sheetViews>
  <sheetFormatPr defaultColWidth="9" defaultRowHeight="12" outlineLevelRow="1"/>
  <cols>
    <col min="1" max="3" width="6.625" style="36" customWidth="1"/>
    <col min="4" max="4" width="7.125" style="36" customWidth="1"/>
    <col min="5" max="11" width="6.625" style="36" customWidth="1"/>
    <col min="12" max="16" width="6.625" style="1" customWidth="1"/>
    <col min="17" max="17" width="7.375" style="1" customWidth="1"/>
    <col min="18" max="18" width="8" style="36" customWidth="1"/>
    <col min="19" max="20" width="9.125" style="36" customWidth="1"/>
    <col min="21" max="21" width="26.5" style="36" customWidth="1"/>
    <col min="22" max="23" width="3.125" style="36" customWidth="1"/>
    <col min="24" max="26" width="9" style="36"/>
    <col min="27" max="29" width="9.875" style="36" customWidth="1"/>
    <col min="30" max="48" width="9" style="36"/>
    <col min="49" max="49" width="9" style="36" customWidth="1"/>
    <col min="50" max="16384" width="9" style="36"/>
  </cols>
  <sheetData>
    <row r="1" spans="1:33" ht="6.75" customHeight="1">
      <c r="A1" s="246"/>
      <c r="B1" s="38"/>
      <c r="C1" s="39"/>
      <c r="D1" s="40"/>
      <c r="L1" s="42"/>
      <c r="M1" s="42"/>
      <c r="N1" s="42"/>
      <c r="O1" s="42"/>
      <c r="P1" s="42"/>
      <c r="Q1" s="42"/>
      <c r="R1" s="42"/>
      <c r="AE1" s="122" t="s">
        <v>314</v>
      </c>
      <c r="AF1" s="123" t="s">
        <v>315</v>
      </c>
      <c r="AG1" s="122"/>
    </row>
    <row r="2" spans="1:33" ht="24" customHeight="1">
      <c r="A2" s="533" t="s">
        <v>592</v>
      </c>
      <c r="B2" s="533"/>
      <c r="C2" s="533"/>
      <c r="D2" s="533"/>
      <c r="E2" s="533"/>
      <c r="F2" s="533"/>
      <c r="G2" s="533"/>
      <c r="H2" s="533"/>
      <c r="I2" s="533"/>
      <c r="J2" s="533"/>
      <c r="K2" s="533"/>
      <c r="L2" s="533"/>
      <c r="M2" s="533"/>
      <c r="N2" s="533"/>
      <c r="O2" s="533"/>
      <c r="P2" s="533"/>
      <c r="Q2" s="533"/>
      <c r="R2" s="533"/>
      <c r="AE2" s="122" t="s">
        <v>65</v>
      </c>
      <c r="AF2" s="123" t="s">
        <v>316</v>
      </c>
      <c r="AG2" s="122"/>
    </row>
    <row r="3" spans="1:33" ht="8.25" customHeight="1">
      <c r="A3" s="111"/>
      <c r="B3" s="111"/>
      <c r="C3" s="111"/>
      <c r="D3" s="111"/>
      <c r="E3" s="111"/>
      <c r="F3" s="111"/>
      <c r="G3" s="111"/>
      <c r="H3" s="111"/>
      <c r="I3" s="111"/>
      <c r="J3" s="111"/>
      <c r="K3" s="111"/>
      <c r="L3" s="111"/>
      <c r="M3" s="111"/>
      <c r="N3" s="111"/>
      <c r="O3" s="111"/>
      <c r="P3" s="111"/>
      <c r="Q3" s="111"/>
      <c r="R3" s="111"/>
      <c r="AE3" s="122" t="s">
        <v>317</v>
      </c>
      <c r="AF3" s="123"/>
      <c r="AG3" s="122"/>
    </row>
    <row r="4" spans="1:33" ht="44.25" customHeight="1">
      <c r="A4" s="534" t="s">
        <v>318</v>
      </c>
      <c r="B4" s="535"/>
      <c r="C4" s="536"/>
      <c r="D4" s="537"/>
      <c r="E4" s="537"/>
      <c r="F4" s="537"/>
      <c r="G4" s="537"/>
      <c r="H4" s="537"/>
      <c r="I4" s="537"/>
      <c r="J4" s="537"/>
      <c r="K4" s="537"/>
      <c r="L4" s="537"/>
      <c r="M4" s="538"/>
      <c r="N4" s="539" t="s">
        <v>319</v>
      </c>
      <c r="O4" s="540"/>
      <c r="P4" s="541">
        <v>1001</v>
      </c>
      <c r="Q4" s="542"/>
      <c r="R4" s="543"/>
    </row>
    <row r="5" spans="1:33" ht="37.5" customHeight="1">
      <c r="A5" s="43"/>
    </row>
    <row r="6" spans="1:33" s="2" customFormat="1">
      <c r="A6" s="560" t="s">
        <v>593</v>
      </c>
      <c r="B6" s="560"/>
      <c r="C6" s="560"/>
      <c r="D6" s="561"/>
      <c r="E6" s="562"/>
      <c r="F6" s="562"/>
      <c r="G6" s="562"/>
      <c r="H6" s="562"/>
      <c r="I6" s="562"/>
      <c r="J6" s="562"/>
      <c r="K6" s="562"/>
      <c r="L6" s="562"/>
      <c r="M6" s="562"/>
      <c r="N6" s="562"/>
      <c r="O6" s="562"/>
      <c r="P6" s="562"/>
      <c r="Q6" s="562"/>
      <c r="R6" s="562"/>
      <c r="S6" s="3"/>
      <c r="T6" s="28"/>
      <c r="U6" s="28"/>
      <c r="V6" s="28"/>
      <c r="W6" s="28"/>
      <c r="X6" s="28"/>
      <c r="Y6" s="28"/>
      <c r="Z6" s="28"/>
    </row>
    <row r="7" spans="1:33" s="2" customFormat="1">
      <c r="A7" s="560"/>
      <c r="B7" s="560"/>
      <c r="C7" s="560"/>
      <c r="D7" s="562"/>
      <c r="E7" s="562"/>
      <c r="F7" s="562"/>
      <c r="G7" s="562"/>
      <c r="H7" s="562"/>
      <c r="I7" s="562"/>
      <c r="J7" s="562"/>
      <c r="K7" s="562"/>
      <c r="L7" s="562"/>
      <c r="M7" s="562"/>
      <c r="N7" s="562"/>
      <c r="O7" s="562"/>
      <c r="P7" s="562"/>
      <c r="Q7" s="562"/>
      <c r="R7" s="562"/>
      <c r="S7" s="3"/>
      <c r="T7" s="28"/>
      <c r="U7" s="28"/>
      <c r="V7" s="28"/>
      <c r="W7" s="28"/>
      <c r="X7" s="28"/>
      <c r="Y7" s="28"/>
      <c r="Z7" s="28"/>
    </row>
    <row r="8" spans="1:33" s="128" customFormat="1" ht="31.5" customHeight="1">
      <c r="A8" s="569" t="s">
        <v>320</v>
      </c>
      <c r="B8" s="561"/>
      <c r="C8" s="561"/>
      <c r="D8" s="561"/>
      <c r="E8" s="561"/>
      <c r="F8" s="561"/>
      <c r="G8" s="561"/>
      <c r="H8" s="561"/>
      <c r="I8" s="561"/>
      <c r="J8" s="561"/>
      <c r="K8" s="561"/>
      <c r="L8" s="561"/>
      <c r="M8" s="561"/>
      <c r="N8" s="561"/>
      <c r="O8" s="561"/>
      <c r="P8" s="561"/>
      <c r="Q8" s="561"/>
      <c r="R8" s="561"/>
      <c r="S8" s="169"/>
      <c r="T8" s="169"/>
      <c r="U8" s="169"/>
      <c r="V8" s="169"/>
      <c r="W8" s="169"/>
      <c r="X8" s="169"/>
      <c r="Y8" s="169"/>
      <c r="Z8" s="169"/>
    </row>
    <row r="9" spans="1:33" s="2" customFormat="1" ht="12" customHeight="1">
      <c r="A9" s="563" t="s">
        <v>601</v>
      </c>
      <c r="B9" s="564"/>
      <c r="C9" s="564"/>
      <c r="D9" s="565"/>
      <c r="E9" s="474" t="s">
        <v>321</v>
      </c>
      <c r="F9" s="474"/>
      <c r="G9" s="474"/>
      <c r="H9" s="474"/>
      <c r="I9" s="474"/>
      <c r="J9" s="474"/>
      <c r="K9" s="474"/>
      <c r="L9" s="474"/>
      <c r="M9" s="474"/>
      <c r="N9" s="474"/>
      <c r="O9" s="474"/>
      <c r="P9" s="474"/>
      <c r="Q9" s="474"/>
      <c r="R9" s="474"/>
      <c r="S9" s="3"/>
      <c r="T9" s="28"/>
      <c r="U9" s="28"/>
      <c r="V9" s="28"/>
      <c r="W9" s="28"/>
      <c r="X9" s="28"/>
      <c r="Y9" s="28"/>
      <c r="Z9" s="28"/>
    </row>
    <row r="10" spans="1:33" s="2" customFormat="1" ht="30" customHeight="1">
      <c r="A10" s="546"/>
      <c r="B10" s="547"/>
      <c r="C10" s="547"/>
      <c r="D10" s="548"/>
      <c r="E10" s="475"/>
      <c r="F10" s="474"/>
      <c r="G10" s="474"/>
      <c r="H10" s="474"/>
      <c r="I10" s="474"/>
      <c r="J10" s="474"/>
      <c r="K10" s="474"/>
      <c r="L10" s="474"/>
      <c r="M10" s="474"/>
      <c r="N10" s="474"/>
      <c r="O10" s="474"/>
      <c r="P10" s="474"/>
      <c r="Q10" s="474"/>
      <c r="R10" s="474"/>
      <c r="S10" s="3"/>
      <c r="T10" s="28"/>
      <c r="U10" s="28"/>
      <c r="V10" s="28"/>
      <c r="W10" s="28"/>
      <c r="X10" s="28"/>
      <c r="Y10" s="28"/>
      <c r="Z10" s="28"/>
    </row>
    <row r="11" spans="1:33" s="2" customFormat="1" ht="22.5" customHeight="1">
      <c r="A11" s="546"/>
      <c r="B11" s="547"/>
      <c r="C11" s="547"/>
      <c r="D11" s="548"/>
      <c r="E11" s="170"/>
      <c r="F11" s="471" t="s">
        <v>322</v>
      </c>
      <c r="G11" s="472"/>
      <c r="H11" s="472"/>
      <c r="I11" s="472"/>
      <c r="J11" s="472"/>
      <c r="K11" s="472"/>
      <c r="L11" s="472"/>
      <c r="M11" s="472"/>
      <c r="N11" s="472"/>
      <c r="O11" s="472"/>
      <c r="P11" s="472"/>
      <c r="Q11" s="472"/>
      <c r="R11" s="473"/>
      <c r="S11" s="41" t="str">
        <f>IF(COUNTIF(ロール対応表ｰ1001!$D$58:$S$58,F11)=0,"【ERROR正しいロールを選択してください】","")</f>
        <v/>
      </c>
      <c r="T11" s="28"/>
      <c r="U11" s="28"/>
      <c r="V11" s="28"/>
      <c r="W11" s="28"/>
      <c r="X11" s="28"/>
      <c r="Y11" s="28"/>
      <c r="Z11" s="28"/>
    </row>
    <row r="12" spans="1:33" s="2" customFormat="1" ht="12" customHeight="1">
      <c r="A12" s="546"/>
      <c r="B12" s="547"/>
      <c r="C12" s="547"/>
      <c r="D12" s="548"/>
      <c r="E12" s="475" t="s">
        <v>323</v>
      </c>
      <c r="F12" s="474"/>
      <c r="G12" s="474"/>
      <c r="H12" s="474"/>
      <c r="I12" s="474"/>
      <c r="J12" s="474"/>
      <c r="K12" s="474"/>
      <c r="L12" s="474"/>
      <c r="M12" s="474"/>
      <c r="N12" s="474"/>
      <c r="O12" s="474"/>
      <c r="P12" s="474"/>
      <c r="Q12" s="474"/>
      <c r="R12" s="474"/>
      <c r="S12" s="3"/>
      <c r="T12" s="28"/>
      <c r="U12" s="28"/>
      <c r="V12" s="28"/>
      <c r="W12" s="28"/>
      <c r="X12" s="28"/>
      <c r="Y12" s="28"/>
      <c r="Z12" s="28"/>
    </row>
    <row r="13" spans="1:33" s="2" customFormat="1" ht="22.5" customHeight="1">
      <c r="A13" s="566"/>
      <c r="B13" s="567"/>
      <c r="C13" s="567"/>
      <c r="D13" s="568"/>
      <c r="E13" s="171"/>
      <c r="F13" s="471" t="s">
        <v>324</v>
      </c>
      <c r="G13" s="472"/>
      <c r="H13" s="472"/>
      <c r="I13" s="472"/>
      <c r="J13" s="472"/>
      <c r="K13" s="472"/>
      <c r="L13" s="472"/>
      <c r="M13" s="472"/>
      <c r="N13" s="472"/>
      <c r="O13" s="472"/>
      <c r="P13" s="472"/>
      <c r="Q13" s="472"/>
      <c r="R13" s="473"/>
      <c r="S13" s="41" t="str">
        <f>IF(COUNTIF(ロール対応表ｰ1001!$D$59:$S$59,F13)=0,"【ERROR正しいロールを選択してください】","")</f>
        <v/>
      </c>
      <c r="T13" s="28"/>
      <c r="U13" s="28"/>
      <c r="V13" s="28"/>
      <c r="W13" s="28"/>
      <c r="X13" s="28"/>
      <c r="Y13" s="28"/>
      <c r="Z13" s="28"/>
    </row>
    <row r="14" spans="1:33" s="2" customFormat="1" ht="13.5">
      <c r="A14" s="172"/>
      <c r="B14" s="172"/>
      <c r="C14" s="172"/>
      <c r="D14" s="172"/>
      <c r="E14" s="172"/>
      <c r="F14" s="172"/>
      <c r="G14" s="172"/>
      <c r="H14" s="172"/>
      <c r="I14" s="172"/>
      <c r="J14" s="172"/>
      <c r="K14" s="172"/>
      <c r="L14" s="172"/>
      <c r="M14" s="172"/>
      <c r="N14" s="172"/>
      <c r="O14" s="172"/>
      <c r="P14" s="172"/>
      <c r="Q14" s="172"/>
      <c r="R14" s="172"/>
      <c r="S14" s="28"/>
      <c r="T14" s="28"/>
      <c r="U14" s="28"/>
      <c r="V14" s="28"/>
      <c r="W14" s="28"/>
      <c r="X14" s="28"/>
      <c r="Y14" s="28"/>
      <c r="Z14" s="28"/>
    </row>
    <row r="15" spans="1:33" s="2" customFormat="1" ht="13.5">
      <c r="A15" s="30" t="s">
        <v>597</v>
      </c>
      <c r="B15" s="173"/>
      <c r="C15" s="173"/>
      <c r="D15" s="173"/>
      <c r="E15" s="173"/>
      <c r="F15" s="173"/>
      <c r="G15" s="173"/>
      <c r="H15" s="173"/>
      <c r="I15" s="173"/>
      <c r="J15" s="173"/>
      <c r="K15" s="173"/>
      <c r="L15" s="173"/>
      <c r="M15" s="173"/>
      <c r="N15" s="173"/>
      <c r="O15" s="173"/>
      <c r="P15" s="173"/>
      <c r="Q15" s="173"/>
      <c r="R15" s="173"/>
      <c r="S15" s="3"/>
      <c r="T15" s="28"/>
      <c r="U15" s="28"/>
      <c r="V15" s="28"/>
      <c r="W15" s="28"/>
      <c r="X15" s="28"/>
      <c r="Y15" s="28"/>
      <c r="Z15" s="28"/>
    </row>
    <row r="16" spans="1:33" s="2" customFormat="1">
      <c r="A16" s="501" t="s">
        <v>325</v>
      </c>
      <c r="B16" s="544"/>
      <c r="C16" s="544"/>
      <c r="D16" s="545"/>
      <c r="E16" s="507" t="s">
        <v>326</v>
      </c>
      <c r="F16" s="508"/>
      <c r="G16" s="508"/>
      <c r="H16" s="508"/>
      <c r="I16" s="508"/>
      <c r="J16" s="508"/>
      <c r="K16" s="508"/>
      <c r="L16" s="508"/>
      <c r="M16" s="508"/>
      <c r="N16" s="508"/>
      <c r="O16" s="508"/>
      <c r="P16" s="508"/>
      <c r="Q16" s="508"/>
      <c r="R16" s="509"/>
      <c r="S16" s="3"/>
      <c r="T16" s="28"/>
      <c r="U16" s="28"/>
      <c r="V16" s="28"/>
      <c r="W16" s="28"/>
      <c r="X16" s="28"/>
      <c r="Y16" s="28"/>
      <c r="Z16" s="28"/>
    </row>
    <row r="17" spans="1:29" s="2" customFormat="1" ht="30" customHeight="1">
      <c r="A17" s="546"/>
      <c r="B17" s="547"/>
      <c r="C17" s="547"/>
      <c r="D17" s="548"/>
      <c r="E17" s="174"/>
      <c r="F17" s="549" t="s">
        <v>327</v>
      </c>
      <c r="G17" s="550"/>
      <c r="H17" s="550"/>
      <c r="I17" s="550"/>
      <c r="J17" s="550"/>
      <c r="K17" s="550"/>
      <c r="L17" s="550"/>
      <c r="M17" s="550"/>
      <c r="N17" s="550"/>
      <c r="O17" s="550"/>
      <c r="P17" s="550"/>
      <c r="Q17" s="550"/>
      <c r="R17" s="551"/>
      <c r="S17" s="3"/>
      <c r="T17" s="28"/>
      <c r="U17" s="28"/>
      <c r="V17" s="28"/>
      <c r="W17" s="28"/>
      <c r="X17" s="28"/>
      <c r="Y17" s="28"/>
      <c r="Z17" s="28"/>
    </row>
    <row r="18" spans="1:29" s="2" customFormat="1">
      <c r="A18" s="552" t="s">
        <v>328</v>
      </c>
      <c r="B18" s="544"/>
      <c r="C18" s="544"/>
      <c r="D18" s="545"/>
      <c r="E18" s="556" t="s">
        <v>329</v>
      </c>
      <c r="F18" s="508"/>
      <c r="G18" s="508"/>
      <c r="H18" s="508"/>
      <c r="I18" s="508"/>
      <c r="J18" s="508"/>
      <c r="K18" s="508"/>
      <c r="L18" s="508"/>
      <c r="M18" s="508"/>
      <c r="N18" s="508"/>
      <c r="O18" s="508"/>
      <c r="P18" s="508"/>
      <c r="Q18" s="508"/>
      <c r="R18" s="509"/>
      <c r="S18" s="3"/>
      <c r="T18" s="28"/>
      <c r="U18" s="28"/>
      <c r="V18" s="28"/>
      <c r="W18" s="28"/>
      <c r="X18" s="28"/>
      <c r="Y18" s="28"/>
      <c r="Z18" s="28"/>
    </row>
    <row r="19" spans="1:29" s="2" customFormat="1" ht="105.75" customHeight="1">
      <c r="A19" s="553"/>
      <c r="B19" s="554"/>
      <c r="C19" s="554"/>
      <c r="D19" s="555"/>
      <c r="E19" s="557"/>
      <c r="F19" s="558"/>
      <c r="G19" s="558"/>
      <c r="H19" s="558"/>
      <c r="I19" s="558"/>
      <c r="J19" s="558"/>
      <c r="K19" s="558"/>
      <c r="L19" s="558"/>
      <c r="M19" s="558"/>
      <c r="N19" s="558"/>
      <c r="O19" s="558"/>
      <c r="P19" s="558"/>
      <c r="Q19" s="558"/>
      <c r="R19" s="559"/>
      <c r="S19" s="3"/>
      <c r="T19" s="28"/>
      <c r="U19" s="28"/>
      <c r="V19" s="28"/>
      <c r="W19" s="28"/>
      <c r="X19" s="28"/>
      <c r="Y19" s="28"/>
      <c r="Z19" s="28"/>
    </row>
    <row r="20" spans="1:29" s="2" customFormat="1" ht="83.25" customHeight="1">
      <c r="A20" s="501" t="s">
        <v>330</v>
      </c>
      <c r="B20" s="502"/>
      <c r="C20" s="502"/>
      <c r="D20" s="503"/>
      <c r="E20" s="507" t="s">
        <v>331</v>
      </c>
      <c r="F20" s="508"/>
      <c r="G20" s="508"/>
      <c r="H20" s="508"/>
      <c r="I20" s="508"/>
      <c r="J20" s="508"/>
      <c r="K20" s="508"/>
      <c r="L20" s="508"/>
      <c r="M20" s="508"/>
      <c r="N20" s="508"/>
      <c r="O20" s="508"/>
      <c r="P20" s="508"/>
      <c r="Q20" s="508"/>
      <c r="R20" s="509"/>
      <c r="S20" s="175"/>
      <c r="T20" s="28"/>
      <c r="U20" s="28"/>
      <c r="V20" s="28"/>
      <c r="W20" s="28"/>
      <c r="X20" s="28"/>
      <c r="Y20" s="28"/>
      <c r="Z20" s="28"/>
    </row>
    <row r="21" spans="1:29" s="2" customFormat="1" ht="22.5" customHeight="1">
      <c r="A21" s="504"/>
      <c r="B21" s="505"/>
      <c r="C21" s="505"/>
      <c r="D21" s="506"/>
      <c r="E21" s="412" t="s">
        <v>332</v>
      </c>
      <c r="F21" s="413"/>
      <c r="G21" s="414"/>
      <c r="H21" s="415" t="str">
        <f>IF(F11=0,"自動で入力されます",F11)</f>
        <v>プルダウンメニューよりロールを選択してください</v>
      </c>
      <c r="I21" s="413"/>
      <c r="J21" s="413"/>
      <c r="K21" s="413"/>
      <c r="L21" s="413"/>
      <c r="M21" s="413"/>
      <c r="N21" s="413"/>
      <c r="O21" s="413"/>
      <c r="P21" s="413"/>
      <c r="Q21" s="413"/>
      <c r="R21" s="416"/>
      <c r="S21" s="3"/>
      <c r="T21" s="28"/>
      <c r="U21" s="28"/>
      <c r="V21" s="28"/>
      <c r="W21" s="28"/>
      <c r="X21" s="28"/>
      <c r="Y21" s="28"/>
      <c r="Z21" s="28"/>
    </row>
    <row r="22" spans="1:29" s="2" customFormat="1" ht="105" customHeight="1">
      <c r="A22" s="504"/>
      <c r="B22" s="505"/>
      <c r="C22" s="505"/>
      <c r="D22" s="506"/>
      <c r="E22" s="417"/>
      <c r="F22" s="418"/>
      <c r="G22" s="418"/>
      <c r="H22" s="418"/>
      <c r="I22" s="418"/>
      <c r="J22" s="418"/>
      <c r="K22" s="418"/>
      <c r="L22" s="418"/>
      <c r="M22" s="418"/>
      <c r="N22" s="418"/>
      <c r="O22" s="418"/>
      <c r="P22" s="418"/>
      <c r="Q22" s="418"/>
      <c r="R22" s="419"/>
      <c r="S22" s="3"/>
      <c r="T22" s="28"/>
      <c r="U22" s="28"/>
      <c r="V22" s="28"/>
      <c r="W22" s="28"/>
      <c r="X22" s="28"/>
      <c r="Y22" s="28"/>
      <c r="Z22" s="28"/>
    </row>
    <row r="23" spans="1:29" s="2" customFormat="1" ht="22.5" customHeight="1">
      <c r="A23" s="504"/>
      <c r="B23" s="505"/>
      <c r="C23" s="505"/>
      <c r="D23" s="506"/>
      <c r="E23" s="420" t="s">
        <v>333</v>
      </c>
      <c r="F23" s="421"/>
      <c r="G23" s="421"/>
      <c r="H23" s="415" t="str">
        <f>IF(F13=0,"自動で入力されます",F13)</f>
        <v>プルダウンメニューよりロールを選択してください（任意）</v>
      </c>
      <c r="I23" s="413"/>
      <c r="J23" s="413"/>
      <c r="K23" s="413"/>
      <c r="L23" s="413"/>
      <c r="M23" s="413"/>
      <c r="N23" s="413"/>
      <c r="O23" s="413"/>
      <c r="P23" s="413"/>
      <c r="Q23" s="413"/>
      <c r="R23" s="416"/>
      <c r="S23" s="3"/>
      <c r="T23" s="28"/>
      <c r="U23" s="28"/>
      <c r="V23" s="28"/>
      <c r="W23" s="28"/>
      <c r="X23" s="28"/>
      <c r="Y23" s="28"/>
      <c r="Z23" s="28"/>
    </row>
    <row r="24" spans="1:29" s="2" customFormat="1" ht="105" customHeight="1">
      <c r="A24" s="504"/>
      <c r="B24" s="505"/>
      <c r="C24" s="505"/>
      <c r="D24" s="506"/>
      <c r="E24" s="417"/>
      <c r="F24" s="418"/>
      <c r="G24" s="418"/>
      <c r="H24" s="418"/>
      <c r="I24" s="418"/>
      <c r="J24" s="418"/>
      <c r="K24" s="418"/>
      <c r="L24" s="418"/>
      <c r="M24" s="418"/>
      <c r="N24" s="418"/>
      <c r="O24" s="418"/>
      <c r="P24" s="418"/>
      <c r="Q24" s="418"/>
      <c r="R24" s="419"/>
      <c r="S24" s="3"/>
      <c r="T24" s="28"/>
      <c r="U24" s="28"/>
      <c r="V24" s="28"/>
      <c r="W24" s="28"/>
      <c r="X24" s="28"/>
      <c r="Y24" s="28"/>
      <c r="Z24" s="28"/>
    </row>
    <row r="25" spans="1:29" s="2" customFormat="1" ht="11.25">
      <c r="A25" s="176"/>
      <c r="B25" s="110"/>
      <c r="C25" s="110"/>
      <c r="D25" s="110"/>
      <c r="E25" s="110"/>
      <c r="F25" s="110"/>
      <c r="G25" s="176"/>
      <c r="H25" s="110"/>
      <c r="I25" s="110"/>
      <c r="J25" s="110"/>
      <c r="K25" s="110"/>
      <c r="L25" s="110"/>
      <c r="M25" s="110"/>
      <c r="N25" s="110"/>
      <c r="O25" s="110"/>
      <c r="P25" s="110"/>
      <c r="Q25" s="110"/>
      <c r="R25" s="110"/>
      <c r="S25" s="28"/>
      <c r="T25" s="28"/>
      <c r="U25" s="28"/>
      <c r="V25" s="28"/>
      <c r="W25" s="28"/>
      <c r="X25" s="28"/>
      <c r="Y25" s="28"/>
      <c r="Z25" s="28"/>
    </row>
    <row r="26" spans="1:29" ht="21" customHeight="1">
      <c r="A26" s="168" t="s">
        <v>598</v>
      </c>
      <c r="B26" s="167"/>
      <c r="C26" s="167"/>
      <c r="D26" s="167"/>
      <c r="E26" s="3"/>
      <c r="F26" s="173"/>
      <c r="G26" s="177"/>
      <c r="H26" s="177"/>
      <c r="I26" s="177"/>
      <c r="J26" s="177"/>
      <c r="K26" s="177"/>
      <c r="L26" s="177"/>
      <c r="M26" s="177"/>
      <c r="N26" s="177"/>
      <c r="O26" s="177"/>
      <c r="P26" s="177"/>
      <c r="Q26" s="177"/>
      <c r="R26" s="177"/>
      <c r="S26" s="3"/>
      <c r="T26" s="29"/>
      <c r="U26" s="29"/>
      <c r="V26" s="29"/>
      <c r="W26" s="178"/>
      <c r="X26" s="29"/>
      <c r="Y26" s="3"/>
      <c r="Z26" s="3"/>
    </row>
    <row r="27" spans="1:29" ht="44.25" customHeight="1">
      <c r="A27" s="448" t="s">
        <v>334</v>
      </c>
      <c r="B27" s="448"/>
      <c r="C27" s="448"/>
      <c r="D27" s="448"/>
      <c r="E27" s="448"/>
      <c r="F27" s="448"/>
      <c r="G27" s="448"/>
      <c r="H27" s="448"/>
      <c r="I27" s="448"/>
      <c r="J27" s="448"/>
      <c r="K27" s="448"/>
      <c r="L27" s="448"/>
      <c r="M27" s="448"/>
      <c r="N27" s="448"/>
      <c r="O27" s="448"/>
      <c r="P27" s="448"/>
      <c r="Q27" s="448"/>
      <c r="R27" s="448"/>
      <c r="S27" s="448"/>
      <c r="T27" s="448"/>
      <c r="U27" s="448"/>
      <c r="V27" s="448"/>
      <c r="W27" s="448"/>
      <c r="X27" s="448"/>
      <c r="Y27" s="448"/>
      <c r="Z27" s="448"/>
    </row>
    <row r="28" spans="1:29" ht="60" customHeight="1">
      <c r="A28" s="510" t="s">
        <v>335</v>
      </c>
      <c r="B28" s="512" t="s">
        <v>594</v>
      </c>
      <c r="C28" s="513"/>
      <c r="D28" s="513"/>
      <c r="E28" s="513"/>
      <c r="F28" s="514"/>
      <c r="G28" s="518" t="s">
        <v>336</v>
      </c>
      <c r="H28" s="519"/>
      <c r="I28" s="519"/>
      <c r="J28" s="519"/>
      <c r="K28" s="520"/>
      <c r="L28" s="512" t="s">
        <v>337</v>
      </c>
      <c r="M28" s="514"/>
      <c r="N28" s="524" t="s">
        <v>595</v>
      </c>
      <c r="O28" s="526" t="s">
        <v>338</v>
      </c>
      <c r="P28" s="526" t="s">
        <v>339</v>
      </c>
      <c r="Q28" s="528" t="s">
        <v>340</v>
      </c>
      <c r="R28" s="529"/>
      <c r="S28" s="529"/>
      <c r="T28" s="529"/>
      <c r="U28" s="530"/>
      <c r="V28" s="300" t="s">
        <v>341</v>
      </c>
      <c r="W28" s="494"/>
      <c r="X28" s="494"/>
      <c r="Y28" s="494"/>
      <c r="Z28" s="495"/>
      <c r="AA28" s="300" t="s">
        <v>342</v>
      </c>
      <c r="AB28" s="301"/>
      <c r="AC28" s="302"/>
    </row>
    <row r="29" spans="1:29" ht="21.75" customHeight="1">
      <c r="A29" s="511"/>
      <c r="B29" s="515"/>
      <c r="C29" s="516"/>
      <c r="D29" s="516"/>
      <c r="E29" s="516"/>
      <c r="F29" s="517"/>
      <c r="G29" s="521"/>
      <c r="H29" s="522"/>
      <c r="I29" s="522"/>
      <c r="J29" s="522"/>
      <c r="K29" s="523"/>
      <c r="L29" s="515"/>
      <c r="M29" s="517"/>
      <c r="N29" s="525"/>
      <c r="O29" s="527"/>
      <c r="P29" s="527"/>
      <c r="Q29" s="531" t="s">
        <v>343</v>
      </c>
      <c r="R29" s="532"/>
      <c r="S29" s="531" t="s">
        <v>344</v>
      </c>
      <c r="T29" s="532"/>
      <c r="U29" s="179" t="s">
        <v>28</v>
      </c>
      <c r="V29" s="496"/>
      <c r="W29" s="497"/>
      <c r="X29" s="497"/>
      <c r="Y29" s="497"/>
      <c r="Z29" s="498"/>
      <c r="AA29" s="303"/>
      <c r="AB29" s="304"/>
      <c r="AC29" s="305"/>
    </row>
    <row r="30" spans="1:29" s="127" customFormat="1" ht="15" customHeight="1">
      <c r="A30" s="449">
        <v>1</v>
      </c>
      <c r="B30" s="452"/>
      <c r="C30" s="430"/>
      <c r="D30" s="430"/>
      <c r="E30" s="430"/>
      <c r="F30" s="431"/>
      <c r="G30" s="429"/>
      <c r="H30" s="430"/>
      <c r="I30" s="430"/>
      <c r="J30" s="430"/>
      <c r="K30" s="431"/>
      <c r="L30" s="438"/>
      <c r="M30" s="439"/>
      <c r="N30" s="442"/>
      <c r="O30" s="442"/>
      <c r="P30" s="442"/>
      <c r="Q30" s="499" t="str">
        <f>IFERROR(VLOOKUP(U30,リスト!$AW$1:$AY$44,2,0),"")</f>
        <v/>
      </c>
      <c r="R30" s="500"/>
      <c r="S30" s="492" t="str">
        <f>IFERROR(VLOOKUP(U30,リスト!$AW$1:$AY$44,3,0),"")</f>
        <v/>
      </c>
      <c r="T30" s="493"/>
      <c r="U30" s="193"/>
      <c r="V30" s="458"/>
      <c r="W30" s="459"/>
      <c r="X30" s="459"/>
      <c r="Y30" s="459"/>
      <c r="Z30" s="460"/>
      <c r="AA30" s="276"/>
      <c r="AB30" s="277"/>
      <c r="AC30" s="277"/>
    </row>
    <row r="31" spans="1:29" s="127" customFormat="1" ht="15" customHeight="1">
      <c r="A31" s="450"/>
      <c r="B31" s="453"/>
      <c r="C31" s="433"/>
      <c r="D31" s="433"/>
      <c r="E31" s="433"/>
      <c r="F31" s="434"/>
      <c r="G31" s="432"/>
      <c r="H31" s="433"/>
      <c r="I31" s="433"/>
      <c r="J31" s="433"/>
      <c r="K31" s="434"/>
      <c r="L31" s="440"/>
      <c r="M31" s="441"/>
      <c r="N31" s="443"/>
      <c r="O31" s="443"/>
      <c r="P31" s="443"/>
      <c r="Q31" s="292" t="str">
        <f>IFERROR(VLOOKUP(U31,リスト!$AW$1:$AY$44,2,0),"")</f>
        <v/>
      </c>
      <c r="R31" s="293"/>
      <c r="S31" s="286" t="str">
        <f>IFERROR(VLOOKUP(U31,リスト!$AW$1:$AY$44,3,0),"")</f>
        <v/>
      </c>
      <c r="T31" s="287"/>
      <c r="U31" s="34"/>
      <c r="V31" s="461"/>
      <c r="W31" s="462"/>
      <c r="X31" s="462"/>
      <c r="Y31" s="462"/>
      <c r="Z31" s="463"/>
      <c r="AA31" s="278"/>
      <c r="AB31" s="279"/>
      <c r="AC31" s="279"/>
    </row>
    <row r="32" spans="1:29" s="127" customFormat="1" ht="15" customHeight="1">
      <c r="A32" s="450"/>
      <c r="B32" s="453"/>
      <c r="C32" s="433"/>
      <c r="D32" s="433"/>
      <c r="E32" s="433"/>
      <c r="F32" s="434"/>
      <c r="G32" s="432"/>
      <c r="H32" s="433"/>
      <c r="I32" s="433"/>
      <c r="J32" s="433"/>
      <c r="K32" s="434"/>
      <c r="L32" s="440"/>
      <c r="M32" s="441"/>
      <c r="N32" s="443"/>
      <c r="O32" s="443"/>
      <c r="P32" s="443"/>
      <c r="Q32" s="292" t="str">
        <f>IFERROR(VLOOKUP(U32,リスト!$AW$1:$AY$44,2,0),"")</f>
        <v/>
      </c>
      <c r="R32" s="293"/>
      <c r="S32" s="286" t="str">
        <f>IFERROR(VLOOKUP(U32,リスト!$AW$1:$AY$44,3,0),"")</f>
        <v/>
      </c>
      <c r="T32" s="287"/>
      <c r="U32" s="34"/>
      <c r="V32" s="461"/>
      <c r="W32" s="462"/>
      <c r="X32" s="462"/>
      <c r="Y32" s="462"/>
      <c r="Z32" s="463"/>
      <c r="AA32" s="278"/>
      <c r="AB32" s="279"/>
      <c r="AC32" s="279"/>
    </row>
    <row r="33" spans="1:29" s="127" customFormat="1" ht="15" customHeight="1">
      <c r="A33" s="450"/>
      <c r="B33" s="453"/>
      <c r="C33" s="433"/>
      <c r="D33" s="433"/>
      <c r="E33" s="433"/>
      <c r="F33" s="434"/>
      <c r="G33" s="432"/>
      <c r="H33" s="433"/>
      <c r="I33" s="433"/>
      <c r="J33" s="433"/>
      <c r="K33" s="434"/>
      <c r="L33" s="440"/>
      <c r="M33" s="441"/>
      <c r="N33" s="443"/>
      <c r="O33" s="443"/>
      <c r="P33" s="443"/>
      <c r="Q33" s="292" t="str">
        <f>IFERROR(VLOOKUP(U33,リスト!$AW$1:$AY$44,2,0),"")</f>
        <v/>
      </c>
      <c r="R33" s="293"/>
      <c r="S33" s="286" t="str">
        <f>IFERROR(VLOOKUP(U33,リスト!$AW$1:$AY$44,3,0),"")</f>
        <v/>
      </c>
      <c r="T33" s="287"/>
      <c r="U33" s="34"/>
      <c r="V33" s="461"/>
      <c r="W33" s="462"/>
      <c r="X33" s="462"/>
      <c r="Y33" s="462"/>
      <c r="Z33" s="463"/>
      <c r="AA33" s="278"/>
      <c r="AB33" s="279"/>
      <c r="AC33" s="279"/>
    </row>
    <row r="34" spans="1:29" s="127" customFormat="1" ht="15" customHeight="1">
      <c r="A34" s="450"/>
      <c r="B34" s="453"/>
      <c r="C34" s="433"/>
      <c r="D34" s="433"/>
      <c r="E34" s="433"/>
      <c r="F34" s="434"/>
      <c r="G34" s="432"/>
      <c r="H34" s="433"/>
      <c r="I34" s="433"/>
      <c r="J34" s="433"/>
      <c r="K34" s="434"/>
      <c r="L34" s="440"/>
      <c r="M34" s="441"/>
      <c r="N34" s="443"/>
      <c r="O34" s="443"/>
      <c r="P34" s="443"/>
      <c r="Q34" s="292" t="str">
        <f>IFERROR(VLOOKUP(U34,リスト!$AW$1:$AY$44,2,0),"")</f>
        <v/>
      </c>
      <c r="R34" s="293"/>
      <c r="S34" s="286" t="str">
        <f>IFERROR(VLOOKUP(U34,リスト!$AW$1:$AY$44,3,0),"")</f>
        <v/>
      </c>
      <c r="T34" s="287"/>
      <c r="U34" s="34"/>
      <c r="V34" s="461"/>
      <c r="W34" s="462"/>
      <c r="X34" s="462"/>
      <c r="Y34" s="462"/>
      <c r="Z34" s="463"/>
      <c r="AA34" s="278"/>
      <c r="AB34" s="279"/>
      <c r="AC34" s="279"/>
    </row>
    <row r="35" spans="1:29" s="127" customFormat="1" ht="15" customHeight="1">
      <c r="A35" s="451"/>
      <c r="B35" s="487"/>
      <c r="C35" s="488"/>
      <c r="D35" s="488"/>
      <c r="E35" s="488"/>
      <c r="F35" s="489"/>
      <c r="G35" s="490"/>
      <c r="H35" s="488"/>
      <c r="I35" s="488"/>
      <c r="J35" s="488"/>
      <c r="K35" s="489"/>
      <c r="L35" s="182"/>
      <c r="M35" s="183" t="s">
        <v>313</v>
      </c>
      <c r="N35" s="491"/>
      <c r="O35" s="491"/>
      <c r="P35" s="491"/>
      <c r="Q35" s="294" t="str">
        <f>IFERROR(VLOOKUP(U35,リスト!$AW$1:$AY$44,2,0),"")</f>
        <v/>
      </c>
      <c r="R35" s="486"/>
      <c r="S35" s="445" t="str">
        <f>IFERROR(VLOOKUP(U35,リスト!$AW$1:$AY$44,3,0),"")</f>
        <v/>
      </c>
      <c r="T35" s="446"/>
      <c r="U35" s="35"/>
      <c r="V35" s="570"/>
      <c r="W35" s="571"/>
      <c r="X35" s="571"/>
      <c r="Y35" s="571"/>
      <c r="Z35" s="572"/>
      <c r="AA35" s="278"/>
      <c r="AB35" s="279"/>
      <c r="AC35" s="279"/>
    </row>
    <row r="36" spans="1:29" s="127" customFormat="1" ht="15" customHeight="1">
      <c r="A36" s="449">
        <v>2</v>
      </c>
      <c r="B36" s="452"/>
      <c r="C36" s="430"/>
      <c r="D36" s="430"/>
      <c r="E36" s="430"/>
      <c r="F36" s="431"/>
      <c r="G36" s="429"/>
      <c r="H36" s="430"/>
      <c r="I36" s="430"/>
      <c r="J36" s="430"/>
      <c r="K36" s="431"/>
      <c r="L36" s="438"/>
      <c r="M36" s="439"/>
      <c r="N36" s="442"/>
      <c r="O36" s="442"/>
      <c r="P36" s="442"/>
      <c r="Q36" s="484" t="str">
        <f>IFERROR(VLOOKUP(U36,リスト!$AW$1:$AY$44,2,0),"")</f>
        <v/>
      </c>
      <c r="R36" s="485"/>
      <c r="S36" s="492" t="str">
        <f>IFERROR(VLOOKUP(U36,リスト!$AW$1:$AY$44,3,0),"")</f>
        <v/>
      </c>
      <c r="T36" s="493"/>
      <c r="U36" s="33"/>
      <c r="V36" s="458"/>
      <c r="W36" s="459"/>
      <c r="X36" s="459"/>
      <c r="Y36" s="459"/>
      <c r="Z36" s="460"/>
      <c r="AA36" s="276"/>
      <c r="AB36" s="277"/>
      <c r="AC36" s="277"/>
    </row>
    <row r="37" spans="1:29" s="127" customFormat="1" ht="15" customHeight="1">
      <c r="A37" s="450"/>
      <c r="B37" s="453"/>
      <c r="C37" s="433"/>
      <c r="D37" s="433"/>
      <c r="E37" s="433"/>
      <c r="F37" s="434"/>
      <c r="G37" s="432"/>
      <c r="H37" s="433"/>
      <c r="I37" s="433"/>
      <c r="J37" s="433"/>
      <c r="K37" s="434"/>
      <c r="L37" s="440"/>
      <c r="M37" s="441"/>
      <c r="N37" s="443"/>
      <c r="O37" s="443"/>
      <c r="P37" s="443"/>
      <c r="Q37" s="292" t="str">
        <f>IFERROR(VLOOKUP(U37,リスト!$AW$1:$AY$44,2,0),"")</f>
        <v/>
      </c>
      <c r="R37" s="293"/>
      <c r="S37" s="286" t="str">
        <f>IFERROR(VLOOKUP(U37,リスト!$AW$1:$AY$44,3,0),"")</f>
        <v/>
      </c>
      <c r="T37" s="287"/>
      <c r="U37" s="34"/>
      <c r="V37" s="461"/>
      <c r="W37" s="462"/>
      <c r="X37" s="462"/>
      <c r="Y37" s="462"/>
      <c r="Z37" s="463"/>
      <c r="AA37" s="278"/>
      <c r="AB37" s="279"/>
      <c r="AC37" s="279"/>
    </row>
    <row r="38" spans="1:29" s="127" customFormat="1" ht="15" customHeight="1">
      <c r="A38" s="450"/>
      <c r="B38" s="453"/>
      <c r="C38" s="433"/>
      <c r="D38" s="433"/>
      <c r="E38" s="433"/>
      <c r="F38" s="434"/>
      <c r="G38" s="432"/>
      <c r="H38" s="433"/>
      <c r="I38" s="433"/>
      <c r="J38" s="433"/>
      <c r="K38" s="434"/>
      <c r="L38" s="440"/>
      <c r="M38" s="441"/>
      <c r="N38" s="443"/>
      <c r="O38" s="443"/>
      <c r="P38" s="443"/>
      <c r="Q38" s="292" t="str">
        <f>IFERROR(VLOOKUP(U38,リスト!$AW$1:$AY$44,2,0),"")</f>
        <v/>
      </c>
      <c r="R38" s="293"/>
      <c r="S38" s="286" t="str">
        <f>IFERROR(VLOOKUP(U38,リスト!$AW$1:$AY$44,3,0),"")</f>
        <v/>
      </c>
      <c r="T38" s="287"/>
      <c r="U38" s="34"/>
      <c r="V38" s="461"/>
      <c r="W38" s="462"/>
      <c r="X38" s="462"/>
      <c r="Y38" s="462"/>
      <c r="Z38" s="463"/>
      <c r="AA38" s="278"/>
      <c r="AB38" s="279"/>
      <c r="AC38" s="279"/>
    </row>
    <row r="39" spans="1:29" s="127" customFormat="1" ht="15" customHeight="1">
      <c r="A39" s="450"/>
      <c r="B39" s="453"/>
      <c r="C39" s="433"/>
      <c r="D39" s="433"/>
      <c r="E39" s="433"/>
      <c r="F39" s="434"/>
      <c r="G39" s="432"/>
      <c r="H39" s="433"/>
      <c r="I39" s="433"/>
      <c r="J39" s="433"/>
      <c r="K39" s="434"/>
      <c r="L39" s="440"/>
      <c r="M39" s="441"/>
      <c r="N39" s="443"/>
      <c r="O39" s="443"/>
      <c r="P39" s="443"/>
      <c r="Q39" s="292" t="str">
        <f>IFERROR(VLOOKUP(U39,リスト!$AW$1:$AY$44,2,0),"")</f>
        <v/>
      </c>
      <c r="R39" s="293"/>
      <c r="S39" s="286" t="str">
        <f>IFERROR(VLOOKUP(U39,リスト!$AW$1:$AY$44,3,0),"")</f>
        <v/>
      </c>
      <c r="T39" s="287"/>
      <c r="U39" s="34"/>
      <c r="V39" s="461"/>
      <c r="W39" s="462"/>
      <c r="X39" s="462"/>
      <c r="Y39" s="462"/>
      <c r="Z39" s="463"/>
      <c r="AA39" s="278"/>
      <c r="AB39" s="279"/>
      <c r="AC39" s="279"/>
    </row>
    <row r="40" spans="1:29" s="127" customFormat="1" ht="15" customHeight="1">
      <c r="A40" s="450"/>
      <c r="B40" s="453"/>
      <c r="C40" s="433"/>
      <c r="D40" s="433"/>
      <c r="E40" s="433"/>
      <c r="F40" s="434"/>
      <c r="G40" s="432"/>
      <c r="H40" s="433"/>
      <c r="I40" s="433"/>
      <c r="J40" s="433"/>
      <c r="K40" s="434"/>
      <c r="L40" s="440"/>
      <c r="M40" s="441"/>
      <c r="N40" s="443"/>
      <c r="O40" s="443"/>
      <c r="P40" s="443"/>
      <c r="Q40" s="292" t="str">
        <f>IFERROR(VLOOKUP(U40,リスト!$AW$1:$AY$44,2,0),"")</f>
        <v/>
      </c>
      <c r="R40" s="293"/>
      <c r="S40" s="286" t="str">
        <f>IFERROR(VLOOKUP(U40,リスト!$AW$1:$AY$44,3,0),"")</f>
        <v/>
      </c>
      <c r="T40" s="287"/>
      <c r="U40" s="34"/>
      <c r="V40" s="461"/>
      <c r="W40" s="462"/>
      <c r="X40" s="462"/>
      <c r="Y40" s="462"/>
      <c r="Z40" s="463"/>
      <c r="AA40" s="278"/>
      <c r="AB40" s="279"/>
      <c r="AC40" s="279"/>
    </row>
    <row r="41" spans="1:29" s="127" customFormat="1" ht="15" customHeight="1">
      <c r="A41" s="451"/>
      <c r="B41" s="487"/>
      <c r="C41" s="488"/>
      <c r="D41" s="488"/>
      <c r="E41" s="488"/>
      <c r="F41" s="489"/>
      <c r="G41" s="490"/>
      <c r="H41" s="488"/>
      <c r="I41" s="488"/>
      <c r="J41" s="488"/>
      <c r="K41" s="489"/>
      <c r="L41" s="182"/>
      <c r="M41" s="183" t="s">
        <v>313</v>
      </c>
      <c r="N41" s="491"/>
      <c r="O41" s="491"/>
      <c r="P41" s="491"/>
      <c r="Q41" s="294" t="str">
        <f>IFERROR(VLOOKUP(U41,リスト!$AW$1:$AY$44,2,0),"")</f>
        <v/>
      </c>
      <c r="R41" s="486"/>
      <c r="S41" s="445" t="str">
        <f>IFERROR(VLOOKUP(U41,リスト!$AW$1:$AY$44,3,0),"")</f>
        <v/>
      </c>
      <c r="T41" s="446"/>
      <c r="U41" s="35"/>
      <c r="V41" s="570"/>
      <c r="W41" s="571"/>
      <c r="X41" s="571"/>
      <c r="Y41" s="571"/>
      <c r="Z41" s="572"/>
      <c r="AA41" s="278"/>
      <c r="AB41" s="279"/>
      <c r="AC41" s="279"/>
    </row>
    <row r="42" spans="1:29" s="127" customFormat="1" ht="15" customHeight="1">
      <c r="A42" s="449">
        <v>3</v>
      </c>
      <c r="B42" s="452"/>
      <c r="C42" s="430"/>
      <c r="D42" s="430"/>
      <c r="E42" s="430"/>
      <c r="F42" s="431"/>
      <c r="G42" s="429"/>
      <c r="H42" s="430"/>
      <c r="I42" s="430"/>
      <c r="J42" s="430"/>
      <c r="K42" s="431"/>
      <c r="L42" s="438"/>
      <c r="M42" s="439"/>
      <c r="N42" s="442"/>
      <c r="O42" s="442"/>
      <c r="P42" s="442"/>
      <c r="Q42" s="484" t="str">
        <f>IFERROR(VLOOKUP(U42,リスト!$AW$1:$AY$44,2,0),"")</f>
        <v/>
      </c>
      <c r="R42" s="485"/>
      <c r="S42" s="492" t="str">
        <f>IFERROR(VLOOKUP(U42,リスト!$AW$1:$AY$44,3,0),"")</f>
        <v/>
      </c>
      <c r="T42" s="493"/>
      <c r="U42" s="33"/>
      <c r="V42" s="458"/>
      <c r="W42" s="459"/>
      <c r="X42" s="459"/>
      <c r="Y42" s="459"/>
      <c r="Z42" s="460"/>
      <c r="AA42" s="276"/>
      <c r="AB42" s="277"/>
      <c r="AC42" s="277"/>
    </row>
    <row r="43" spans="1:29" s="127" customFormat="1" ht="15" customHeight="1">
      <c r="A43" s="450"/>
      <c r="B43" s="453"/>
      <c r="C43" s="433"/>
      <c r="D43" s="433"/>
      <c r="E43" s="433"/>
      <c r="F43" s="434"/>
      <c r="G43" s="432"/>
      <c r="H43" s="433"/>
      <c r="I43" s="433"/>
      <c r="J43" s="433"/>
      <c r="K43" s="434"/>
      <c r="L43" s="440"/>
      <c r="M43" s="441"/>
      <c r="N43" s="443"/>
      <c r="O43" s="443"/>
      <c r="P43" s="443"/>
      <c r="Q43" s="292" t="str">
        <f>IFERROR(VLOOKUP(U43,リスト!$AW$1:$AY$44,2,0),"")</f>
        <v/>
      </c>
      <c r="R43" s="293"/>
      <c r="S43" s="286" t="str">
        <f>IFERROR(VLOOKUP(U43,リスト!$AW$1:$AY$44,3,0),"")</f>
        <v/>
      </c>
      <c r="T43" s="287"/>
      <c r="U43" s="34"/>
      <c r="V43" s="461"/>
      <c r="W43" s="462"/>
      <c r="X43" s="462"/>
      <c r="Y43" s="462"/>
      <c r="Z43" s="463"/>
      <c r="AA43" s="278"/>
      <c r="AB43" s="279"/>
      <c r="AC43" s="279"/>
    </row>
    <row r="44" spans="1:29" s="127" customFormat="1" ht="15" customHeight="1">
      <c r="A44" s="450"/>
      <c r="B44" s="453"/>
      <c r="C44" s="433"/>
      <c r="D44" s="433"/>
      <c r="E44" s="433"/>
      <c r="F44" s="434"/>
      <c r="G44" s="432"/>
      <c r="H44" s="433"/>
      <c r="I44" s="433"/>
      <c r="J44" s="433"/>
      <c r="K44" s="434"/>
      <c r="L44" s="440"/>
      <c r="M44" s="441"/>
      <c r="N44" s="443"/>
      <c r="O44" s="443"/>
      <c r="P44" s="443"/>
      <c r="Q44" s="292" t="str">
        <f>IFERROR(VLOOKUP(U44,リスト!$AW$1:$AY$44,2,0),"")</f>
        <v/>
      </c>
      <c r="R44" s="293"/>
      <c r="S44" s="286" t="str">
        <f>IFERROR(VLOOKUP(U44,リスト!$AW$1:$AY$44,3,0),"")</f>
        <v/>
      </c>
      <c r="T44" s="287"/>
      <c r="U44" s="34"/>
      <c r="V44" s="461"/>
      <c r="W44" s="462"/>
      <c r="X44" s="462"/>
      <c r="Y44" s="462"/>
      <c r="Z44" s="463"/>
      <c r="AA44" s="278"/>
      <c r="AB44" s="279"/>
      <c r="AC44" s="279"/>
    </row>
    <row r="45" spans="1:29" s="127" customFormat="1" ht="15" customHeight="1">
      <c r="A45" s="450"/>
      <c r="B45" s="453"/>
      <c r="C45" s="433"/>
      <c r="D45" s="433"/>
      <c r="E45" s="433"/>
      <c r="F45" s="434"/>
      <c r="G45" s="432"/>
      <c r="H45" s="433"/>
      <c r="I45" s="433"/>
      <c r="J45" s="433"/>
      <c r="K45" s="434"/>
      <c r="L45" s="440"/>
      <c r="M45" s="441"/>
      <c r="N45" s="443"/>
      <c r="O45" s="443"/>
      <c r="P45" s="443"/>
      <c r="Q45" s="292" t="str">
        <f>IFERROR(VLOOKUP(U45,リスト!$AW$1:$AY$44,2,0),"")</f>
        <v/>
      </c>
      <c r="R45" s="293"/>
      <c r="S45" s="286" t="str">
        <f>IFERROR(VLOOKUP(U45,リスト!$AW$1:$AY$44,3,0),"")</f>
        <v/>
      </c>
      <c r="T45" s="287"/>
      <c r="U45" s="34"/>
      <c r="V45" s="461"/>
      <c r="W45" s="462"/>
      <c r="X45" s="462"/>
      <c r="Y45" s="462"/>
      <c r="Z45" s="463"/>
      <c r="AA45" s="278"/>
      <c r="AB45" s="279"/>
      <c r="AC45" s="279"/>
    </row>
    <row r="46" spans="1:29" s="127" customFormat="1" ht="15" customHeight="1">
      <c r="A46" s="450"/>
      <c r="B46" s="453"/>
      <c r="C46" s="433"/>
      <c r="D46" s="433"/>
      <c r="E46" s="433"/>
      <c r="F46" s="434"/>
      <c r="G46" s="432"/>
      <c r="H46" s="433"/>
      <c r="I46" s="433"/>
      <c r="J46" s="433"/>
      <c r="K46" s="434"/>
      <c r="L46" s="440"/>
      <c r="M46" s="441"/>
      <c r="N46" s="443"/>
      <c r="O46" s="443"/>
      <c r="P46" s="443"/>
      <c r="Q46" s="292" t="str">
        <f>IFERROR(VLOOKUP(U46,リスト!$AW$1:$AY$44,2,0),"")</f>
        <v/>
      </c>
      <c r="R46" s="293"/>
      <c r="S46" s="286" t="str">
        <f>IFERROR(VLOOKUP(U46,リスト!$AW$1:$AY$44,3,0),"")</f>
        <v/>
      </c>
      <c r="T46" s="287"/>
      <c r="U46" s="34"/>
      <c r="V46" s="461"/>
      <c r="W46" s="462"/>
      <c r="X46" s="462"/>
      <c r="Y46" s="462"/>
      <c r="Z46" s="463"/>
      <c r="AA46" s="278"/>
      <c r="AB46" s="279"/>
      <c r="AC46" s="279"/>
    </row>
    <row r="47" spans="1:29" s="127" customFormat="1" ht="15" customHeight="1">
      <c r="A47" s="451"/>
      <c r="B47" s="487"/>
      <c r="C47" s="488"/>
      <c r="D47" s="488"/>
      <c r="E47" s="488"/>
      <c r="F47" s="489"/>
      <c r="G47" s="490"/>
      <c r="H47" s="488"/>
      <c r="I47" s="488"/>
      <c r="J47" s="488"/>
      <c r="K47" s="489"/>
      <c r="L47" s="182"/>
      <c r="M47" s="183" t="s">
        <v>313</v>
      </c>
      <c r="N47" s="491"/>
      <c r="O47" s="491"/>
      <c r="P47" s="491"/>
      <c r="Q47" s="294" t="str">
        <f>IFERROR(VLOOKUP(U47,リスト!$AW$1:$AY$44,2,0),"")</f>
        <v/>
      </c>
      <c r="R47" s="486"/>
      <c r="S47" s="445" t="str">
        <f>IFERROR(VLOOKUP(U47,リスト!$AW$1:$AY$44,3,0),"")</f>
        <v/>
      </c>
      <c r="T47" s="446"/>
      <c r="U47" s="35"/>
      <c r="V47" s="464"/>
      <c r="W47" s="465"/>
      <c r="X47" s="465"/>
      <c r="Y47" s="465"/>
      <c r="Z47" s="466"/>
      <c r="AA47" s="278"/>
      <c r="AB47" s="279"/>
      <c r="AC47" s="279"/>
    </row>
    <row r="48" spans="1:29" s="127" customFormat="1" ht="15" customHeight="1">
      <c r="A48" s="449">
        <v>4</v>
      </c>
      <c r="B48" s="452"/>
      <c r="C48" s="430"/>
      <c r="D48" s="430"/>
      <c r="E48" s="430"/>
      <c r="F48" s="431"/>
      <c r="G48" s="429"/>
      <c r="H48" s="430"/>
      <c r="I48" s="430"/>
      <c r="J48" s="430"/>
      <c r="K48" s="431"/>
      <c r="L48" s="438"/>
      <c r="M48" s="439"/>
      <c r="N48" s="442"/>
      <c r="O48" s="455"/>
      <c r="P48" s="455"/>
      <c r="Q48" s="292" t="str">
        <f>IFERROR(VLOOKUP(U48,リスト!$AW$1:$AY$44,2,0),"")</f>
        <v/>
      </c>
      <c r="R48" s="447"/>
      <c r="S48" s="286" t="str">
        <f>IFERROR(VLOOKUP(U48,リスト!$AW$1:$AY$44,3,0),"")</f>
        <v/>
      </c>
      <c r="T48" s="290"/>
      <c r="U48" s="33"/>
      <c r="V48" s="458"/>
      <c r="W48" s="459"/>
      <c r="X48" s="459"/>
      <c r="Y48" s="459"/>
      <c r="Z48" s="460"/>
      <c r="AA48" s="276"/>
      <c r="AB48" s="277"/>
      <c r="AC48" s="277"/>
    </row>
    <row r="49" spans="1:29" s="127" customFormat="1" ht="15" customHeight="1">
      <c r="A49" s="450"/>
      <c r="B49" s="453"/>
      <c r="C49" s="433"/>
      <c r="D49" s="433"/>
      <c r="E49" s="433"/>
      <c r="F49" s="434"/>
      <c r="G49" s="432"/>
      <c r="H49" s="433"/>
      <c r="I49" s="433"/>
      <c r="J49" s="433"/>
      <c r="K49" s="434"/>
      <c r="L49" s="440"/>
      <c r="M49" s="441"/>
      <c r="N49" s="443"/>
      <c r="O49" s="456"/>
      <c r="P49" s="456"/>
      <c r="Q49" s="292" t="str">
        <f>IFERROR(VLOOKUP(U49,リスト!$AW$1:$AY$44,2,0),"")</f>
        <v/>
      </c>
      <c r="R49" s="293"/>
      <c r="S49" s="286" t="str">
        <f>IFERROR(VLOOKUP(U49,リスト!$AW$1:$AY$44,3,0),"")</f>
        <v/>
      </c>
      <c r="T49" s="287"/>
      <c r="U49" s="34"/>
      <c r="V49" s="461"/>
      <c r="W49" s="462"/>
      <c r="X49" s="462"/>
      <c r="Y49" s="462"/>
      <c r="Z49" s="463"/>
      <c r="AA49" s="278"/>
      <c r="AB49" s="279"/>
      <c r="AC49" s="279"/>
    </row>
    <row r="50" spans="1:29" s="127" customFormat="1" ht="15" customHeight="1">
      <c r="A50" s="450"/>
      <c r="B50" s="453"/>
      <c r="C50" s="433"/>
      <c r="D50" s="433"/>
      <c r="E50" s="433"/>
      <c r="F50" s="434"/>
      <c r="G50" s="432"/>
      <c r="H50" s="433"/>
      <c r="I50" s="433"/>
      <c r="J50" s="433"/>
      <c r="K50" s="434"/>
      <c r="L50" s="440"/>
      <c r="M50" s="441"/>
      <c r="N50" s="443"/>
      <c r="O50" s="456"/>
      <c r="P50" s="456"/>
      <c r="Q50" s="292" t="str">
        <f>IFERROR(VLOOKUP(U50,リスト!$AW$1:$AY$44,2,0),"")</f>
        <v/>
      </c>
      <c r="R50" s="447"/>
      <c r="S50" s="286" t="str">
        <f>IFERROR(VLOOKUP(U50,リスト!$AW$1:$AY$44,3,0),"")</f>
        <v/>
      </c>
      <c r="T50" s="290"/>
      <c r="U50" s="34"/>
      <c r="V50" s="461"/>
      <c r="W50" s="462"/>
      <c r="X50" s="462"/>
      <c r="Y50" s="462"/>
      <c r="Z50" s="463"/>
      <c r="AA50" s="278"/>
      <c r="AB50" s="279"/>
      <c r="AC50" s="279"/>
    </row>
    <row r="51" spans="1:29" s="127" customFormat="1" ht="15" customHeight="1">
      <c r="A51" s="450"/>
      <c r="B51" s="453"/>
      <c r="C51" s="433"/>
      <c r="D51" s="433"/>
      <c r="E51" s="433"/>
      <c r="F51" s="434"/>
      <c r="G51" s="432"/>
      <c r="H51" s="433"/>
      <c r="I51" s="433"/>
      <c r="J51" s="433"/>
      <c r="K51" s="434"/>
      <c r="L51" s="440"/>
      <c r="M51" s="441"/>
      <c r="N51" s="443"/>
      <c r="O51" s="456"/>
      <c r="P51" s="456"/>
      <c r="Q51" s="292" t="str">
        <f>IFERROR(VLOOKUP(U51,リスト!$AW$1:$AY$44,2,0),"")</f>
        <v/>
      </c>
      <c r="R51" s="447"/>
      <c r="S51" s="286" t="str">
        <f>IFERROR(VLOOKUP(U51,リスト!$AW$1:$AY$44,3,0),"")</f>
        <v/>
      </c>
      <c r="T51" s="287"/>
      <c r="U51" s="34"/>
      <c r="V51" s="461"/>
      <c r="W51" s="462"/>
      <c r="X51" s="462"/>
      <c r="Y51" s="462"/>
      <c r="Z51" s="463"/>
      <c r="AA51" s="278"/>
      <c r="AB51" s="279"/>
      <c r="AC51" s="279"/>
    </row>
    <row r="52" spans="1:29" s="127" customFormat="1" ht="15" customHeight="1">
      <c r="A52" s="450"/>
      <c r="B52" s="453"/>
      <c r="C52" s="433"/>
      <c r="D52" s="433"/>
      <c r="E52" s="433"/>
      <c r="F52" s="434"/>
      <c r="G52" s="432"/>
      <c r="H52" s="433"/>
      <c r="I52" s="433"/>
      <c r="J52" s="433"/>
      <c r="K52" s="434"/>
      <c r="L52" s="440"/>
      <c r="M52" s="441"/>
      <c r="N52" s="443"/>
      <c r="O52" s="456"/>
      <c r="P52" s="456"/>
      <c r="Q52" s="292" t="str">
        <f>IFERROR(VLOOKUP(U52,リスト!$AW$1:$AY$44,2,0),"")</f>
        <v/>
      </c>
      <c r="R52" s="293"/>
      <c r="S52" s="286" t="str">
        <f>IFERROR(VLOOKUP(U52,リスト!$AW$1:$AY$44,3,0),"")</f>
        <v/>
      </c>
      <c r="T52" s="290"/>
      <c r="U52" s="34"/>
      <c r="V52" s="461"/>
      <c r="W52" s="462"/>
      <c r="X52" s="462"/>
      <c r="Y52" s="462"/>
      <c r="Z52" s="463"/>
      <c r="AA52" s="278"/>
      <c r="AB52" s="279"/>
      <c r="AC52" s="279"/>
    </row>
    <row r="53" spans="1:29" s="127" customFormat="1" ht="15" customHeight="1">
      <c r="A53" s="451"/>
      <c r="B53" s="454"/>
      <c r="C53" s="436"/>
      <c r="D53" s="436"/>
      <c r="E53" s="436"/>
      <c r="F53" s="437"/>
      <c r="G53" s="435"/>
      <c r="H53" s="436"/>
      <c r="I53" s="436"/>
      <c r="J53" s="436"/>
      <c r="K53" s="437"/>
      <c r="L53" s="182"/>
      <c r="M53" s="183" t="s">
        <v>313</v>
      </c>
      <c r="N53" s="444"/>
      <c r="O53" s="457"/>
      <c r="P53" s="457"/>
      <c r="Q53" s="294" t="str">
        <f>IFERROR(VLOOKUP(U53,リスト!$AW$1:$AY$44,2,0),"")</f>
        <v/>
      </c>
      <c r="R53" s="295"/>
      <c r="S53" s="445" t="str">
        <f>IFERROR(VLOOKUP(U53,リスト!$AW$1:$AY$44,3,0),"")</f>
        <v/>
      </c>
      <c r="T53" s="446"/>
      <c r="U53" s="35"/>
      <c r="V53" s="464"/>
      <c r="W53" s="465"/>
      <c r="X53" s="465"/>
      <c r="Y53" s="465"/>
      <c r="Z53" s="466"/>
      <c r="AA53" s="278"/>
      <c r="AB53" s="279"/>
      <c r="AC53" s="279"/>
    </row>
    <row r="54" spans="1:29" s="127" customFormat="1" ht="15" customHeight="1">
      <c r="A54" s="449">
        <v>5</v>
      </c>
      <c r="B54" s="452"/>
      <c r="C54" s="430"/>
      <c r="D54" s="430"/>
      <c r="E54" s="430"/>
      <c r="F54" s="431"/>
      <c r="G54" s="429"/>
      <c r="H54" s="430"/>
      <c r="I54" s="430"/>
      <c r="J54" s="430"/>
      <c r="K54" s="431"/>
      <c r="L54" s="438"/>
      <c r="M54" s="439"/>
      <c r="N54" s="442"/>
      <c r="O54" s="455"/>
      <c r="P54" s="455"/>
      <c r="Q54" s="292" t="str">
        <f>IFERROR(VLOOKUP(U54,リスト!$AW$1:$AY$44,2,0),"")</f>
        <v/>
      </c>
      <c r="R54" s="447"/>
      <c r="S54" s="286" t="str">
        <f>IFERROR(VLOOKUP(U54,リスト!$AW$1:$AY$44,3,0),"")</f>
        <v/>
      </c>
      <c r="T54" s="290"/>
      <c r="U54" s="33"/>
      <c r="V54" s="458"/>
      <c r="W54" s="459"/>
      <c r="X54" s="459"/>
      <c r="Y54" s="459"/>
      <c r="Z54" s="460"/>
      <c r="AA54" s="276"/>
      <c r="AB54" s="277"/>
      <c r="AC54" s="277"/>
    </row>
    <row r="55" spans="1:29" s="127" customFormat="1" ht="15" customHeight="1">
      <c r="A55" s="450"/>
      <c r="B55" s="453"/>
      <c r="C55" s="433"/>
      <c r="D55" s="433"/>
      <c r="E55" s="433"/>
      <c r="F55" s="434"/>
      <c r="G55" s="432"/>
      <c r="H55" s="433"/>
      <c r="I55" s="433"/>
      <c r="J55" s="433"/>
      <c r="K55" s="434"/>
      <c r="L55" s="440"/>
      <c r="M55" s="441"/>
      <c r="N55" s="443"/>
      <c r="O55" s="456"/>
      <c r="P55" s="456"/>
      <c r="Q55" s="292" t="str">
        <f>IFERROR(VLOOKUP(U55,リスト!$AW$1:$AY$44,2,0),"")</f>
        <v/>
      </c>
      <c r="R55" s="293"/>
      <c r="S55" s="286" t="str">
        <f>IFERROR(VLOOKUP(U55,リスト!$AW$1:$AY$44,3,0),"")</f>
        <v/>
      </c>
      <c r="T55" s="287"/>
      <c r="U55" s="34"/>
      <c r="V55" s="461"/>
      <c r="W55" s="462"/>
      <c r="X55" s="462"/>
      <c r="Y55" s="462"/>
      <c r="Z55" s="463"/>
      <c r="AA55" s="278"/>
      <c r="AB55" s="279"/>
      <c r="AC55" s="279"/>
    </row>
    <row r="56" spans="1:29" s="127" customFormat="1" ht="15" customHeight="1">
      <c r="A56" s="450"/>
      <c r="B56" s="453"/>
      <c r="C56" s="433"/>
      <c r="D56" s="433"/>
      <c r="E56" s="433"/>
      <c r="F56" s="434"/>
      <c r="G56" s="432"/>
      <c r="H56" s="433"/>
      <c r="I56" s="433"/>
      <c r="J56" s="433"/>
      <c r="K56" s="434"/>
      <c r="L56" s="440"/>
      <c r="M56" s="441"/>
      <c r="N56" s="443"/>
      <c r="O56" s="456"/>
      <c r="P56" s="456"/>
      <c r="Q56" s="292" t="str">
        <f>IFERROR(VLOOKUP(U56,リスト!$AW$1:$AY$44,2,0),"")</f>
        <v/>
      </c>
      <c r="R56" s="447"/>
      <c r="S56" s="286" t="str">
        <f>IFERROR(VLOOKUP(U56,リスト!$AW$1:$AY$44,3,0),"")</f>
        <v/>
      </c>
      <c r="T56" s="290"/>
      <c r="U56" s="34"/>
      <c r="V56" s="461"/>
      <c r="W56" s="462"/>
      <c r="X56" s="462"/>
      <c r="Y56" s="462"/>
      <c r="Z56" s="463"/>
      <c r="AA56" s="278"/>
      <c r="AB56" s="279"/>
      <c r="AC56" s="279"/>
    </row>
    <row r="57" spans="1:29" s="127" customFormat="1" ht="15" customHeight="1">
      <c r="A57" s="450"/>
      <c r="B57" s="453"/>
      <c r="C57" s="433"/>
      <c r="D57" s="433"/>
      <c r="E57" s="433"/>
      <c r="F57" s="434"/>
      <c r="G57" s="432"/>
      <c r="H57" s="433"/>
      <c r="I57" s="433"/>
      <c r="J57" s="433"/>
      <c r="K57" s="434"/>
      <c r="L57" s="440"/>
      <c r="M57" s="441"/>
      <c r="N57" s="443"/>
      <c r="O57" s="456"/>
      <c r="P57" s="456"/>
      <c r="Q57" s="292" t="str">
        <f>IFERROR(VLOOKUP(U57,リスト!$AW$1:$AY$44,2,0),"")</f>
        <v/>
      </c>
      <c r="R57" s="447"/>
      <c r="S57" s="286" t="str">
        <f>IFERROR(VLOOKUP(U57,リスト!$AW$1:$AY$44,3,0),"")</f>
        <v/>
      </c>
      <c r="T57" s="287"/>
      <c r="U57" s="34"/>
      <c r="V57" s="461"/>
      <c r="W57" s="462"/>
      <c r="X57" s="462"/>
      <c r="Y57" s="462"/>
      <c r="Z57" s="463"/>
      <c r="AA57" s="278"/>
      <c r="AB57" s="279"/>
      <c r="AC57" s="279"/>
    </row>
    <row r="58" spans="1:29" s="127" customFormat="1" ht="15" customHeight="1">
      <c r="A58" s="450"/>
      <c r="B58" s="453"/>
      <c r="C58" s="433"/>
      <c r="D58" s="433"/>
      <c r="E58" s="433"/>
      <c r="F58" s="434"/>
      <c r="G58" s="432"/>
      <c r="H58" s="433"/>
      <c r="I58" s="433"/>
      <c r="J58" s="433"/>
      <c r="K58" s="434"/>
      <c r="L58" s="440"/>
      <c r="M58" s="441"/>
      <c r="N58" s="443"/>
      <c r="O58" s="456"/>
      <c r="P58" s="456"/>
      <c r="Q58" s="292" t="str">
        <f>IFERROR(VLOOKUP(U58,リスト!$AW$1:$AY$44,2,0),"")</f>
        <v/>
      </c>
      <c r="R58" s="293"/>
      <c r="S58" s="286" t="str">
        <f>IFERROR(VLOOKUP(U58,リスト!$AW$1:$AY$44,3,0),"")</f>
        <v/>
      </c>
      <c r="T58" s="290"/>
      <c r="U58" s="34"/>
      <c r="V58" s="461"/>
      <c r="W58" s="462"/>
      <c r="X58" s="462"/>
      <c r="Y58" s="462"/>
      <c r="Z58" s="463"/>
      <c r="AA58" s="278"/>
      <c r="AB58" s="279"/>
      <c r="AC58" s="279"/>
    </row>
    <row r="59" spans="1:29" s="127" customFormat="1" ht="15" customHeight="1">
      <c r="A59" s="451"/>
      <c r="B59" s="454"/>
      <c r="C59" s="436"/>
      <c r="D59" s="436"/>
      <c r="E59" s="436"/>
      <c r="F59" s="437"/>
      <c r="G59" s="435"/>
      <c r="H59" s="436"/>
      <c r="I59" s="436"/>
      <c r="J59" s="436"/>
      <c r="K59" s="437"/>
      <c r="L59" s="182"/>
      <c r="M59" s="183" t="s">
        <v>313</v>
      </c>
      <c r="N59" s="444"/>
      <c r="O59" s="457"/>
      <c r="P59" s="457"/>
      <c r="Q59" s="294" t="str">
        <f>IFERROR(VLOOKUP(U59,リスト!$AW$1:$AY$44,2,0),"")</f>
        <v/>
      </c>
      <c r="R59" s="295"/>
      <c r="S59" s="445" t="str">
        <f>IFERROR(VLOOKUP(U59,リスト!$AW$1:$AY$44,3,0),"")</f>
        <v/>
      </c>
      <c r="T59" s="446"/>
      <c r="U59" s="35"/>
      <c r="V59" s="464"/>
      <c r="W59" s="465"/>
      <c r="X59" s="465"/>
      <c r="Y59" s="465"/>
      <c r="Z59" s="466"/>
      <c r="AA59" s="278"/>
      <c r="AB59" s="279"/>
      <c r="AC59" s="279"/>
    </row>
    <row r="60" spans="1:29" s="127" customFormat="1" ht="15" customHeight="1">
      <c r="A60" s="449">
        <v>6</v>
      </c>
      <c r="B60" s="452"/>
      <c r="C60" s="430"/>
      <c r="D60" s="430"/>
      <c r="E60" s="430"/>
      <c r="F60" s="431"/>
      <c r="G60" s="429"/>
      <c r="H60" s="430"/>
      <c r="I60" s="430"/>
      <c r="J60" s="430"/>
      <c r="K60" s="431"/>
      <c r="L60" s="438"/>
      <c r="M60" s="439"/>
      <c r="N60" s="442"/>
      <c r="O60" s="455"/>
      <c r="P60" s="455"/>
      <c r="Q60" s="292" t="str">
        <f>IFERROR(VLOOKUP(U60,リスト!$AW$1:$AY$44,2,0),"")</f>
        <v/>
      </c>
      <c r="R60" s="447"/>
      <c r="S60" s="286" t="str">
        <f>IFERROR(VLOOKUP(U60,リスト!$AW$1:$AY$44,3,0),"")</f>
        <v/>
      </c>
      <c r="T60" s="290"/>
      <c r="U60" s="33"/>
      <c r="V60" s="458"/>
      <c r="W60" s="459"/>
      <c r="X60" s="459"/>
      <c r="Y60" s="459"/>
      <c r="Z60" s="460"/>
      <c r="AA60" s="276"/>
      <c r="AB60" s="277"/>
      <c r="AC60" s="277"/>
    </row>
    <row r="61" spans="1:29" s="127" customFormat="1" ht="15" customHeight="1">
      <c r="A61" s="450"/>
      <c r="B61" s="453"/>
      <c r="C61" s="433"/>
      <c r="D61" s="433"/>
      <c r="E61" s="433"/>
      <c r="F61" s="434"/>
      <c r="G61" s="432"/>
      <c r="H61" s="433"/>
      <c r="I61" s="433"/>
      <c r="J61" s="433"/>
      <c r="K61" s="434"/>
      <c r="L61" s="440"/>
      <c r="M61" s="441"/>
      <c r="N61" s="443"/>
      <c r="O61" s="456"/>
      <c r="P61" s="456"/>
      <c r="Q61" s="292" t="str">
        <f>IFERROR(VLOOKUP(U61,リスト!$AW$1:$AY$44,2,0),"")</f>
        <v/>
      </c>
      <c r="R61" s="293"/>
      <c r="S61" s="286" t="str">
        <f>IFERROR(VLOOKUP(U61,リスト!$AW$1:$AY$44,3,0),"")</f>
        <v/>
      </c>
      <c r="T61" s="287"/>
      <c r="U61" s="34"/>
      <c r="V61" s="461"/>
      <c r="W61" s="462"/>
      <c r="X61" s="462"/>
      <c r="Y61" s="462"/>
      <c r="Z61" s="463"/>
      <c r="AA61" s="278"/>
      <c r="AB61" s="279"/>
      <c r="AC61" s="279"/>
    </row>
    <row r="62" spans="1:29" s="127" customFormat="1" ht="15" customHeight="1">
      <c r="A62" s="450"/>
      <c r="B62" s="453"/>
      <c r="C62" s="433"/>
      <c r="D62" s="433"/>
      <c r="E62" s="433"/>
      <c r="F62" s="434"/>
      <c r="G62" s="432"/>
      <c r="H62" s="433"/>
      <c r="I62" s="433"/>
      <c r="J62" s="433"/>
      <c r="K62" s="434"/>
      <c r="L62" s="440"/>
      <c r="M62" s="441"/>
      <c r="N62" s="443"/>
      <c r="O62" s="456"/>
      <c r="P62" s="456"/>
      <c r="Q62" s="292" t="str">
        <f>IFERROR(VLOOKUP(U62,リスト!$AW$1:$AY$44,2,0),"")</f>
        <v/>
      </c>
      <c r="R62" s="447"/>
      <c r="S62" s="286" t="str">
        <f>IFERROR(VLOOKUP(U62,リスト!$AW$1:$AY$44,3,0),"")</f>
        <v/>
      </c>
      <c r="T62" s="290"/>
      <c r="U62" s="34"/>
      <c r="V62" s="461"/>
      <c r="W62" s="462"/>
      <c r="X62" s="462"/>
      <c r="Y62" s="462"/>
      <c r="Z62" s="463"/>
      <c r="AA62" s="278"/>
      <c r="AB62" s="279"/>
      <c r="AC62" s="279"/>
    </row>
    <row r="63" spans="1:29" s="127" customFormat="1" ht="15" customHeight="1">
      <c r="A63" s="450"/>
      <c r="B63" s="453"/>
      <c r="C63" s="433"/>
      <c r="D63" s="433"/>
      <c r="E63" s="433"/>
      <c r="F63" s="434"/>
      <c r="G63" s="432"/>
      <c r="H63" s="433"/>
      <c r="I63" s="433"/>
      <c r="J63" s="433"/>
      <c r="K63" s="434"/>
      <c r="L63" s="440"/>
      <c r="M63" s="441"/>
      <c r="N63" s="443"/>
      <c r="O63" s="456"/>
      <c r="P63" s="456"/>
      <c r="Q63" s="292" t="str">
        <f>IFERROR(VLOOKUP(U63,リスト!$AW$1:$AY$44,2,0),"")</f>
        <v/>
      </c>
      <c r="R63" s="447"/>
      <c r="S63" s="286" t="str">
        <f>IFERROR(VLOOKUP(U63,リスト!$AW$1:$AY$44,3,0),"")</f>
        <v/>
      </c>
      <c r="T63" s="287"/>
      <c r="U63" s="34"/>
      <c r="V63" s="461"/>
      <c r="W63" s="462"/>
      <c r="X63" s="462"/>
      <c r="Y63" s="462"/>
      <c r="Z63" s="463"/>
      <c r="AA63" s="278"/>
      <c r="AB63" s="279"/>
      <c r="AC63" s="279"/>
    </row>
    <row r="64" spans="1:29" s="127" customFormat="1" ht="15" customHeight="1">
      <c r="A64" s="450"/>
      <c r="B64" s="453"/>
      <c r="C64" s="433"/>
      <c r="D64" s="433"/>
      <c r="E64" s="433"/>
      <c r="F64" s="434"/>
      <c r="G64" s="432"/>
      <c r="H64" s="433"/>
      <c r="I64" s="433"/>
      <c r="J64" s="433"/>
      <c r="K64" s="434"/>
      <c r="L64" s="440"/>
      <c r="M64" s="441"/>
      <c r="N64" s="443"/>
      <c r="O64" s="456"/>
      <c r="P64" s="456"/>
      <c r="Q64" s="292" t="str">
        <f>IFERROR(VLOOKUP(U64,リスト!$AW$1:$AY$44,2,0),"")</f>
        <v/>
      </c>
      <c r="R64" s="293"/>
      <c r="S64" s="286" t="str">
        <f>IFERROR(VLOOKUP(U64,リスト!$AW$1:$AY$44,3,0),"")</f>
        <v/>
      </c>
      <c r="T64" s="290"/>
      <c r="U64" s="34"/>
      <c r="V64" s="461"/>
      <c r="W64" s="462"/>
      <c r="X64" s="462"/>
      <c r="Y64" s="462"/>
      <c r="Z64" s="463"/>
      <c r="AA64" s="278"/>
      <c r="AB64" s="279"/>
      <c r="AC64" s="279"/>
    </row>
    <row r="65" spans="1:29" s="127" customFormat="1" ht="15" customHeight="1">
      <c r="A65" s="451"/>
      <c r="B65" s="454"/>
      <c r="C65" s="436"/>
      <c r="D65" s="436"/>
      <c r="E65" s="436"/>
      <c r="F65" s="437"/>
      <c r="G65" s="435"/>
      <c r="H65" s="436"/>
      <c r="I65" s="436"/>
      <c r="J65" s="436"/>
      <c r="K65" s="437"/>
      <c r="L65" s="182"/>
      <c r="M65" s="183" t="s">
        <v>313</v>
      </c>
      <c r="N65" s="444"/>
      <c r="O65" s="457"/>
      <c r="P65" s="457"/>
      <c r="Q65" s="294" t="str">
        <f>IFERROR(VLOOKUP(U65,リスト!$AW$1:$AY$44,2,0),"")</f>
        <v/>
      </c>
      <c r="R65" s="295"/>
      <c r="S65" s="445" t="str">
        <f>IFERROR(VLOOKUP(U65,リスト!$AW$1:$AY$44,3,0),"")</f>
        <v/>
      </c>
      <c r="T65" s="446"/>
      <c r="U65" s="35"/>
      <c r="V65" s="464"/>
      <c r="W65" s="465"/>
      <c r="X65" s="465"/>
      <c r="Y65" s="465"/>
      <c r="Z65" s="466"/>
      <c r="AA65" s="278"/>
      <c r="AB65" s="279"/>
      <c r="AC65" s="279"/>
    </row>
    <row r="66" spans="1:29" s="127" customFormat="1" ht="15" customHeight="1">
      <c r="A66" s="449">
        <v>7</v>
      </c>
      <c r="B66" s="452"/>
      <c r="C66" s="430"/>
      <c r="D66" s="430"/>
      <c r="E66" s="430"/>
      <c r="F66" s="431"/>
      <c r="G66" s="429"/>
      <c r="H66" s="430"/>
      <c r="I66" s="430"/>
      <c r="J66" s="430"/>
      <c r="K66" s="431"/>
      <c r="L66" s="438"/>
      <c r="M66" s="439"/>
      <c r="N66" s="442"/>
      <c r="O66" s="455"/>
      <c r="P66" s="455"/>
      <c r="Q66" s="292" t="str">
        <f>IFERROR(VLOOKUP(U66,リスト!$AW$1:$AY$44,2,0),"")</f>
        <v/>
      </c>
      <c r="R66" s="447"/>
      <c r="S66" s="286" t="str">
        <f>IFERROR(VLOOKUP(U66,リスト!$AW$1:$AY$44,3,0),"")</f>
        <v/>
      </c>
      <c r="T66" s="290"/>
      <c r="U66" s="33"/>
      <c r="V66" s="458"/>
      <c r="W66" s="459"/>
      <c r="X66" s="459"/>
      <c r="Y66" s="459"/>
      <c r="Z66" s="460"/>
      <c r="AA66" s="276"/>
      <c r="AB66" s="277"/>
      <c r="AC66" s="277"/>
    </row>
    <row r="67" spans="1:29" s="127" customFormat="1" ht="15" customHeight="1">
      <c r="A67" s="450"/>
      <c r="B67" s="453"/>
      <c r="C67" s="433"/>
      <c r="D67" s="433"/>
      <c r="E67" s="433"/>
      <c r="F67" s="434"/>
      <c r="G67" s="432"/>
      <c r="H67" s="433"/>
      <c r="I67" s="433"/>
      <c r="J67" s="433"/>
      <c r="K67" s="434"/>
      <c r="L67" s="440"/>
      <c r="M67" s="441"/>
      <c r="N67" s="443"/>
      <c r="O67" s="456"/>
      <c r="P67" s="456"/>
      <c r="Q67" s="292" t="str">
        <f>IFERROR(VLOOKUP(U67,リスト!$AW$1:$AY$44,2,0),"")</f>
        <v/>
      </c>
      <c r="R67" s="293"/>
      <c r="S67" s="286" t="str">
        <f>IFERROR(VLOOKUP(U67,リスト!$AW$1:$AY$44,3,0),"")</f>
        <v/>
      </c>
      <c r="T67" s="287"/>
      <c r="U67" s="34"/>
      <c r="V67" s="461"/>
      <c r="W67" s="462"/>
      <c r="X67" s="462"/>
      <c r="Y67" s="462"/>
      <c r="Z67" s="463"/>
      <c r="AA67" s="278"/>
      <c r="AB67" s="279"/>
      <c r="AC67" s="279"/>
    </row>
    <row r="68" spans="1:29" s="127" customFormat="1" ht="15" customHeight="1">
      <c r="A68" s="450"/>
      <c r="B68" s="453"/>
      <c r="C68" s="433"/>
      <c r="D68" s="433"/>
      <c r="E68" s="433"/>
      <c r="F68" s="434"/>
      <c r="G68" s="432"/>
      <c r="H68" s="433"/>
      <c r="I68" s="433"/>
      <c r="J68" s="433"/>
      <c r="K68" s="434"/>
      <c r="L68" s="440"/>
      <c r="M68" s="441"/>
      <c r="N68" s="443"/>
      <c r="O68" s="456"/>
      <c r="P68" s="456"/>
      <c r="Q68" s="292" t="str">
        <f>IFERROR(VLOOKUP(U68,リスト!$AW$1:$AY$44,2,0),"")</f>
        <v/>
      </c>
      <c r="R68" s="447"/>
      <c r="S68" s="286" t="str">
        <f>IFERROR(VLOOKUP(U68,リスト!$AW$1:$AY$44,3,0),"")</f>
        <v/>
      </c>
      <c r="T68" s="290"/>
      <c r="U68" s="34"/>
      <c r="V68" s="461"/>
      <c r="W68" s="462"/>
      <c r="X68" s="462"/>
      <c r="Y68" s="462"/>
      <c r="Z68" s="463"/>
      <c r="AA68" s="278"/>
      <c r="AB68" s="279"/>
      <c r="AC68" s="279"/>
    </row>
    <row r="69" spans="1:29" s="127" customFormat="1" ht="15" customHeight="1">
      <c r="A69" s="450"/>
      <c r="B69" s="453"/>
      <c r="C69" s="433"/>
      <c r="D69" s="433"/>
      <c r="E69" s="433"/>
      <c r="F69" s="434"/>
      <c r="G69" s="432"/>
      <c r="H69" s="433"/>
      <c r="I69" s="433"/>
      <c r="J69" s="433"/>
      <c r="K69" s="434"/>
      <c r="L69" s="440"/>
      <c r="M69" s="441"/>
      <c r="N69" s="443"/>
      <c r="O69" s="456"/>
      <c r="P69" s="456"/>
      <c r="Q69" s="292" t="str">
        <f>IFERROR(VLOOKUP(U69,リスト!$AW$1:$AY$44,2,0),"")</f>
        <v/>
      </c>
      <c r="R69" s="447"/>
      <c r="S69" s="286" t="str">
        <f>IFERROR(VLOOKUP(U69,リスト!$AW$1:$AY$44,3,0),"")</f>
        <v/>
      </c>
      <c r="T69" s="287"/>
      <c r="U69" s="34"/>
      <c r="V69" s="461"/>
      <c r="W69" s="462"/>
      <c r="X69" s="462"/>
      <c r="Y69" s="462"/>
      <c r="Z69" s="463"/>
      <c r="AA69" s="278"/>
      <c r="AB69" s="279"/>
      <c r="AC69" s="279"/>
    </row>
    <row r="70" spans="1:29" s="127" customFormat="1" ht="15" customHeight="1">
      <c r="A70" s="450"/>
      <c r="B70" s="453"/>
      <c r="C70" s="433"/>
      <c r="D70" s="433"/>
      <c r="E70" s="433"/>
      <c r="F70" s="434"/>
      <c r="G70" s="432"/>
      <c r="H70" s="433"/>
      <c r="I70" s="433"/>
      <c r="J70" s="433"/>
      <c r="K70" s="434"/>
      <c r="L70" s="440"/>
      <c r="M70" s="441"/>
      <c r="N70" s="443"/>
      <c r="O70" s="456"/>
      <c r="P70" s="456"/>
      <c r="Q70" s="292" t="str">
        <f>IFERROR(VLOOKUP(U70,リスト!$AW$1:$AY$44,2,0),"")</f>
        <v/>
      </c>
      <c r="R70" s="293"/>
      <c r="S70" s="286" t="str">
        <f>IFERROR(VLOOKUP(U70,リスト!$AW$1:$AY$44,3,0),"")</f>
        <v/>
      </c>
      <c r="T70" s="290"/>
      <c r="U70" s="34"/>
      <c r="V70" s="461"/>
      <c r="W70" s="462"/>
      <c r="X70" s="462"/>
      <c r="Y70" s="462"/>
      <c r="Z70" s="463"/>
      <c r="AA70" s="278"/>
      <c r="AB70" s="279"/>
      <c r="AC70" s="279"/>
    </row>
    <row r="71" spans="1:29" s="127" customFormat="1" ht="15" customHeight="1">
      <c r="A71" s="451"/>
      <c r="B71" s="454"/>
      <c r="C71" s="436"/>
      <c r="D71" s="436"/>
      <c r="E71" s="436"/>
      <c r="F71" s="437"/>
      <c r="G71" s="435"/>
      <c r="H71" s="436"/>
      <c r="I71" s="436"/>
      <c r="J71" s="436"/>
      <c r="K71" s="437"/>
      <c r="L71" s="182"/>
      <c r="M71" s="183" t="s">
        <v>313</v>
      </c>
      <c r="N71" s="444"/>
      <c r="O71" s="457"/>
      <c r="P71" s="457"/>
      <c r="Q71" s="294" t="str">
        <f>IFERROR(VLOOKUP(U71,リスト!$AW$1:$AY$44,2,0),"")</f>
        <v/>
      </c>
      <c r="R71" s="295"/>
      <c r="S71" s="445" t="str">
        <f>IFERROR(VLOOKUP(U71,リスト!$AW$1:$AY$44,3,0),"")</f>
        <v/>
      </c>
      <c r="T71" s="446"/>
      <c r="U71" s="35"/>
      <c r="V71" s="464"/>
      <c r="W71" s="465"/>
      <c r="X71" s="465"/>
      <c r="Y71" s="465"/>
      <c r="Z71" s="466"/>
      <c r="AA71" s="278"/>
      <c r="AB71" s="279"/>
      <c r="AC71" s="279"/>
    </row>
    <row r="72" spans="1:29" s="127" customFormat="1" ht="15" customHeight="1">
      <c r="A72" s="449">
        <v>8</v>
      </c>
      <c r="B72" s="452"/>
      <c r="C72" s="430"/>
      <c r="D72" s="430"/>
      <c r="E72" s="430"/>
      <c r="F72" s="431"/>
      <c r="G72" s="429"/>
      <c r="H72" s="430"/>
      <c r="I72" s="430"/>
      <c r="J72" s="430"/>
      <c r="K72" s="431"/>
      <c r="L72" s="438"/>
      <c r="M72" s="439"/>
      <c r="N72" s="442"/>
      <c r="O72" s="455"/>
      <c r="P72" s="455"/>
      <c r="Q72" s="292" t="str">
        <f>IFERROR(VLOOKUP(U72,リスト!$AW$1:$AY$44,2,0),"")</f>
        <v/>
      </c>
      <c r="R72" s="447"/>
      <c r="S72" s="286" t="str">
        <f>IFERROR(VLOOKUP(U72,リスト!$AW$1:$AY$44,3,0),"")</f>
        <v/>
      </c>
      <c r="T72" s="290"/>
      <c r="U72" s="33"/>
      <c r="V72" s="458"/>
      <c r="W72" s="459"/>
      <c r="X72" s="459"/>
      <c r="Y72" s="459"/>
      <c r="Z72" s="460"/>
      <c r="AA72" s="276"/>
      <c r="AB72" s="277"/>
      <c r="AC72" s="277"/>
    </row>
    <row r="73" spans="1:29" s="127" customFormat="1" ht="15" customHeight="1">
      <c r="A73" s="450"/>
      <c r="B73" s="453"/>
      <c r="C73" s="433"/>
      <c r="D73" s="433"/>
      <c r="E73" s="433"/>
      <c r="F73" s="434"/>
      <c r="G73" s="432"/>
      <c r="H73" s="433"/>
      <c r="I73" s="433"/>
      <c r="J73" s="433"/>
      <c r="K73" s="434"/>
      <c r="L73" s="440"/>
      <c r="M73" s="441"/>
      <c r="N73" s="443"/>
      <c r="O73" s="456"/>
      <c r="P73" s="456"/>
      <c r="Q73" s="292" t="str">
        <f>IFERROR(VLOOKUP(U73,リスト!$AW$1:$AY$44,2,0),"")</f>
        <v/>
      </c>
      <c r="R73" s="293"/>
      <c r="S73" s="286" t="str">
        <f>IFERROR(VLOOKUP(U73,リスト!$AW$1:$AY$44,3,0),"")</f>
        <v/>
      </c>
      <c r="T73" s="287"/>
      <c r="U73" s="34"/>
      <c r="V73" s="461"/>
      <c r="W73" s="462"/>
      <c r="X73" s="462"/>
      <c r="Y73" s="462"/>
      <c r="Z73" s="463"/>
      <c r="AA73" s="278"/>
      <c r="AB73" s="279"/>
      <c r="AC73" s="279"/>
    </row>
    <row r="74" spans="1:29" s="127" customFormat="1" ht="15" customHeight="1">
      <c r="A74" s="450"/>
      <c r="B74" s="453"/>
      <c r="C74" s="433"/>
      <c r="D74" s="433"/>
      <c r="E74" s="433"/>
      <c r="F74" s="434"/>
      <c r="G74" s="432"/>
      <c r="H74" s="433"/>
      <c r="I74" s="433"/>
      <c r="J74" s="433"/>
      <c r="K74" s="434"/>
      <c r="L74" s="440"/>
      <c r="M74" s="441"/>
      <c r="N74" s="443"/>
      <c r="O74" s="456"/>
      <c r="P74" s="456"/>
      <c r="Q74" s="292" t="str">
        <f>IFERROR(VLOOKUP(U74,リスト!$AW$1:$AY$44,2,0),"")</f>
        <v/>
      </c>
      <c r="R74" s="447"/>
      <c r="S74" s="286" t="str">
        <f>IFERROR(VLOOKUP(U74,リスト!$AW$1:$AY$44,3,0),"")</f>
        <v/>
      </c>
      <c r="T74" s="290"/>
      <c r="U74" s="34"/>
      <c r="V74" s="461"/>
      <c r="W74" s="462"/>
      <c r="X74" s="462"/>
      <c r="Y74" s="462"/>
      <c r="Z74" s="463"/>
      <c r="AA74" s="278"/>
      <c r="AB74" s="279"/>
      <c r="AC74" s="279"/>
    </row>
    <row r="75" spans="1:29" s="127" customFormat="1" ht="15" customHeight="1">
      <c r="A75" s="450"/>
      <c r="B75" s="453"/>
      <c r="C75" s="433"/>
      <c r="D75" s="433"/>
      <c r="E75" s="433"/>
      <c r="F75" s="434"/>
      <c r="G75" s="432"/>
      <c r="H75" s="433"/>
      <c r="I75" s="433"/>
      <c r="J75" s="433"/>
      <c r="K75" s="434"/>
      <c r="L75" s="440"/>
      <c r="M75" s="441"/>
      <c r="N75" s="443"/>
      <c r="O75" s="456"/>
      <c r="P75" s="456"/>
      <c r="Q75" s="292" t="str">
        <f>IFERROR(VLOOKUP(U75,リスト!$AW$1:$AY$44,2,0),"")</f>
        <v/>
      </c>
      <c r="R75" s="447"/>
      <c r="S75" s="286" t="str">
        <f>IFERROR(VLOOKUP(U75,リスト!$AW$1:$AY$44,3,0),"")</f>
        <v/>
      </c>
      <c r="T75" s="287"/>
      <c r="U75" s="34"/>
      <c r="V75" s="461"/>
      <c r="W75" s="462"/>
      <c r="X75" s="462"/>
      <c r="Y75" s="462"/>
      <c r="Z75" s="463"/>
      <c r="AA75" s="278"/>
      <c r="AB75" s="279"/>
      <c r="AC75" s="279"/>
    </row>
    <row r="76" spans="1:29" s="127" customFormat="1" ht="15" customHeight="1">
      <c r="A76" s="450"/>
      <c r="B76" s="453"/>
      <c r="C76" s="433"/>
      <c r="D76" s="433"/>
      <c r="E76" s="433"/>
      <c r="F76" s="434"/>
      <c r="G76" s="432"/>
      <c r="H76" s="433"/>
      <c r="I76" s="433"/>
      <c r="J76" s="433"/>
      <c r="K76" s="434"/>
      <c r="L76" s="440"/>
      <c r="M76" s="441"/>
      <c r="N76" s="443"/>
      <c r="O76" s="456"/>
      <c r="P76" s="456"/>
      <c r="Q76" s="292" t="str">
        <f>IFERROR(VLOOKUP(U76,リスト!$AW$1:$AY$44,2,0),"")</f>
        <v/>
      </c>
      <c r="R76" s="293"/>
      <c r="S76" s="286" t="str">
        <f>IFERROR(VLOOKUP(U76,リスト!$AW$1:$AY$44,3,0),"")</f>
        <v/>
      </c>
      <c r="T76" s="290"/>
      <c r="U76" s="34"/>
      <c r="V76" s="461"/>
      <c r="W76" s="462"/>
      <c r="X76" s="462"/>
      <c r="Y76" s="462"/>
      <c r="Z76" s="463"/>
      <c r="AA76" s="278"/>
      <c r="AB76" s="279"/>
      <c r="AC76" s="279"/>
    </row>
    <row r="77" spans="1:29" s="127" customFormat="1" ht="15" customHeight="1">
      <c r="A77" s="451"/>
      <c r="B77" s="454"/>
      <c r="C77" s="436"/>
      <c r="D77" s="436"/>
      <c r="E77" s="436"/>
      <c r="F77" s="437"/>
      <c r="G77" s="435"/>
      <c r="H77" s="436"/>
      <c r="I77" s="436"/>
      <c r="J77" s="436"/>
      <c r="K77" s="437"/>
      <c r="L77" s="182"/>
      <c r="M77" s="183" t="s">
        <v>313</v>
      </c>
      <c r="N77" s="444"/>
      <c r="O77" s="457"/>
      <c r="P77" s="457"/>
      <c r="Q77" s="294" t="str">
        <f>IFERROR(VLOOKUP(U77,リスト!$AW$1:$AY$44,2,0),"")</f>
        <v/>
      </c>
      <c r="R77" s="295"/>
      <c r="S77" s="445" t="str">
        <f>IFERROR(VLOOKUP(U77,リスト!$AW$1:$AY$44,3,0),"")</f>
        <v/>
      </c>
      <c r="T77" s="446"/>
      <c r="U77" s="35"/>
      <c r="V77" s="464"/>
      <c r="W77" s="465"/>
      <c r="X77" s="465"/>
      <c r="Y77" s="465"/>
      <c r="Z77" s="466"/>
      <c r="AA77" s="278"/>
      <c r="AB77" s="279"/>
      <c r="AC77" s="279"/>
    </row>
    <row r="78" spans="1:29" s="127" customFormat="1" ht="15" customHeight="1">
      <c r="A78" s="449">
        <v>9</v>
      </c>
      <c r="B78" s="452"/>
      <c r="C78" s="430"/>
      <c r="D78" s="430"/>
      <c r="E78" s="430"/>
      <c r="F78" s="431"/>
      <c r="G78" s="429"/>
      <c r="H78" s="430"/>
      <c r="I78" s="430"/>
      <c r="J78" s="430"/>
      <c r="K78" s="431"/>
      <c r="L78" s="438"/>
      <c r="M78" s="439"/>
      <c r="N78" s="442"/>
      <c r="O78" s="455"/>
      <c r="P78" s="455"/>
      <c r="Q78" s="292" t="str">
        <f>IFERROR(VLOOKUP(U78,リスト!$AW$1:$AY$44,2,0),"")</f>
        <v/>
      </c>
      <c r="R78" s="447"/>
      <c r="S78" s="286" t="str">
        <f>IFERROR(VLOOKUP(U78,リスト!$AW$1:$AY$44,3,0),"")</f>
        <v/>
      </c>
      <c r="T78" s="290"/>
      <c r="U78" s="33"/>
      <c r="V78" s="458"/>
      <c r="W78" s="459"/>
      <c r="X78" s="459"/>
      <c r="Y78" s="459"/>
      <c r="Z78" s="460"/>
      <c r="AA78" s="276"/>
      <c r="AB78" s="277"/>
      <c r="AC78" s="277"/>
    </row>
    <row r="79" spans="1:29" s="127" customFormat="1" ht="15" customHeight="1">
      <c r="A79" s="450"/>
      <c r="B79" s="453"/>
      <c r="C79" s="433"/>
      <c r="D79" s="433"/>
      <c r="E79" s="433"/>
      <c r="F79" s="434"/>
      <c r="G79" s="432"/>
      <c r="H79" s="433"/>
      <c r="I79" s="433"/>
      <c r="J79" s="433"/>
      <c r="K79" s="434"/>
      <c r="L79" s="440"/>
      <c r="M79" s="441"/>
      <c r="N79" s="443"/>
      <c r="O79" s="456"/>
      <c r="P79" s="456"/>
      <c r="Q79" s="292" t="str">
        <f>IFERROR(VLOOKUP(U79,リスト!$AW$1:$AY$44,2,0),"")</f>
        <v/>
      </c>
      <c r="R79" s="293"/>
      <c r="S79" s="286" t="str">
        <f>IFERROR(VLOOKUP(U79,リスト!$AW$1:$AY$44,3,0),"")</f>
        <v/>
      </c>
      <c r="T79" s="287"/>
      <c r="U79" s="34"/>
      <c r="V79" s="461"/>
      <c r="W79" s="462"/>
      <c r="X79" s="462"/>
      <c r="Y79" s="462"/>
      <c r="Z79" s="463"/>
      <c r="AA79" s="278"/>
      <c r="AB79" s="279"/>
      <c r="AC79" s="279"/>
    </row>
    <row r="80" spans="1:29" s="127" customFormat="1" ht="15" customHeight="1">
      <c r="A80" s="450"/>
      <c r="B80" s="453"/>
      <c r="C80" s="433"/>
      <c r="D80" s="433"/>
      <c r="E80" s="433"/>
      <c r="F80" s="434"/>
      <c r="G80" s="432"/>
      <c r="H80" s="433"/>
      <c r="I80" s="433"/>
      <c r="J80" s="433"/>
      <c r="K80" s="434"/>
      <c r="L80" s="440"/>
      <c r="M80" s="441"/>
      <c r="N80" s="443"/>
      <c r="O80" s="456"/>
      <c r="P80" s="456"/>
      <c r="Q80" s="292" t="str">
        <f>IFERROR(VLOOKUP(U80,リスト!$AW$1:$AY$44,2,0),"")</f>
        <v/>
      </c>
      <c r="R80" s="447"/>
      <c r="S80" s="286" t="str">
        <f>IFERROR(VLOOKUP(U80,リスト!$AW$1:$AY$44,3,0),"")</f>
        <v/>
      </c>
      <c r="T80" s="290"/>
      <c r="U80" s="34"/>
      <c r="V80" s="461"/>
      <c r="W80" s="462"/>
      <c r="X80" s="462"/>
      <c r="Y80" s="462"/>
      <c r="Z80" s="463"/>
      <c r="AA80" s="278"/>
      <c r="AB80" s="279"/>
      <c r="AC80" s="279"/>
    </row>
    <row r="81" spans="1:29" s="127" customFormat="1" ht="15" customHeight="1">
      <c r="A81" s="450"/>
      <c r="B81" s="453"/>
      <c r="C81" s="433"/>
      <c r="D81" s="433"/>
      <c r="E81" s="433"/>
      <c r="F81" s="434"/>
      <c r="G81" s="432"/>
      <c r="H81" s="433"/>
      <c r="I81" s="433"/>
      <c r="J81" s="433"/>
      <c r="K81" s="434"/>
      <c r="L81" s="440"/>
      <c r="M81" s="441"/>
      <c r="N81" s="443"/>
      <c r="O81" s="456"/>
      <c r="P81" s="456"/>
      <c r="Q81" s="292" t="str">
        <f>IFERROR(VLOOKUP(U81,リスト!$AW$1:$AY$44,2,0),"")</f>
        <v/>
      </c>
      <c r="R81" s="447"/>
      <c r="S81" s="286" t="str">
        <f>IFERROR(VLOOKUP(U81,リスト!$AW$1:$AY$44,3,0),"")</f>
        <v/>
      </c>
      <c r="T81" s="287"/>
      <c r="U81" s="34"/>
      <c r="V81" s="461"/>
      <c r="W81" s="462"/>
      <c r="X81" s="462"/>
      <c r="Y81" s="462"/>
      <c r="Z81" s="463"/>
      <c r="AA81" s="278"/>
      <c r="AB81" s="279"/>
      <c r="AC81" s="279"/>
    </row>
    <row r="82" spans="1:29" s="127" customFormat="1" ht="15" customHeight="1">
      <c r="A82" s="450"/>
      <c r="B82" s="453"/>
      <c r="C82" s="433"/>
      <c r="D82" s="433"/>
      <c r="E82" s="433"/>
      <c r="F82" s="434"/>
      <c r="G82" s="432"/>
      <c r="H82" s="433"/>
      <c r="I82" s="433"/>
      <c r="J82" s="433"/>
      <c r="K82" s="434"/>
      <c r="L82" s="440"/>
      <c r="M82" s="441"/>
      <c r="N82" s="443"/>
      <c r="O82" s="456"/>
      <c r="P82" s="456"/>
      <c r="Q82" s="292" t="str">
        <f>IFERROR(VLOOKUP(U82,リスト!$AW$1:$AY$44,2,0),"")</f>
        <v/>
      </c>
      <c r="R82" s="293"/>
      <c r="S82" s="286" t="str">
        <f>IFERROR(VLOOKUP(U82,リスト!$AW$1:$AY$44,3,0),"")</f>
        <v/>
      </c>
      <c r="T82" s="290"/>
      <c r="U82" s="34"/>
      <c r="V82" s="461"/>
      <c r="W82" s="462"/>
      <c r="X82" s="462"/>
      <c r="Y82" s="462"/>
      <c r="Z82" s="463"/>
      <c r="AA82" s="278"/>
      <c r="AB82" s="279"/>
      <c r="AC82" s="279"/>
    </row>
    <row r="83" spans="1:29" s="127" customFormat="1" ht="15" customHeight="1">
      <c r="A83" s="451"/>
      <c r="B83" s="454"/>
      <c r="C83" s="436"/>
      <c r="D83" s="436"/>
      <c r="E83" s="436"/>
      <c r="F83" s="437"/>
      <c r="G83" s="435"/>
      <c r="H83" s="436"/>
      <c r="I83" s="436"/>
      <c r="J83" s="436"/>
      <c r="K83" s="437"/>
      <c r="L83" s="182"/>
      <c r="M83" s="183" t="s">
        <v>313</v>
      </c>
      <c r="N83" s="444"/>
      <c r="O83" s="457"/>
      <c r="P83" s="457"/>
      <c r="Q83" s="294" t="str">
        <f>IFERROR(VLOOKUP(U83,リスト!$AW$1:$AY$44,2,0),"")</f>
        <v/>
      </c>
      <c r="R83" s="295"/>
      <c r="S83" s="445" t="str">
        <f>IFERROR(VLOOKUP(U83,リスト!$AW$1:$AY$44,3,0),"")</f>
        <v/>
      </c>
      <c r="T83" s="446"/>
      <c r="U83" s="35"/>
      <c r="V83" s="464"/>
      <c r="W83" s="465"/>
      <c r="X83" s="465"/>
      <c r="Y83" s="465"/>
      <c r="Z83" s="466"/>
      <c r="AA83" s="278"/>
      <c r="AB83" s="279"/>
      <c r="AC83" s="279"/>
    </row>
    <row r="84" spans="1:29" s="127" customFormat="1" ht="15" customHeight="1">
      <c r="A84" s="449">
        <v>10</v>
      </c>
      <c r="B84" s="452"/>
      <c r="C84" s="430"/>
      <c r="D84" s="430"/>
      <c r="E84" s="430"/>
      <c r="F84" s="431"/>
      <c r="G84" s="429"/>
      <c r="H84" s="430"/>
      <c r="I84" s="430"/>
      <c r="J84" s="430"/>
      <c r="K84" s="431"/>
      <c r="L84" s="438"/>
      <c r="M84" s="439"/>
      <c r="N84" s="442"/>
      <c r="O84" s="455"/>
      <c r="P84" s="455"/>
      <c r="Q84" s="292" t="str">
        <f>IFERROR(VLOOKUP(U84,リスト!$AW$1:$AY$44,2,0),"")</f>
        <v/>
      </c>
      <c r="R84" s="447"/>
      <c r="S84" s="286" t="str">
        <f>IFERROR(VLOOKUP(U84,リスト!$AW$1:$AY$44,3,0),"")</f>
        <v/>
      </c>
      <c r="T84" s="290"/>
      <c r="U84" s="33"/>
      <c r="V84" s="458"/>
      <c r="W84" s="459"/>
      <c r="X84" s="459"/>
      <c r="Y84" s="459"/>
      <c r="Z84" s="460"/>
      <c r="AA84" s="276"/>
      <c r="AB84" s="277"/>
      <c r="AC84" s="277"/>
    </row>
    <row r="85" spans="1:29" s="127" customFormat="1" ht="15" customHeight="1">
      <c r="A85" s="450"/>
      <c r="B85" s="453"/>
      <c r="C85" s="433"/>
      <c r="D85" s="433"/>
      <c r="E85" s="433"/>
      <c r="F85" s="434"/>
      <c r="G85" s="432"/>
      <c r="H85" s="433"/>
      <c r="I85" s="433"/>
      <c r="J85" s="433"/>
      <c r="K85" s="434"/>
      <c r="L85" s="440"/>
      <c r="M85" s="441"/>
      <c r="N85" s="443"/>
      <c r="O85" s="456"/>
      <c r="P85" s="456"/>
      <c r="Q85" s="292" t="str">
        <f>IFERROR(VLOOKUP(U85,リスト!$AW$1:$AY$44,2,0),"")</f>
        <v/>
      </c>
      <c r="R85" s="293"/>
      <c r="S85" s="286" t="str">
        <f>IFERROR(VLOOKUP(U85,リスト!$AW$1:$AY$44,3,0),"")</f>
        <v/>
      </c>
      <c r="T85" s="287"/>
      <c r="U85" s="34"/>
      <c r="V85" s="461"/>
      <c r="W85" s="462"/>
      <c r="X85" s="462"/>
      <c r="Y85" s="462"/>
      <c r="Z85" s="463"/>
      <c r="AA85" s="278"/>
      <c r="AB85" s="279"/>
      <c r="AC85" s="279"/>
    </row>
    <row r="86" spans="1:29" s="127" customFormat="1" ht="15" customHeight="1">
      <c r="A86" s="450"/>
      <c r="B86" s="453"/>
      <c r="C86" s="433"/>
      <c r="D86" s="433"/>
      <c r="E86" s="433"/>
      <c r="F86" s="434"/>
      <c r="G86" s="432"/>
      <c r="H86" s="433"/>
      <c r="I86" s="433"/>
      <c r="J86" s="433"/>
      <c r="K86" s="434"/>
      <c r="L86" s="440"/>
      <c r="M86" s="441"/>
      <c r="N86" s="443"/>
      <c r="O86" s="456"/>
      <c r="P86" s="456"/>
      <c r="Q86" s="292" t="str">
        <f>IFERROR(VLOOKUP(U86,リスト!$AW$1:$AY$44,2,0),"")</f>
        <v/>
      </c>
      <c r="R86" s="447"/>
      <c r="S86" s="286" t="str">
        <f>IFERROR(VLOOKUP(U86,リスト!$AW$1:$AY$44,3,0),"")</f>
        <v/>
      </c>
      <c r="T86" s="290"/>
      <c r="U86" s="34"/>
      <c r="V86" s="461"/>
      <c r="W86" s="462"/>
      <c r="X86" s="462"/>
      <c r="Y86" s="462"/>
      <c r="Z86" s="463"/>
      <c r="AA86" s="278"/>
      <c r="AB86" s="279"/>
      <c r="AC86" s="279"/>
    </row>
    <row r="87" spans="1:29" s="127" customFormat="1" ht="15" customHeight="1">
      <c r="A87" s="450"/>
      <c r="B87" s="453"/>
      <c r="C87" s="433"/>
      <c r="D87" s="433"/>
      <c r="E87" s="433"/>
      <c r="F87" s="434"/>
      <c r="G87" s="432"/>
      <c r="H87" s="433"/>
      <c r="I87" s="433"/>
      <c r="J87" s="433"/>
      <c r="K87" s="434"/>
      <c r="L87" s="440"/>
      <c r="M87" s="441"/>
      <c r="N87" s="443"/>
      <c r="O87" s="456"/>
      <c r="P87" s="456"/>
      <c r="Q87" s="292" t="str">
        <f>IFERROR(VLOOKUP(U87,リスト!$AW$1:$AY$44,2,0),"")</f>
        <v/>
      </c>
      <c r="R87" s="447"/>
      <c r="S87" s="286" t="str">
        <f>IFERROR(VLOOKUP(U87,リスト!$AW$1:$AY$44,3,0),"")</f>
        <v/>
      </c>
      <c r="T87" s="287"/>
      <c r="U87" s="34"/>
      <c r="V87" s="461"/>
      <c r="W87" s="462"/>
      <c r="X87" s="462"/>
      <c r="Y87" s="462"/>
      <c r="Z87" s="463"/>
      <c r="AA87" s="278"/>
      <c r="AB87" s="279"/>
      <c r="AC87" s="279"/>
    </row>
    <row r="88" spans="1:29" s="127" customFormat="1" ht="15" customHeight="1">
      <c r="A88" s="450"/>
      <c r="B88" s="453"/>
      <c r="C88" s="433"/>
      <c r="D88" s="433"/>
      <c r="E88" s="433"/>
      <c r="F88" s="434"/>
      <c r="G88" s="432"/>
      <c r="H88" s="433"/>
      <c r="I88" s="433"/>
      <c r="J88" s="433"/>
      <c r="K88" s="434"/>
      <c r="L88" s="440"/>
      <c r="M88" s="441"/>
      <c r="N88" s="443"/>
      <c r="O88" s="456"/>
      <c r="P88" s="456"/>
      <c r="Q88" s="292" t="str">
        <f>IFERROR(VLOOKUP(U88,リスト!$AW$1:$AY$44,2,0),"")</f>
        <v/>
      </c>
      <c r="R88" s="293"/>
      <c r="S88" s="286" t="str">
        <f>IFERROR(VLOOKUP(U88,リスト!$AW$1:$AY$44,3,0),"")</f>
        <v/>
      </c>
      <c r="T88" s="290"/>
      <c r="U88" s="34"/>
      <c r="V88" s="461"/>
      <c r="W88" s="462"/>
      <c r="X88" s="462"/>
      <c r="Y88" s="462"/>
      <c r="Z88" s="463"/>
      <c r="AA88" s="278"/>
      <c r="AB88" s="279"/>
      <c r="AC88" s="279"/>
    </row>
    <row r="89" spans="1:29" s="127" customFormat="1" ht="15" customHeight="1">
      <c r="A89" s="450"/>
      <c r="B89" s="453"/>
      <c r="C89" s="433"/>
      <c r="D89" s="433"/>
      <c r="E89" s="433"/>
      <c r="F89" s="434"/>
      <c r="G89" s="432"/>
      <c r="H89" s="433"/>
      <c r="I89" s="433"/>
      <c r="J89" s="433"/>
      <c r="K89" s="434"/>
      <c r="L89" s="182"/>
      <c r="M89" s="183" t="s">
        <v>313</v>
      </c>
      <c r="N89" s="444"/>
      <c r="O89" s="457"/>
      <c r="P89" s="457"/>
      <c r="Q89" s="294" t="str">
        <f>IFERROR(VLOOKUP(U89,リスト!$AW$1:$AY$44,2,0),"")</f>
        <v/>
      </c>
      <c r="R89" s="295"/>
      <c r="S89" s="286" t="str">
        <f>IFERROR(VLOOKUP(U89,リスト!$AW$1:$AY$44,3,0),"")</f>
        <v/>
      </c>
      <c r="T89" s="287"/>
      <c r="U89" s="35"/>
      <c r="V89" s="464"/>
      <c r="W89" s="465"/>
      <c r="X89" s="465"/>
      <c r="Y89" s="465"/>
      <c r="Z89" s="466"/>
      <c r="AA89" s="278"/>
      <c r="AB89" s="279"/>
      <c r="AC89" s="279"/>
    </row>
    <row r="90" spans="1:29" s="127" customFormat="1" ht="15" hidden="1" customHeight="1" outlineLevel="1">
      <c r="A90" s="449">
        <v>11</v>
      </c>
      <c r="B90" s="452"/>
      <c r="C90" s="430"/>
      <c r="D90" s="430"/>
      <c r="E90" s="430"/>
      <c r="F90" s="431"/>
      <c r="G90" s="429"/>
      <c r="H90" s="430"/>
      <c r="I90" s="430"/>
      <c r="J90" s="430"/>
      <c r="K90" s="431"/>
      <c r="L90" s="438"/>
      <c r="M90" s="439"/>
      <c r="N90" s="442"/>
      <c r="O90" s="455"/>
      <c r="P90" s="455"/>
      <c r="Q90" s="484" t="str">
        <f>IFERROR(VLOOKUP(U90,リスト!$AW$1:$AY$44,2,0),"")</f>
        <v/>
      </c>
      <c r="R90" s="485"/>
      <c r="S90" s="288" t="str">
        <f>IFERROR(VLOOKUP(U90,リスト!$AW$1:$AY$44,3,0),"")</f>
        <v/>
      </c>
      <c r="T90" s="289"/>
      <c r="U90" s="33"/>
      <c r="V90" s="458"/>
      <c r="W90" s="459"/>
      <c r="X90" s="459"/>
      <c r="Y90" s="459"/>
      <c r="Z90" s="460"/>
      <c r="AA90" s="276"/>
      <c r="AB90" s="277"/>
      <c r="AC90" s="277"/>
    </row>
    <row r="91" spans="1:29" s="127" customFormat="1" ht="15" hidden="1" customHeight="1" outlineLevel="1">
      <c r="A91" s="450"/>
      <c r="B91" s="453"/>
      <c r="C91" s="433"/>
      <c r="D91" s="433"/>
      <c r="E91" s="433"/>
      <c r="F91" s="434"/>
      <c r="G91" s="432"/>
      <c r="H91" s="433"/>
      <c r="I91" s="433"/>
      <c r="J91" s="433"/>
      <c r="K91" s="434"/>
      <c r="L91" s="440"/>
      <c r="M91" s="441"/>
      <c r="N91" s="443"/>
      <c r="O91" s="456"/>
      <c r="P91" s="456"/>
      <c r="Q91" s="292" t="str">
        <f>IFERROR(VLOOKUP(U91,リスト!$AW$1:$AY$44,2,0),"")</f>
        <v/>
      </c>
      <c r="R91" s="293"/>
      <c r="S91" s="467" t="str">
        <f>IFERROR(VLOOKUP(U91,リスト!$AW$1:$AY$44,3,0),"")</f>
        <v/>
      </c>
      <c r="T91" s="468"/>
      <c r="U91" s="34"/>
      <c r="V91" s="461"/>
      <c r="W91" s="462"/>
      <c r="X91" s="462"/>
      <c r="Y91" s="462"/>
      <c r="Z91" s="463"/>
      <c r="AA91" s="278"/>
      <c r="AB91" s="279"/>
      <c r="AC91" s="279"/>
    </row>
    <row r="92" spans="1:29" s="127" customFormat="1" ht="14.25" hidden="1" customHeight="1" outlineLevel="1">
      <c r="A92" s="450"/>
      <c r="B92" s="453"/>
      <c r="C92" s="433"/>
      <c r="D92" s="433"/>
      <c r="E92" s="433"/>
      <c r="F92" s="434"/>
      <c r="G92" s="432"/>
      <c r="H92" s="433"/>
      <c r="I92" s="433"/>
      <c r="J92" s="433"/>
      <c r="K92" s="434"/>
      <c r="L92" s="440"/>
      <c r="M92" s="441"/>
      <c r="N92" s="443"/>
      <c r="O92" s="456"/>
      <c r="P92" s="456"/>
      <c r="Q92" s="292" t="str">
        <f>IFERROR(VLOOKUP(U92,リスト!$AW$1:$AY$44,2,0),"")</f>
        <v/>
      </c>
      <c r="R92" s="293"/>
      <c r="S92" s="467" t="str">
        <f>IFERROR(VLOOKUP(U92,リスト!$AW$1:$AY$44,3,0),"")</f>
        <v/>
      </c>
      <c r="T92" s="468"/>
      <c r="U92" s="34"/>
      <c r="V92" s="461"/>
      <c r="W92" s="462"/>
      <c r="X92" s="462"/>
      <c r="Y92" s="462"/>
      <c r="Z92" s="463"/>
      <c r="AA92" s="278"/>
      <c r="AB92" s="279"/>
      <c r="AC92" s="279"/>
    </row>
    <row r="93" spans="1:29" s="127" customFormat="1" ht="15" hidden="1" customHeight="1" outlineLevel="1">
      <c r="A93" s="450"/>
      <c r="B93" s="453"/>
      <c r="C93" s="433"/>
      <c r="D93" s="433"/>
      <c r="E93" s="433"/>
      <c r="F93" s="434"/>
      <c r="G93" s="432"/>
      <c r="H93" s="433"/>
      <c r="I93" s="433"/>
      <c r="J93" s="433"/>
      <c r="K93" s="434"/>
      <c r="L93" s="440"/>
      <c r="M93" s="441"/>
      <c r="N93" s="443"/>
      <c r="O93" s="456"/>
      <c r="P93" s="456"/>
      <c r="Q93" s="292" t="str">
        <f>IFERROR(VLOOKUP(U93,リスト!$AW$1:$AY$44,2,0),"")</f>
        <v/>
      </c>
      <c r="R93" s="293"/>
      <c r="S93" s="467" t="str">
        <f>IFERROR(VLOOKUP(U93,リスト!$AW$1:$AY$44,3,0),"")</f>
        <v/>
      </c>
      <c r="T93" s="468"/>
      <c r="U93" s="34"/>
      <c r="V93" s="461"/>
      <c r="W93" s="462"/>
      <c r="X93" s="462"/>
      <c r="Y93" s="462"/>
      <c r="Z93" s="463"/>
      <c r="AA93" s="278"/>
      <c r="AB93" s="279"/>
      <c r="AC93" s="279"/>
    </row>
    <row r="94" spans="1:29" s="127" customFormat="1" ht="15" hidden="1" customHeight="1" outlineLevel="1">
      <c r="A94" s="450"/>
      <c r="B94" s="453"/>
      <c r="C94" s="433"/>
      <c r="D94" s="433"/>
      <c r="E94" s="433"/>
      <c r="F94" s="434"/>
      <c r="G94" s="432"/>
      <c r="H94" s="433"/>
      <c r="I94" s="433"/>
      <c r="J94" s="433"/>
      <c r="K94" s="434"/>
      <c r="L94" s="440"/>
      <c r="M94" s="441"/>
      <c r="N94" s="443"/>
      <c r="O94" s="456"/>
      <c r="P94" s="456"/>
      <c r="Q94" s="292" t="str">
        <f>IFERROR(VLOOKUP(U94,リスト!$AW$1:$AY$44,2,0),"")</f>
        <v/>
      </c>
      <c r="R94" s="293"/>
      <c r="S94" s="467" t="str">
        <f>IFERROR(VLOOKUP(U94,リスト!$AW$1:$AY$44,3,0),"")</f>
        <v/>
      </c>
      <c r="T94" s="468"/>
      <c r="U94" s="34"/>
      <c r="V94" s="461"/>
      <c r="W94" s="462"/>
      <c r="X94" s="462"/>
      <c r="Y94" s="462"/>
      <c r="Z94" s="463"/>
      <c r="AA94" s="278"/>
      <c r="AB94" s="279"/>
      <c r="AC94" s="279"/>
    </row>
    <row r="95" spans="1:29" s="127" customFormat="1" ht="15" hidden="1" customHeight="1" outlineLevel="1">
      <c r="A95" s="450"/>
      <c r="B95" s="453"/>
      <c r="C95" s="433"/>
      <c r="D95" s="433"/>
      <c r="E95" s="433"/>
      <c r="F95" s="434"/>
      <c r="G95" s="432"/>
      <c r="H95" s="433"/>
      <c r="I95" s="433"/>
      <c r="J95" s="433"/>
      <c r="K95" s="434"/>
      <c r="L95" s="182"/>
      <c r="M95" s="183" t="s">
        <v>313</v>
      </c>
      <c r="N95" s="443"/>
      <c r="O95" s="457"/>
      <c r="P95" s="457"/>
      <c r="Q95" s="292" t="str">
        <f>IFERROR(VLOOKUP(U95,リスト!$AW$1:$AY$44,2,0),"")</f>
        <v/>
      </c>
      <c r="R95" s="293"/>
      <c r="S95" s="469" t="str">
        <f>IFERROR(VLOOKUP(U95,リスト!$AW$1:$AY$44,3,0),"")</f>
        <v/>
      </c>
      <c r="T95" s="470"/>
      <c r="U95" s="35"/>
      <c r="V95" s="464"/>
      <c r="W95" s="465"/>
      <c r="X95" s="465"/>
      <c r="Y95" s="465"/>
      <c r="Z95" s="466"/>
      <c r="AA95" s="278"/>
      <c r="AB95" s="279"/>
      <c r="AC95" s="279"/>
    </row>
    <row r="96" spans="1:29" s="127" customFormat="1" ht="15" hidden="1" customHeight="1" outlineLevel="1">
      <c r="A96" s="449">
        <v>12</v>
      </c>
      <c r="B96" s="452"/>
      <c r="C96" s="430"/>
      <c r="D96" s="430"/>
      <c r="E96" s="430"/>
      <c r="F96" s="431"/>
      <c r="G96" s="429"/>
      <c r="H96" s="430"/>
      <c r="I96" s="430"/>
      <c r="J96" s="430"/>
      <c r="K96" s="431"/>
      <c r="L96" s="438"/>
      <c r="M96" s="439"/>
      <c r="N96" s="442"/>
      <c r="O96" s="455"/>
      <c r="P96" s="455"/>
      <c r="Q96" s="484" t="str">
        <f>IFERROR(VLOOKUP(U96,リスト!$AW$1:$AY$44,2,0),"")</f>
        <v/>
      </c>
      <c r="R96" s="485"/>
      <c r="S96" s="288" t="str">
        <f>IFERROR(VLOOKUP(U96,リスト!$AW$1:$AY$44,3,0),"")</f>
        <v/>
      </c>
      <c r="T96" s="289"/>
      <c r="U96" s="33"/>
      <c r="V96" s="458"/>
      <c r="W96" s="459"/>
      <c r="X96" s="459"/>
      <c r="Y96" s="459"/>
      <c r="Z96" s="460"/>
      <c r="AA96" s="276"/>
      <c r="AB96" s="277"/>
      <c r="AC96" s="277"/>
    </row>
    <row r="97" spans="1:29" s="127" customFormat="1" ht="15" hidden="1" customHeight="1" outlineLevel="1">
      <c r="A97" s="450"/>
      <c r="B97" s="453"/>
      <c r="C97" s="433"/>
      <c r="D97" s="433"/>
      <c r="E97" s="433"/>
      <c r="F97" s="434"/>
      <c r="G97" s="432"/>
      <c r="H97" s="433"/>
      <c r="I97" s="433"/>
      <c r="J97" s="433"/>
      <c r="K97" s="434"/>
      <c r="L97" s="440"/>
      <c r="M97" s="441"/>
      <c r="N97" s="443"/>
      <c r="O97" s="456"/>
      <c r="P97" s="456"/>
      <c r="Q97" s="292" t="str">
        <f>IFERROR(VLOOKUP(U97,リスト!$AW$1:$AY$44,2,0),"")</f>
        <v/>
      </c>
      <c r="R97" s="293"/>
      <c r="S97" s="467" t="str">
        <f>IFERROR(VLOOKUP(U97,リスト!$AW$1:$AY$44,3,0),"")</f>
        <v/>
      </c>
      <c r="T97" s="468"/>
      <c r="U97" s="34"/>
      <c r="V97" s="461"/>
      <c r="W97" s="462"/>
      <c r="X97" s="462"/>
      <c r="Y97" s="462"/>
      <c r="Z97" s="463"/>
      <c r="AA97" s="278"/>
      <c r="AB97" s="279"/>
      <c r="AC97" s="279"/>
    </row>
    <row r="98" spans="1:29" s="127" customFormat="1" ht="15" hidden="1" customHeight="1" outlineLevel="1">
      <c r="A98" s="450"/>
      <c r="B98" s="453"/>
      <c r="C98" s="433"/>
      <c r="D98" s="433"/>
      <c r="E98" s="433"/>
      <c r="F98" s="434"/>
      <c r="G98" s="432"/>
      <c r="H98" s="433"/>
      <c r="I98" s="433"/>
      <c r="J98" s="433"/>
      <c r="K98" s="434"/>
      <c r="L98" s="440"/>
      <c r="M98" s="441"/>
      <c r="N98" s="443"/>
      <c r="O98" s="456"/>
      <c r="P98" s="456"/>
      <c r="Q98" s="292" t="str">
        <f>IFERROR(VLOOKUP(U98,リスト!$AW$1:$AY$44,2,0),"")</f>
        <v/>
      </c>
      <c r="R98" s="293"/>
      <c r="S98" s="467" t="str">
        <f>IFERROR(VLOOKUP(U98,リスト!$AW$1:$AY$44,3,0),"")</f>
        <v/>
      </c>
      <c r="T98" s="468"/>
      <c r="U98" s="34"/>
      <c r="V98" s="461"/>
      <c r="W98" s="462"/>
      <c r="X98" s="462"/>
      <c r="Y98" s="462"/>
      <c r="Z98" s="463"/>
      <c r="AA98" s="278"/>
      <c r="AB98" s="279"/>
      <c r="AC98" s="279"/>
    </row>
    <row r="99" spans="1:29" s="127" customFormat="1" ht="15" hidden="1" customHeight="1" outlineLevel="1">
      <c r="A99" s="450"/>
      <c r="B99" s="453"/>
      <c r="C99" s="433"/>
      <c r="D99" s="433"/>
      <c r="E99" s="433"/>
      <c r="F99" s="434"/>
      <c r="G99" s="432"/>
      <c r="H99" s="433"/>
      <c r="I99" s="433"/>
      <c r="J99" s="433"/>
      <c r="K99" s="434"/>
      <c r="L99" s="440"/>
      <c r="M99" s="441"/>
      <c r="N99" s="443"/>
      <c r="O99" s="456"/>
      <c r="P99" s="456"/>
      <c r="Q99" s="292" t="str">
        <f>IFERROR(VLOOKUP(U99,リスト!$AW$1:$AY$44,2,0),"")</f>
        <v/>
      </c>
      <c r="R99" s="293"/>
      <c r="S99" s="467" t="str">
        <f>IFERROR(VLOOKUP(U99,リスト!$AW$1:$AY$44,3,0),"")</f>
        <v/>
      </c>
      <c r="T99" s="468"/>
      <c r="U99" s="34"/>
      <c r="V99" s="461"/>
      <c r="W99" s="462"/>
      <c r="X99" s="462"/>
      <c r="Y99" s="462"/>
      <c r="Z99" s="463"/>
      <c r="AA99" s="278"/>
      <c r="AB99" s="279"/>
      <c r="AC99" s="279"/>
    </row>
    <row r="100" spans="1:29" s="127" customFormat="1" ht="15" hidden="1" customHeight="1" outlineLevel="1">
      <c r="A100" s="450"/>
      <c r="B100" s="453"/>
      <c r="C100" s="433"/>
      <c r="D100" s="433"/>
      <c r="E100" s="433"/>
      <c r="F100" s="434"/>
      <c r="G100" s="432"/>
      <c r="H100" s="433"/>
      <c r="I100" s="433"/>
      <c r="J100" s="433"/>
      <c r="K100" s="434"/>
      <c r="L100" s="440"/>
      <c r="M100" s="441"/>
      <c r="N100" s="443"/>
      <c r="O100" s="456"/>
      <c r="P100" s="456"/>
      <c r="Q100" s="292" t="str">
        <f>IFERROR(VLOOKUP(U100,リスト!$AW$1:$AY$44,2,0),"")</f>
        <v/>
      </c>
      <c r="R100" s="293"/>
      <c r="S100" s="467" t="str">
        <f>IFERROR(VLOOKUP(U100,リスト!$AW$1:$AY$44,3,0),"")</f>
        <v/>
      </c>
      <c r="T100" s="468"/>
      <c r="U100" s="34"/>
      <c r="V100" s="461"/>
      <c r="W100" s="462"/>
      <c r="X100" s="462"/>
      <c r="Y100" s="462"/>
      <c r="Z100" s="463"/>
      <c r="AA100" s="278"/>
      <c r="AB100" s="279"/>
      <c r="AC100" s="279"/>
    </row>
    <row r="101" spans="1:29" s="127" customFormat="1" ht="15" hidden="1" customHeight="1" outlineLevel="1">
      <c r="A101" s="450"/>
      <c r="B101" s="453"/>
      <c r="C101" s="433"/>
      <c r="D101" s="433"/>
      <c r="E101" s="433"/>
      <c r="F101" s="434"/>
      <c r="G101" s="432"/>
      <c r="H101" s="433"/>
      <c r="I101" s="433"/>
      <c r="J101" s="433"/>
      <c r="K101" s="434"/>
      <c r="L101" s="182"/>
      <c r="M101" s="183" t="s">
        <v>313</v>
      </c>
      <c r="N101" s="443"/>
      <c r="O101" s="457"/>
      <c r="P101" s="457"/>
      <c r="Q101" s="292" t="str">
        <f>IFERROR(VLOOKUP(U101,リスト!$AW$1:$AY$44,2,0),"")</f>
        <v/>
      </c>
      <c r="R101" s="293"/>
      <c r="S101" s="469" t="str">
        <f>IFERROR(VLOOKUP(U101,リスト!$AW$1:$AY$44,3,0),"")</f>
        <v/>
      </c>
      <c r="T101" s="470"/>
      <c r="U101" s="35"/>
      <c r="V101" s="464"/>
      <c r="W101" s="465"/>
      <c r="X101" s="465"/>
      <c r="Y101" s="465"/>
      <c r="Z101" s="466"/>
      <c r="AA101" s="278"/>
      <c r="AB101" s="279"/>
      <c r="AC101" s="279"/>
    </row>
    <row r="102" spans="1:29" s="127" customFormat="1" ht="15" hidden="1" customHeight="1" outlineLevel="1">
      <c r="A102" s="449">
        <v>13</v>
      </c>
      <c r="B102" s="452"/>
      <c r="C102" s="430"/>
      <c r="D102" s="430"/>
      <c r="E102" s="430"/>
      <c r="F102" s="431"/>
      <c r="G102" s="429"/>
      <c r="H102" s="430"/>
      <c r="I102" s="430"/>
      <c r="J102" s="430"/>
      <c r="K102" s="431"/>
      <c r="L102" s="438"/>
      <c r="M102" s="439"/>
      <c r="N102" s="442"/>
      <c r="O102" s="455"/>
      <c r="P102" s="455"/>
      <c r="Q102" s="484" t="str">
        <f>IFERROR(VLOOKUP(U102,リスト!$AW$1:$AY$44,2,0),"")</f>
        <v/>
      </c>
      <c r="R102" s="485"/>
      <c r="S102" s="288" t="str">
        <f>IFERROR(VLOOKUP(U102,リスト!$AW$1:$AY$44,3,0),"")</f>
        <v/>
      </c>
      <c r="T102" s="289"/>
      <c r="U102" s="33"/>
      <c r="V102" s="458"/>
      <c r="W102" s="459"/>
      <c r="X102" s="459"/>
      <c r="Y102" s="459"/>
      <c r="Z102" s="460"/>
      <c r="AA102" s="276"/>
      <c r="AB102" s="277"/>
      <c r="AC102" s="277"/>
    </row>
    <row r="103" spans="1:29" s="127" customFormat="1" ht="15" hidden="1" customHeight="1" outlineLevel="1">
      <c r="A103" s="450"/>
      <c r="B103" s="453"/>
      <c r="C103" s="433"/>
      <c r="D103" s="433"/>
      <c r="E103" s="433"/>
      <c r="F103" s="434"/>
      <c r="G103" s="432"/>
      <c r="H103" s="433"/>
      <c r="I103" s="433"/>
      <c r="J103" s="433"/>
      <c r="K103" s="434"/>
      <c r="L103" s="440"/>
      <c r="M103" s="441"/>
      <c r="N103" s="443"/>
      <c r="O103" s="456"/>
      <c r="P103" s="456"/>
      <c r="Q103" s="292" t="str">
        <f>IFERROR(VLOOKUP(U103,リスト!$AW$1:$AY$44,2,0),"")</f>
        <v/>
      </c>
      <c r="R103" s="293"/>
      <c r="S103" s="467" t="str">
        <f>IFERROR(VLOOKUP(U103,リスト!$AW$1:$AY$44,3,0),"")</f>
        <v/>
      </c>
      <c r="T103" s="468"/>
      <c r="U103" s="34"/>
      <c r="V103" s="461"/>
      <c r="W103" s="462"/>
      <c r="X103" s="462"/>
      <c r="Y103" s="462"/>
      <c r="Z103" s="463"/>
      <c r="AA103" s="278"/>
      <c r="AB103" s="279"/>
      <c r="AC103" s="279"/>
    </row>
    <row r="104" spans="1:29" s="127" customFormat="1" ht="15" hidden="1" customHeight="1" outlineLevel="1">
      <c r="A104" s="450"/>
      <c r="B104" s="453"/>
      <c r="C104" s="433"/>
      <c r="D104" s="433"/>
      <c r="E104" s="433"/>
      <c r="F104" s="434"/>
      <c r="G104" s="432"/>
      <c r="H104" s="433"/>
      <c r="I104" s="433"/>
      <c r="J104" s="433"/>
      <c r="K104" s="434"/>
      <c r="L104" s="440"/>
      <c r="M104" s="441"/>
      <c r="N104" s="443"/>
      <c r="O104" s="456"/>
      <c r="P104" s="456"/>
      <c r="Q104" s="292" t="str">
        <f>IFERROR(VLOOKUP(U104,リスト!$AW$1:$AY$44,2,0),"")</f>
        <v/>
      </c>
      <c r="R104" s="293"/>
      <c r="S104" s="467" t="str">
        <f>IFERROR(VLOOKUP(U104,リスト!$AW$1:$AY$44,3,0),"")</f>
        <v/>
      </c>
      <c r="T104" s="468"/>
      <c r="U104" s="34"/>
      <c r="V104" s="461"/>
      <c r="W104" s="462"/>
      <c r="X104" s="462"/>
      <c r="Y104" s="462"/>
      <c r="Z104" s="463"/>
      <c r="AA104" s="278"/>
      <c r="AB104" s="279"/>
      <c r="AC104" s="279"/>
    </row>
    <row r="105" spans="1:29" s="127" customFormat="1" ht="15" hidden="1" customHeight="1" outlineLevel="1">
      <c r="A105" s="450"/>
      <c r="B105" s="453"/>
      <c r="C105" s="433"/>
      <c r="D105" s="433"/>
      <c r="E105" s="433"/>
      <c r="F105" s="434"/>
      <c r="G105" s="432"/>
      <c r="H105" s="433"/>
      <c r="I105" s="433"/>
      <c r="J105" s="433"/>
      <c r="K105" s="434"/>
      <c r="L105" s="440"/>
      <c r="M105" s="441"/>
      <c r="N105" s="443"/>
      <c r="O105" s="456"/>
      <c r="P105" s="456"/>
      <c r="Q105" s="292" t="str">
        <f>IFERROR(VLOOKUP(U105,リスト!$AW$1:$AY$44,2,0),"")</f>
        <v/>
      </c>
      <c r="R105" s="293"/>
      <c r="S105" s="467" t="str">
        <f>IFERROR(VLOOKUP(U105,リスト!$AW$1:$AY$44,3,0),"")</f>
        <v/>
      </c>
      <c r="T105" s="468"/>
      <c r="U105" s="34"/>
      <c r="V105" s="461"/>
      <c r="W105" s="462"/>
      <c r="X105" s="462"/>
      <c r="Y105" s="462"/>
      <c r="Z105" s="463"/>
      <c r="AA105" s="278"/>
      <c r="AB105" s="279"/>
      <c r="AC105" s="279"/>
    </row>
    <row r="106" spans="1:29" s="127" customFormat="1" ht="15" hidden="1" customHeight="1" outlineLevel="1">
      <c r="A106" s="450"/>
      <c r="B106" s="453"/>
      <c r="C106" s="433"/>
      <c r="D106" s="433"/>
      <c r="E106" s="433"/>
      <c r="F106" s="434"/>
      <c r="G106" s="432"/>
      <c r="H106" s="433"/>
      <c r="I106" s="433"/>
      <c r="J106" s="433"/>
      <c r="K106" s="434"/>
      <c r="L106" s="440"/>
      <c r="M106" s="441"/>
      <c r="N106" s="443"/>
      <c r="O106" s="456"/>
      <c r="P106" s="456"/>
      <c r="Q106" s="292" t="str">
        <f>IFERROR(VLOOKUP(U106,リスト!$AW$1:$AY$44,2,0),"")</f>
        <v/>
      </c>
      <c r="R106" s="293"/>
      <c r="S106" s="467" t="str">
        <f>IFERROR(VLOOKUP(U106,リスト!$AW$1:$AY$44,3,0),"")</f>
        <v/>
      </c>
      <c r="T106" s="468"/>
      <c r="U106" s="34"/>
      <c r="V106" s="461"/>
      <c r="W106" s="462"/>
      <c r="X106" s="462"/>
      <c r="Y106" s="462"/>
      <c r="Z106" s="463"/>
      <c r="AA106" s="278"/>
      <c r="AB106" s="279"/>
      <c r="AC106" s="279"/>
    </row>
    <row r="107" spans="1:29" s="127" customFormat="1" ht="15" hidden="1" customHeight="1" outlineLevel="1">
      <c r="A107" s="450"/>
      <c r="B107" s="453"/>
      <c r="C107" s="433"/>
      <c r="D107" s="433"/>
      <c r="E107" s="433"/>
      <c r="F107" s="434"/>
      <c r="G107" s="432"/>
      <c r="H107" s="433"/>
      <c r="I107" s="433"/>
      <c r="J107" s="433"/>
      <c r="K107" s="434"/>
      <c r="L107" s="182"/>
      <c r="M107" s="183" t="s">
        <v>313</v>
      </c>
      <c r="N107" s="443"/>
      <c r="O107" s="457"/>
      <c r="P107" s="457"/>
      <c r="Q107" s="292" t="str">
        <f>IFERROR(VLOOKUP(U107,リスト!$AW$1:$AY$44,2,0),"")</f>
        <v/>
      </c>
      <c r="R107" s="293"/>
      <c r="S107" s="469" t="str">
        <f>IFERROR(VLOOKUP(U107,リスト!$AW$1:$AY$44,3,0),"")</f>
        <v/>
      </c>
      <c r="T107" s="470"/>
      <c r="U107" s="35"/>
      <c r="V107" s="464"/>
      <c r="W107" s="465"/>
      <c r="X107" s="465"/>
      <c r="Y107" s="465"/>
      <c r="Z107" s="466"/>
      <c r="AA107" s="278"/>
      <c r="AB107" s="279"/>
      <c r="AC107" s="279"/>
    </row>
    <row r="108" spans="1:29" s="127" customFormat="1" ht="15" hidden="1" customHeight="1" outlineLevel="1">
      <c r="A108" s="449">
        <v>14</v>
      </c>
      <c r="B108" s="452"/>
      <c r="C108" s="430"/>
      <c r="D108" s="430"/>
      <c r="E108" s="430"/>
      <c r="F108" s="431"/>
      <c r="G108" s="429"/>
      <c r="H108" s="430"/>
      <c r="I108" s="430"/>
      <c r="J108" s="430"/>
      <c r="K108" s="431"/>
      <c r="L108" s="438"/>
      <c r="M108" s="439"/>
      <c r="N108" s="442"/>
      <c r="O108" s="455"/>
      <c r="P108" s="455"/>
      <c r="Q108" s="484" t="str">
        <f>IFERROR(VLOOKUP(U108,リスト!$AW$1:$AY$44,2,0),"")</f>
        <v/>
      </c>
      <c r="R108" s="485"/>
      <c r="S108" s="288" t="str">
        <f>IFERROR(VLOOKUP(U108,リスト!$AW$1:$AY$44,3,0),"")</f>
        <v/>
      </c>
      <c r="T108" s="289"/>
      <c r="U108" s="33"/>
      <c r="V108" s="458"/>
      <c r="W108" s="459"/>
      <c r="X108" s="459"/>
      <c r="Y108" s="459"/>
      <c r="Z108" s="460"/>
      <c r="AA108" s="276"/>
      <c r="AB108" s="277"/>
      <c r="AC108" s="277"/>
    </row>
    <row r="109" spans="1:29" s="127" customFormat="1" ht="15" hidden="1" customHeight="1" outlineLevel="1">
      <c r="A109" s="450"/>
      <c r="B109" s="453"/>
      <c r="C109" s="433"/>
      <c r="D109" s="433"/>
      <c r="E109" s="433"/>
      <c r="F109" s="434"/>
      <c r="G109" s="432"/>
      <c r="H109" s="433"/>
      <c r="I109" s="433"/>
      <c r="J109" s="433"/>
      <c r="K109" s="434"/>
      <c r="L109" s="440"/>
      <c r="M109" s="441"/>
      <c r="N109" s="443"/>
      <c r="O109" s="456"/>
      <c r="P109" s="456"/>
      <c r="Q109" s="292" t="str">
        <f>IFERROR(VLOOKUP(U109,リスト!$AW$1:$AY$44,2,0),"")</f>
        <v/>
      </c>
      <c r="R109" s="293"/>
      <c r="S109" s="467" t="str">
        <f>IFERROR(VLOOKUP(U109,リスト!$AW$1:$AY$44,3,0),"")</f>
        <v/>
      </c>
      <c r="T109" s="468"/>
      <c r="U109" s="34"/>
      <c r="V109" s="461"/>
      <c r="W109" s="462"/>
      <c r="X109" s="462"/>
      <c r="Y109" s="462"/>
      <c r="Z109" s="463"/>
      <c r="AA109" s="278"/>
      <c r="AB109" s="279"/>
      <c r="AC109" s="279"/>
    </row>
    <row r="110" spans="1:29" s="127" customFormat="1" ht="15" hidden="1" customHeight="1" outlineLevel="1">
      <c r="A110" s="450"/>
      <c r="B110" s="453"/>
      <c r="C110" s="433"/>
      <c r="D110" s="433"/>
      <c r="E110" s="433"/>
      <c r="F110" s="434"/>
      <c r="G110" s="432"/>
      <c r="H110" s="433"/>
      <c r="I110" s="433"/>
      <c r="J110" s="433"/>
      <c r="K110" s="434"/>
      <c r="L110" s="440"/>
      <c r="M110" s="441"/>
      <c r="N110" s="443"/>
      <c r="O110" s="456"/>
      <c r="P110" s="456"/>
      <c r="Q110" s="292" t="str">
        <f>IFERROR(VLOOKUP(U110,リスト!$AW$1:$AY$44,2,0),"")</f>
        <v/>
      </c>
      <c r="R110" s="293"/>
      <c r="S110" s="467" t="str">
        <f>IFERROR(VLOOKUP(U110,リスト!$AW$1:$AY$44,3,0),"")</f>
        <v/>
      </c>
      <c r="T110" s="468"/>
      <c r="U110" s="34"/>
      <c r="V110" s="461"/>
      <c r="W110" s="462"/>
      <c r="X110" s="462"/>
      <c r="Y110" s="462"/>
      <c r="Z110" s="463"/>
      <c r="AA110" s="278"/>
      <c r="AB110" s="279"/>
      <c r="AC110" s="279"/>
    </row>
    <row r="111" spans="1:29" s="127" customFormat="1" ht="15" hidden="1" customHeight="1" outlineLevel="1">
      <c r="A111" s="450"/>
      <c r="B111" s="453"/>
      <c r="C111" s="433"/>
      <c r="D111" s="433"/>
      <c r="E111" s="433"/>
      <c r="F111" s="434"/>
      <c r="G111" s="432"/>
      <c r="H111" s="433"/>
      <c r="I111" s="433"/>
      <c r="J111" s="433"/>
      <c r="K111" s="434"/>
      <c r="L111" s="440"/>
      <c r="M111" s="441"/>
      <c r="N111" s="443"/>
      <c r="O111" s="456"/>
      <c r="P111" s="456"/>
      <c r="Q111" s="292" t="str">
        <f>IFERROR(VLOOKUP(U111,リスト!$AW$1:$AY$44,2,0),"")</f>
        <v/>
      </c>
      <c r="R111" s="293"/>
      <c r="S111" s="467" t="str">
        <f>IFERROR(VLOOKUP(U111,リスト!$AW$1:$AY$44,3,0),"")</f>
        <v/>
      </c>
      <c r="T111" s="468"/>
      <c r="U111" s="34"/>
      <c r="V111" s="461"/>
      <c r="W111" s="462"/>
      <c r="X111" s="462"/>
      <c r="Y111" s="462"/>
      <c r="Z111" s="463"/>
      <c r="AA111" s="278"/>
      <c r="AB111" s="279"/>
      <c r="AC111" s="279"/>
    </row>
    <row r="112" spans="1:29" s="127" customFormat="1" ht="15" hidden="1" customHeight="1" outlineLevel="1">
      <c r="A112" s="450"/>
      <c r="B112" s="453"/>
      <c r="C112" s="433"/>
      <c r="D112" s="433"/>
      <c r="E112" s="433"/>
      <c r="F112" s="434"/>
      <c r="G112" s="432"/>
      <c r="H112" s="433"/>
      <c r="I112" s="433"/>
      <c r="J112" s="433"/>
      <c r="K112" s="434"/>
      <c r="L112" s="440"/>
      <c r="M112" s="441"/>
      <c r="N112" s="443"/>
      <c r="O112" s="456"/>
      <c r="P112" s="456"/>
      <c r="Q112" s="292" t="str">
        <f>IFERROR(VLOOKUP(U112,リスト!$AW$1:$AY$44,2,0),"")</f>
        <v/>
      </c>
      <c r="R112" s="293"/>
      <c r="S112" s="467" t="str">
        <f>IFERROR(VLOOKUP(U112,リスト!$AW$1:$AY$44,3,0),"")</f>
        <v/>
      </c>
      <c r="T112" s="468"/>
      <c r="U112" s="34"/>
      <c r="V112" s="461"/>
      <c r="W112" s="462"/>
      <c r="X112" s="462"/>
      <c r="Y112" s="462"/>
      <c r="Z112" s="463"/>
      <c r="AA112" s="278"/>
      <c r="AB112" s="279"/>
      <c r="AC112" s="279"/>
    </row>
    <row r="113" spans="1:29" s="127" customFormat="1" ht="15" hidden="1" customHeight="1" outlineLevel="1">
      <c r="A113" s="450"/>
      <c r="B113" s="453"/>
      <c r="C113" s="433"/>
      <c r="D113" s="433"/>
      <c r="E113" s="433"/>
      <c r="F113" s="434"/>
      <c r="G113" s="432"/>
      <c r="H113" s="433"/>
      <c r="I113" s="433"/>
      <c r="J113" s="433"/>
      <c r="K113" s="434"/>
      <c r="L113" s="182"/>
      <c r="M113" s="183" t="s">
        <v>313</v>
      </c>
      <c r="N113" s="443"/>
      <c r="O113" s="457"/>
      <c r="P113" s="457"/>
      <c r="Q113" s="294" t="str">
        <f>IFERROR(VLOOKUP(U113,リスト!$AW$1:$AY$44,2,0),"")</f>
        <v/>
      </c>
      <c r="R113" s="486"/>
      <c r="S113" s="469" t="str">
        <f>IFERROR(VLOOKUP(U113,リスト!$AW$1:$AY$44,3,0),"")</f>
        <v/>
      </c>
      <c r="T113" s="470"/>
      <c r="U113" s="35"/>
      <c r="V113" s="464"/>
      <c r="W113" s="465"/>
      <c r="X113" s="465"/>
      <c r="Y113" s="465"/>
      <c r="Z113" s="466"/>
      <c r="AA113" s="278"/>
      <c r="AB113" s="279"/>
      <c r="AC113" s="279"/>
    </row>
    <row r="114" spans="1:29" s="127" customFormat="1" ht="15" hidden="1" customHeight="1" outlineLevel="1">
      <c r="A114" s="449">
        <v>15</v>
      </c>
      <c r="B114" s="452"/>
      <c r="C114" s="430"/>
      <c r="D114" s="430"/>
      <c r="E114" s="430"/>
      <c r="F114" s="431"/>
      <c r="G114" s="429"/>
      <c r="H114" s="430"/>
      <c r="I114" s="430"/>
      <c r="J114" s="430"/>
      <c r="K114" s="431"/>
      <c r="L114" s="438"/>
      <c r="M114" s="439"/>
      <c r="N114" s="442"/>
      <c r="O114" s="455"/>
      <c r="P114" s="455"/>
      <c r="Q114" s="484" t="str">
        <f>IFERROR(VLOOKUP(U114,リスト!$AW$1:$AY$44,2,0),"")</f>
        <v/>
      </c>
      <c r="R114" s="485"/>
      <c r="S114" s="288" t="str">
        <f>IFERROR(VLOOKUP(U114,リスト!$AW$1:$AY$44,3,0),"")</f>
        <v/>
      </c>
      <c r="T114" s="289"/>
      <c r="U114" s="33"/>
      <c r="V114" s="458"/>
      <c r="W114" s="459"/>
      <c r="X114" s="459"/>
      <c r="Y114" s="459"/>
      <c r="Z114" s="460"/>
      <c r="AA114" s="276"/>
      <c r="AB114" s="277"/>
      <c r="AC114" s="277"/>
    </row>
    <row r="115" spans="1:29" s="127" customFormat="1" ht="15" hidden="1" customHeight="1" outlineLevel="1">
      <c r="A115" s="450"/>
      <c r="B115" s="453"/>
      <c r="C115" s="433"/>
      <c r="D115" s="433"/>
      <c r="E115" s="433"/>
      <c r="F115" s="434"/>
      <c r="G115" s="432"/>
      <c r="H115" s="433"/>
      <c r="I115" s="433"/>
      <c r="J115" s="433"/>
      <c r="K115" s="434"/>
      <c r="L115" s="440"/>
      <c r="M115" s="441"/>
      <c r="N115" s="443"/>
      <c r="O115" s="456"/>
      <c r="P115" s="456"/>
      <c r="Q115" s="292" t="str">
        <f>IFERROR(VLOOKUP(U115,リスト!$AW$1:$AY$44,2,0),"")</f>
        <v/>
      </c>
      <c r="R115" s="293"/>
      <c r="S115" s="467" t="str">
        <f>IFERROR(VLOOKUP(U115,リスト!$AW$1:$AY$44,3,0),"")</f>
        <v/>
      </c>
      <c r="T115" s="468"/>
      <c r="U115" s="34"/>
      <c r="V115" s="461"/>
      <c r="W115" s="462"/>
      <c r="X115" s="462"/>
      <c r="Y115" s="462"/>
      <c r="Z115" s="463"/>
      <c r="AA115" s="278"/>
      <c r="AB115" s="279"/>
      <c r="AC115" s="279"/>
    </row>
    <row r="116" spans="1:29" s="127" customFormat="1" ht="14.25" hidden="1" customHeight="1" outlineLevel="1">
      <c r="A116" s="450"/>
      <c r="B116" s="453"/>
      <c r="C116" s="433"/>
      <c r="D116" s="433"/>
      <c r="E116" s="433"/>
      <c r="F116" s="434"/>
      <c r="G116" s="432"/>
      <c r="H116" s="433"/>
      <c r="I116" s="433"/>
      <c r="J116" s="433"/>
      <c r="K116" s="434"/>
      <c r="L116" s="440"/>
      <c r="M116" s="441"/>
      <c r="N116" s="443"/>
      <c r="O116" s="456"/>
      <c r="P116" s="456"/>
      <c r="Q116" s="292" t="str">
        <f>IFERROR(VLOOKUP(U116,リスト!$AW$1:$AY$44,2,0),"")</f>
        <v/>
      </c>
      <c r="R116" s="293"/>
      <c r="S116" s="467" t="str">
        <f>IFERROR(VLOOKUP(U116,リスト!$AW$1:$AY$44,3,0),"")</f>
        <v/>
      </c>
      <c r="T116" s="468"/>
      <c r="U116" s="34"/>
      <c r="V116" s="461"/>
      <c r="W116" s="462"/>
      <c r="X116" s="462"/>
      <c r="Y116" s="462"/>
      <c r="Z116" s="463"/>
      <c r="AA116" s="278"/>
      <c r="AB116" s="279"/>
      <c r="AC116" s="279"/>
    </row>
    <row r="117" spans="1:29" s="127" customFormat="1" ht="15" hidden="1" customHeight="1" outlineLevel="1">
      <c r="A117" s="450"/>
      <c r="B117" s="453"/>
      <c r="C117" s="433"/>
      <c r="D117" s="433"/>
      <c r="E117" s="433"/>
      <c r="F117" s="434"/>
      <c r="G117" s="432"/>
      <c r="H117" s="433"/>
      <c r="I117" s="433"/>
      <c r="J117" s="433"/>
      <c r="K117" s="434"/>
      <c r="L117" s="440"/>
      <c r="M117" s="441"/>
      <c r="N117" s="443"/>
      <c r="O117" s="456"/>
      <c r="P117" s="456"/>
      <c r="Q117" s="292" t="str">
        <f>IFERROR(VLOOKUP(U117,リスト!$AW$1:$AY$44,2,0),"")</f>
        <v/>
      </c>
      <c r="R117" s="293"/>
      <c r="S117" s="467" t="str">
        <f>IFERROR(VLOOKUP(U117,リスト!$AW$1:$AY$44,3,0),"")</f>
        <v/>
      </c>
      <c r="T117" s="468"/>
      <c r="U117" s="34"/>
      <c r="V117" s="461"/>
      <c r="W117" s="462"/>
      <c r="X117" s="462"/>
      <c r="Y117" s="462"/>
      <c r="Z117" s="463"/>
      <c r="AA117" s="278"/>
      <c r="AB117" s="279"/>
      <c r="AC117" s="279"/>
    </row>
    <row r="118" spans="1:29" s="127" customFormat="1" ht="15" hidden="1" customHeight="1" outlineLevel="1">
      <c r="A118" s="450"/>
      <c r="B118" s="453"/>
      <c r="C118" s="433"/>
      <c r="D118" s="433"/>
      <c r="E118" s="433"/>
      <c r="F118" s="434"/>
      <c r="G118" s="432"/>
      <c r="H118" s="433"/>
      <c r="I118" s="433"/>
      <c r="J118" s="433"/>
      <c r="K118" s="434"/>
      <c r="L118" s="440"/>
      <c r="M118" s="441"/>
      <c r="N118" s="443"/>
      <c r="O118" s="456"/>
      <c r="P118" s="456"/>
      <c r="Q118" s="292" t="str">
        <f>IFERROR(VLOOKUP(U118,リスト!$AW$1:$AY$44,2,0),"")</f>
        <v/>
      </c>
      <c r="R118" s="293"/>
      <c r="S118" s="467" t="str">
        <f>IFERROR(VLOOKUP(U118,リスト!$AW$1:$AY$44,3,0),"")</f>
        <v/>
      </c>
      <c r="T118" s="468"/>
      <c r="U118" s="34"/>
      <c r="V118" s="461"/>
      <c r="W118" s="462"/>
      <c r="X118" s="462"/>
      <c r="Y118" s="462"/>
      <c r="Z118" s="463"/>
      <c r="AA118" s="278"/>
      <c r="AB118" s="279"/>
      <c r="AC118" s="279"/>
    </row>
    <row r="119" spans="1:29" s="127" customFormat="1" ht="15" hidden="1" customHeight="1" outlineLevel="1">
      <c r="A119" s="450"/>
      <c r="B119" s="453"/>
      <c r="C119" s="433"/>
      <c r="D119" s="433"/>
      <c r="E119" s="433"/>
      <c r="F119" s="434"/>
      <c r="G119" s="432"/>
      <c r="H119" s="433"/>
      <c r="I119" s="433"/>
      <c r="J119" s="433"/>
      <c r="K119" s="434"/>
      <c r="L119" s="182"/>
      <c r="M119" s="183" t="s">
        <v>313</v>
      </c>
      <c r="N119" s="443"/>
      <c r="O119" s="456"/>
      <c r="P119" s="456"/>
      <c r="Q119" s="292" t="str">
        <f>IFERROR(VLOOKUP(U119,リスト!$AW$1:$AY$44,2,0),"")</f>
        <v/>
      </c>
      <c r="R119" s="293"/>
      <c r="S119" s="467" t="str">
        <f>IFERROR(VLOOKUP(U119,リスト!$AW$1:$AY$44,3,0),"")</f>
        <v/>
      </c>
      <c r="T119" s="468"/>
      <c r="U119" s="34"/>
      <c r="V119" s="461"/>
      <c r="W119" s="462"/>
      <c r="X119" s="462"/>
      <c r="Y119" s="462"/>
      <c r="Z119" s="463"/>
      <c r="AA119" s="278"/>
      <c r="AB119" s="279"/>
      <c r="AC119" s="279"/>
    </row>
    <row r="120" spans="1:29" ht="19.5" customHeight="1" collapsed="1">
      <c r="A120" s="476" t="s">
        <v>345</v>
      </c>
      <c r="B120" s="476"/>
      <c r="C120" s="476"/>
      <c r="D120" s="476"/>
      <c r="E120" s="476"/>
      <c r="F120" s="476"/>
      <c r="G120" s="476"/>
      <c r="H120" s="476"/>
      <c r="I120" s="476"/>
      <c r="J120" s="476"/>
      <c r="K120" s="477"/>
      <c r="L120" s="480">
        <f>SUM(L30:M119)</f>
        <v>0</v>
      </c>
      <c r="M120" s="481"/>
      <c r="N120" s="280" t="str">
        <f>IF(ロール対応表ｰ1001!$T$57=0,"","「ロール対応表」シートと一致していないスキル項目があります")</f>
        <v/>
      </c>
      <c r="O120" s="281"/>
      <c r="P120" s="281"/>
      <c r="Q120" s="281"/>
      <c r="R120" s="281"/>
      <c r="S120" s="281"/>
      <c r="T120" s="281"/>
      <c r="U120" s="281"/>
      <c r="V120" s="281"/>
      <c r="W120" s="281"/>
      <c r="X120" s="281"/>
      <c r="Y120" s="281"/>
      <c r="Z120" s="281"/>
      <c r="AA120" s="281"/>
      <c r="AB120" s="281"/>
      <c r="AC120" s="282"/>
    </row>
    <row r="121" spans="1:29" ht="10.5" customHeight="1">
      <c r="A121" s="478"/>
      <c r="B121" s="478"/>
      <c r="C121" s="478"/>
      <c r="D121" s="478"/>
      <c r="E121" s="478"/>
      <c r="F121" s="478"/>
      <c r="G121" s="478"/>
      <c r="H121" s="478"/>
      <c r="I121" s="478"/>
      <c r="J121" s="478"/>
      <c r="K121" s="479"/>
      <c r="L121" s="482" t="s">
        <v>313</v>
      </c>
      <c r="M121" s="483"/>
      <c r="N121" s="283"/>
      <c r="O121" s="284"/>
      <c r="P121" s="284"/>
      <c r="Q121" s="284"/>
      <c r="R121" s="284"/>
      <c r="S121" s="284"/>
      <c r="T121" s="284"/>
      <c r="U121" s="284"/>
      <c r="V121" s="284"/>
      <c r="W121" s="284"/>
      <c r="X121" s="284"/>
      <c r="Y121" s="284"/>
      <c r="Z121" s="284"/>
      <c r="AA121" s="284"/>
      <c r="AB121" s="284"/>
      <c r="AC121" s="285"/>
    </row>
    <row r="122" spans="1:29" ht="15" customHeight="1">
      <c r="A122" s="428" t="s">
        <v>596</v>
      </c>
      <c r="B122" s="428"/>
      <c r="C122" s="428"/>
      <c r="D122" s="428"/>
      <c r="E122" s="428"/>
      <c r="F122" s="428"/>
      <c r="G122" s="428"/>
      <c r="H122" s="428"/>
      <c r="I122" s="428"/>
      <c r="J122" s="428"/>
      <c r="K122" s="428"/>
      <c r="L122" s="428"/>
      <c r="M122" s="428"/>
      <c r="N122" s="331"/>
      <c r="O122" s="331"/>
      <c r="P122" s="331"/>
      <c r="Q122" s="331"/>
      <c r="R122" s="331"/>
      <c r="S122" s="331"/>
      <c r="T122" s="331"/>
      <c r="U122" s="331"/>
      <c r="V122" s="331"/>
      <c r="W122" s="331"/>
      <c r="X122" s="331"/>
      <c r="Y122" s="331"/>
      <c r="Z122" s="331"/>
    </row>
    <row r="123" spans="1:29" ht="15" customHeight="1">
      <c r="A123" s="331"/>
      <c r="B123" s="331"/>
      <c r="C123" s="331"/>
      <c r="D123" s="331"/>
      <c r="E123" s="331"/>
      <c r="F123" s="331"/>
      <c r="G123" s="331"/>
      <c r="H123" s="331"/>
      <c r="I123" s="331"/>
      <c r="J123" s="331"/>
      <c r="K123" s="331"/>
      <c r="L123" s="331"/>
      <c r="M123" s="331"/>
      <c r="N123" s="331"/>
      <c r="O123" s="331"/>
      <c r="P123" s="331"/>
      <c r="Q123" s="331"/>
      <c r="R123" s="331"/>
      <c r="S123" s="331"/>
      <c r="T123" s="331"/>
      <c r="U123" s="331"/>
      <c r="V123" s="331"/>
      <c r="W123" s="331"/>
      <c r="X123" s="331"/>
      <c r="Y123" s="331"/>
      <c r="Z123" s="331"/>
    </row>
    <row r="124" spans="1:29" ht="15" customHeight="1">
      <c r="A124" s="331"/>
      <c r="B124" s="331"/>
      <c r="C124" s="331"/>
      <c r="D124" s="331"/>
      <c r="E124" s="331"/>
      <c r="F124" s="331"/>
      <c r="G124" s="331"/>
      <c r="H124" s="331"/>
      <c r="I124" s="331"/>
      <c r="J124" s="331"/>
      <c r="K124" s="331"/>
      <c r="L124" s="331"/>
      <c r="M124" s="331"/>
      <c r="N124" s="331"/>
      <c r="O124" s="331"/>
      <c r="P124" s="331"/>
      <c r="Q124" s="331"/>
      <c r="R124" s="331"/>
      <c r="S124" s="331"/>
      <c r="T124" s="331"/>
      <c r="U124" s="331"/>
      <c r="V124" s="331"/>
      <c r="W124" s="331"/>
      <c r="X124" s="331"/>
      <c r="Y124" s="331"/>
      <c r="Z124" s="331"/>
    </row>
    <row r="125" spans="1:29" ht="15" customHeight="1">
      <c r="A125" s="331"/>
      <c r="B125" s="331"/>
      <c r="C125" s="331"/>
      <c r="D125" s="331"/>
      <c r="E125" s="331"/>
      <c r="F125" s="331"/>
      <c r="G125" s="331"/>
      <c r="H125" s="331"/>
      <c r="I125" s="331"/>
      <c r="J125" s="331"/>
      <c r="K125" s="331"/>
      <c r="L125" s="331"/>
      <c r="M125" s="331"/>
      <c r="N125" s="331"/>
      <c r="O125" s="331"/>
      <c r="P125" s="331"/>
      <c r="Q125" s="331"/>
      <c r="R125" s="331"/>
      <c r="S125" s="331"/>
      <c r="T125" s="331"/>
      <c r="U125" s="331"/>
      <c r="V125" s="331"/>
      <c r="W125" s="331"/>
      <c r="X125" s="331"/>
      <c r="Y125" s="331"/>
      <c r="Z125" s="331"/>
    </row>
    <row r="126" spans="1:29" ht="15" customHeight="1">
      <c r="A126" s="207" t="s">
        <v>632</v>
      </c>
      <c r="B126" s="206"/>
      <c r="C126" s="206"/>
      <c r="D126" s="206"/>
      <c r="E126" s="206"/>
      <c r="F126" s="206"/>
      <c r="G126" s="206"/>
      <c r="H126" s="206"/>
      <c r="I126" s="206"/>
      <c r="J126" s="206"/>
      <c r="K126" s="206"/>
      <c r="L126" s="206"/>
      <c r="M126" s="206"/>
      <c r="N126" s="206"/>
      <c r="O126" s="206"/>
      <c r="P126" s="206"/>
      <c r="Q126" s="206"/>
      <c r="R126" s="206"/>
      <c r="S126" s="206"/>
      <c r="T126" s="206"/>
      <c r="U126" s="206"/>
      <c r="V126" s="206"/>
      <c r="W126" s="206"/>
      <c r="X126" s="206"/>
      <c r="Y126" s="206"/>
      <c r="Z126" s="206"/>
    </row>
    <row r="127" spans="1:29" ht="15" customHeight="1">
      <c r="A127" s="573" t="s">
        <v>631</v>
      </c>
      <c r="B127" s="573"/>
      <c r="C127" s="573"/>
      <c r="D127" s="573"/>
      <c r="E127" s="574"/>
      <c r="F127" s="575" t="s">
        <v>346</v>
      </c>
      <c r="G127" s="575"/>
      <c r="H127" s="575"/>
      <c r="I127" s="575"/>
      <c r="J127" s="575"/>
      <c r="K127" s="575"/>
      <c r="L127" s="575"/>
      <c r="M127" s="575"/>
      <c r="N127" s="575"/>
      <c r="O127" s="575"/>
      <c r="P127" s="575"/>
      <c r="Q127" s="575"/>
      <c r="R127" s="575"/>
    </row>
    <row r="128" spans="1:29" ht="50.1" customHeight="1">
      <c r="A128" s="421"/>
      <c r="B128" s="421"/>
      <c r="C128" s="421"/>
      <c r="D128" s="421"/>
      <c r="E128" s="574"/>
      <c r="F128" s="576"/>
      <c r="G128" s="576"/>
      <c r="H128" s="576"/>
      <c r="I128" s="576"/>
      <c r="J128" s="576"/>
      <c r="K128" s="576"/>
      <c r="L128" s="576"/>
      <c r="M128" s="576"/>
      <c r="N128" s="576"/>
      <c r="O128" s="576"/>
      <c r="P128" s="576"/>
      <c r="Q128" s="576"/>
      <c r="R128" s="576"/>
    </row>
    <row r="129" spans="1:26" ht="9" customHeight="1">
      <c r="A129" s="112"/>
      <c r="B129" s="112"/>
      <c r="C129" s="112"/>
      <c r="D129" s="112"/>
      <c r="E129" s="45"/>
      <c r="F129" s="45"/>
      <c r="G129" s="45"/>
      <c r="H129" s="45"/>
      <c r="I129" s="45"/>
      <c r="J129" s="45"/>
      <c r="K129" s="45"/>
      <c r="L129" s="45"/>
      <c r="M129" s="45"/>
      <c r="N129" s="45"/>
      <c r="O129" s="45"/>
      <c r="P129" s="45"/>
      <c r="Q129" s="45"/>
      <c r="R129" s="45"/>
    </row>
    <row r="130" spans="1:26" ht="16.5" customHeight="1">
      <c r="A130" s="115" t="s">
        <v>600</v>
      </c>
      <c r="B130" s="112"/>
      <c r="C130" s="112"/>
      <c r="D130" s="112"/>
      <c r="E130" s="112"/>
      <c r="F130" s="112"/>
      <c r="G130" s="112"/>
      <c r="H130" s="112"/>
      <c r="I130" s="112"/>
      <c r="J130" s="112"/>
      <c r="K130" s="112"/>
      <c r="L130" s="112"/>
      <c r="M130" s="112"/>
      <c r="N130" s="112"/>
      <c r="O130" s="112"/>
      <c r="P130" s="112"/>
      <c r="Q130" s="112"/>
      <c r="R130" s="112"/>
    </row>
    <row r="131" spans="1:26" ht="3.75" customHeight="1">
      <c r="A131" s="43"/>
    </row>
    <row r="132" spans="1:26" ht="74.25" customHeight="1">
      <c r="A132" s="422" t="s">
        <v>347</v>
      </c>
      <c r="B132" s="422"/>
      <c r="C132" s="422"/>
      <c r="D132" s="423"/>
      <c r="E132" s="424"/>
      <c r="F132" s="425"/>
      <c r="G132" s="425"/>
      <c r="H132" s="425"/>
      <c r="I132" s="425"/>
      <c r="J132" s="425"/>
      <c r="K132" s="425"/>
      <c r="L132" s="425"/>
      <c r="M132" s="425"/>
      <c r="N132" s="425"/>
      <c r="O132" s="425"/>
      <c r="P132" s="425"/>
      <c r="Q132" s="425"/>
      <c r="R132" s="426"/>
      <c r="S132" s="45"/>
      <c r="T132" s="45"/>
      <c r="U132" s="45"/>
      <c r="V132" s="45"/>
      <c r="W132" s="46"/>
      <c r="X132" s="45"/>
    </row>
    <row r="133" spans="1:26" ht="74.25" customHeight="1">
      <c r="A133" s="422" t="s">
        <v>348</v>
      </c>
      <c r="B133" s="422"/>
      <c r="C133" s="422"/>
      <c r="D133" s="423"/>
      <c r="E133" s="427"/>
      <c r="F133" s="427"/>
      <c r="G133" s="427"/>
      <c r="H133" s="427"/>
      <c r="I133" s="427"/>
      <c r="J133" s="427"/>
      <c r="K133" s="427"/>
      <c r="L133" s="427"/>
      <c r="M133" s="427"/>
      <c r="N133" s="427"/>
      <c r="O133" s="427"/>
      <c r="P133" s="427"/>
      <c r="Q133" s="427"/>
      <c r="R133" s="427"/>
      <c r="S133" s="45"/>
      <c r="T133" s="45"/>
      <c r="U133" s="45"/>
      <c r="V133" s="45"/>
      <c r="W133" s="46"/>
      <c r="X133" s="45"/>
      <c r="Y133" s="45"/>
    </row>
    <row r="134" spans="1:26" ht="12" customHeight="1">
      <c r="A134" s="47"/>
      <c r="B134" s="47"/>
      <c r="C134" s="112"/>
      <c r="D134" s="112"/>
      <c r="E134" s="45"/>
      <c r="F134" s="45"/>
      <c r="G134" s="45"/>
      <c r="H134" s="45"/>
      <c r="I134" s="45"/>
      <c r="J134" s="45"/>
      <c r="K134" s="46"/>
      <c r="L134" s="45"/>
      <c r="M134" s="45"/>
      <c r="N134" s="45"/>
      <c r="O134" s="45"/>
      <c r="P134" s="45"/>
      <c r="Q134" s="45"/>
      <c r="R134" s="46"/>
      <c r="S134" s="45"/>
      <c r="X134" s="1"/>
      <c r="Y134" s="45"/>
      <c r="Z134" s="45"/>
    </row>
    <row r="135" spans="1:26" ht="36" customHeight="1">
      <c r="A135" s="577" t="s">
        <v>589</v>
      </c>
      <c r="B135" s="577"/>
      <c r="C135" s="577"/>
      <c r="D135" s="577"/>
      <c r="E135" s="578"/>
      <c r="F135" s="578"/>
      <c r="G135" s="578"/>
      <c r="H135" s="578"/>
      <c r="I135" s="578"/>
      <c r="J135" s="578"/>
      <c r="K135" s="578"/>
      <c r="L135" s="578"/>
      <c r="M135" s="578"/>
      <c r="N135" s="578"/>
      <c r="O135" s="578"/>
      <c r="P135" s="578"/>
      <c r="Q135" s="578"/>
      <c r="R135" s="578"/>
      <c r="S135" s="1"/>
      <c r="X135" s="1"/>
    </row>
    <row r="136" spans="1:26" ht="35.1" customHeight="1">
      <c r="A136" s="579" t="s">
        <v>602</v>
      </c>
      <c r="B136" s="580"/>
      <c r="C136" s="580"/>
      <c r="D136" s="581"/>
      <c r="E136" s="586" t="s">
        <v>349</v>
      </c>
      <c r="F136" s="587"/>
      <c r="G136" s="588"/>
      <c r="H136" s="589"/>
      <c r="I136" s="586" t="s">
        <v>350</v>
      </c>
      <c r="J136" s="590"/>
      <c r="K136" s="588"/>
      <c r="L136" s="591"/>
      <c r="M136" s="591"/>
      <c r="N136" s="589"/>
      <c r="O136" s="586" t="s">
        <v>351</v>
      </c>
      <c r="P136" s="590"/>
      <c r="Q136" s="588"/>
      <c r="R136" s="589"/>
      <c r="S136" s="45"/>
      <c r="T136" s="45"/>
      <c r="U136" s="45"/>
      <c r="V136" s="45"/>
      <c r="W136" s="46"/>
      <c r="X136" s="45"/>
    </row>
    <row r="137" spans="1:26" ht="15" customHeight="1">
      <c r="A137" s="582"/>
      <c r="B137" s="342"/>
      <c r="C137" s="342"/>
      <c r="D137" s="343"/>
      <c r="E137" s="592" t="s">
        <v>352</v>
      </c>
      <c r="F137" s="593"/>
      <c r="G137" s="593"/>
      <c r="H137" s="593"/>
      <c r="I137" s="593"/>
      <c r="J137" s="593"/>
      <c r="K137" s="593"/>
      <c r="L137" s="593"/>
      <c r="M137" s="593"/>
      <c r="N137" s="593"/>
      <c r="O137" s="593"/>
      <c r="P137" s="593"/>
      <c r="Q137" s="593"/>
      <c r="R137" s="594"/>
      <c r="S137" s="45"/>
      <c r="T137" s="45"/>
      <c r="U137" s="45"/>
      <c r="V137" s="45"/>
      <c r="W137" s="46"/>
      <c r="X137" s="45"/>
    </row>
    <row r="138" spans="1:26" ht="50.1" customHeight="1">
      <c r="A138" s="583"/>
      <c r="B138" s="584"/>
      <c r="C138" s="584"/>
      <c r="D138" s="585"/>
      <c r="E138" s="595"/>
      <c r="F138" s="596"/>
      <c r="G138" s="596"/>
      <c r="H138" s="596"/>
      <c r="I138" s="596"/>
      <c r="J138" s="596"/>
      <c r="K138" s="596"/>
      <c r="L138" s="596"/>
      <c r="M138" s="596"/>
      <c r="N138" s="596"/>
      <c r="O138" s="596"/>
      <c r="P138" s="596"/>
      <c r="Q138" s="596"/>
      <c r="R138" s="597"/>
      <c r="S138" s="45"/>
      <c r="T138" s="45"/>
      <c r="U138" s="45"/>
      <c r="V138" s="45"/>
      <c r="W138" s="46"/>
      <c r="X138" s="45"/>
    </row>
    <row r="139" spans="1:26" ht="35.1" customHeight="1">
      <c r="A139" s="579" t="s">
        <v>603</v>
      </c>
      <c r="B139" s="580"/>
      <c r="C139" s="580"/>
      <c r="D139" s="581"/>
      <c r="E139" s="598" t="s">
        <v>349</v>
      </c>
      <c r="F139" s="599"/>
      <c r="G139" s="600"/>
      <c r="H139" s="601"/>
      <c r="I139" s="598" t="s">
        <v>350</v>
      </c>
      <c r="J139" s="602"/>
      <c r="K139" s="600"/>
      <c r="L139" s="603"/>
      <c r="M139" s="603"/>
      <c r="N139" s="601"/>
      <c r="O139" s="598" t="s">
        <v>351</v>
      </c>
      <c r="P139" s="602"/>
      <c r="Q139" s="600"/>
      <c r="R139" s="601"/>
      <c r="S139" s="45"/>
      <c r="T139" s="45"/>
      <c r="U139" s="45"/>
      <c r="V139" s="45"/>
      <c r="W139" s="46"/>
      <c r="X139" s="45"/>
      <c r="Y139" s="45"/>
      <c r="Z139" s="45"/>
    </row>
    <row r="140" spans="1:26" ht="15" customHeight="1">
      <c r="A140" s="582"/>
      <c r="B140" s="342"/>
      <c r="C140" s="342"/>
      <c r="D140" s="343"/>
      <c r="E140" s="592" t="s">
        <v>352</v>
      </c>
      <c r="F140" s="593"/>
      <c r="G140" s="593"/>
      <c r="H140" s="593"/>
      <c r="I140" s="593"/>
      <c r="J140" s="593"/>
      <c r="K140" s="593"/>
      <c r="L140" s="593"/>
      <c r="M140" s="593"/>
      <c r="N140" s="593"/>
      <c r="O140" s="593"/>
      <c r="P140" s="593"/>
      <c r="Q140" s="593"/>
      <c r="R140" s="594"/>
      <c r="S140" s="45"/>
      <c r="T140" s="45"/>
      <c r="U140" s="45"/>
      <c r="V140" s="45"/>
      <c r="W140" s="46"/>
      <c r="X140" s="45"/>
      <c r="Y140" s="45"/>
      <c r="Z140" s="45"/>
    </row>
    <row r="141" spans="1:26" ht="50.1" customHeight="1">
      <c r="A141" s="583"/>
      <c r="B141" s="584"/>
      <c r="C141" s="584"/>
      <c r="D141" s="585"/>
      <c r="E141" s="595"/>
      <c r="F141" s="596"/>
      <c r="G141" s="596"/>
      <c r="H141" s="596"/>
      <c r="I141" s="596"/>
      <c r="J141" s="596"/>
      <c r="K141" s="596"/>
      <c r="L141" s="596"/>
      <c r="M141" s="596"/>
      <c r="N141" s="596"/>
      <c r="O141" s="596"/>
      <c r="P141" s="596"/>
      <c r="Q141" s="596"/>
      <c r="R141" s="597"/>
      <c r="S141" s="45"/>
      <c r="T141" s="45"/>
      <c r="U141" s="45"/>
      <c r="V141" s="45"/>
      <c r="W141" s="46"/>
      <c r="X141" s="45"/>
      <c r="Y141" s="45"/>
      <c r="Z141" s="45"/>
    </row>
    <row r="142" spans="1:26" ht="64.5" customHeight="1">
      <c r="A142" s="606" t="s">
        <v>604</v>
      </c>
      <c r="B142" s="606"/>
      <c r="C142" s="422"/>
      <c r="D142" s="423"/>
      <c r="E142" s="607"/>
      <c r="F142" s="607"/>
      <c r="G142" s="607"/>
      <c r="H142" s="607"/>
      <c r="I142" s="607"/>
      <c r="J142" s="607"/>
      <c r="K142" s="607"/>
      <c r="L142" s="607"/>
      <c r="M142" s="607"/>
      <c r="N142" s="607"/>
      <c r="O142" s="607"/>
      <c r="P142" s="607"/>
      <c r="Q142" s="607"/>
      <c r="R142" s="607"/>
      <c r="S142" s="1"/>
      <c r="T142" s="45"/>
      <c r="U142" s="45"/>
      <c r="V142" s="45"/>
      <c r="W142" s="46"/>
      <c r="X142" s="45"/>
    </row>
    <row r="143" spans="1:26" ht="64.5" customHeight="1">
      <c r="A143" s="606" t="s">
        <v>605</v>
      </c>
      <c r="B143" s="606"/>
      <c r="C143" s="422"/>
      <c r="D143" s="423"/>
      <c r="E143" s="607"/>
      <c r="F143" s="607"/>
      <c r="G143" s="607"/>
      <c r="H143" s="607"/>
      <c r="I143" s="607"/>
      <c r="J143" s="607"/>
      <c r="K143" s="607"/>
      <c r="L143" s="607"/>
      <c r="M143" s="607"/>
      <c r="N143" s="607"/>
      <c r="O143" s="607"/>
      <c r="P143" s="607"/>
      <c r="Q143" s="607"/>
      <c r="R143" s="607"/>
      <c r="S143" s="1"/>
      <c r="T143" s="45"/>
      <c r="U143" s="45"/>
      <c r="V143" s="45"/>
      <c r="W143" s="46"/>
      <c r="X143" s="45"/>
    </row>
    <row r="144" spans="1:26" ht="22.5" customHeight="1">
      <c r="A144" s="608" t="s">
        <v>606</v>
      </c>
      <c r="B144" s="609"/>
      <c r="C144" s="612" t="s">
        <v>353</v>
      </c>
      <c r="D144" s="613"/>
      <c r="E144" s="607"/>
      <c r="F144" s="607"/>
      <c r="G144" s="607"/>
      <c r="H144" s="607"/>
      <c r="I144" s="607"/>
      <c r="J144" s="607"/>
      <c r="K144" s="607"/>
      <c r="L144" s="607"/>
      <c r="M144" s="607"/>
      <c r="N144" s="607"/>
      <c r="O144" s="607"/>
      <c r="P144" s="607"/>
      <c r="Q144" s="607"/>
      <c r="R144" s="607"/>
      <c r="S144" s="1"/>
      <c r="T144" s="45"/>
      <c r="U144" s="45"/>
      <c r="V144" s="45"/>
      <c r="W144" s="46"/>
      <c r="X144" s="45"/>
    </row>
    <row r="145" spans="1:24" ht="64.5" customHeight="1">
      <c r="A145" s="610"/>
      <c r="B145" s="611"/>
      <c r="C145" s="614" t="s">
        <v>354</v>
      </c>
      <c r="D145" s="615"/>
      <c r="E145" s="607"/>
      <c r="F145" s="607"/>
      <c r="G145" s="607"/>
      <c r="H145" s="607"/>
      <c r="I145" s="607"/>
      <c r="J145" s="607"/>
      <c r="K145" s="607"/>
      <c r="L145" s="607"/>
      <c r="M145" s="607"/>
      <c r="N145" s="607"/>
      <c r="O145" s="607"/>
      <c r="P145" s="607"/>
      <c r="Q145" s="607"/>
      <c r="R145" s="607"/>
      <c r="S145" s="1"/>
      <c r="T145" s="45"/>
      <c r="U145" s="45"/>
      <c r="V145" s="45"/>
      <c r="W145" s="46"/>
      <c r="X145" s="45"/>
    </row>
    <row r="146" spans="1:24" ht="15" customHeight="1">
      <c r="A146" s="48"/>
      <c r="B146" s="291"/>
      <c r="C146" s="291"/>
      <c r="D146" s="291"/>
      <c r="E146" s="291"/>
      <c r="F146" s="291"/>
      <c r="G146" s="291"/>
      <c r="H146" s="291"/>
      <c r="I146" s="291"/>
      <c r="J146" s="291"/>
      <c r="K146" s="291"/>
      <c r="L146" s="291"/>
      <c r="M146" s="291"/>
      <c r="N146" s="291"/>
      <c r="O146" s="291"/>
      <c r="P146" s="291"/>
      <c r="Q146" s="291"/>
      <c r="R146" s="291"/>
    </row>
    <row r="147" spans="1:24" ht="21" customHeight="1">
      <c r="A147" s="115" t="s">
        <v>607</v>
      </c>
      <c r="B147" s="112"/>
      <c r="C147" s="112"/>
      <c r="D147" s="112"/>
      <c r="E147" s="37"/>
      <c r="F147" s="37"/>
      <c r="G147" s="44"/>
      <c r="H147" s="44"/>
      <c r="I147" s="44"/>
      <c r="J147" s="44"/>
      <c r="K147" s="44"/>
      <c r="L147" s="44"/>
      <c r="M147" s="44"/>
      <c r="N147" s="44"/>
      <c r="O147" s="44"/>
      <c r="P147" s="44"/>
      <c r="Q147" s="44"/>
      <c r="R147" s="44"/>
    </row>
    <row r="148" spans="1:24" ht="3.75" customHeight="1">
      <c r="A148" s="43"/>
    </row>
    <row r="149" spans="1:24" ht="18.75" customHeight="1">
      <c r="A149" s="397" t="s">
        <v>355</v>
      </c>
      <c r="B149" s="616" t="s">
        <v>356</v>
      </c>
      <c r="C149" s="617"/>
      <c r="D149" s="273"/>
      <c r="E149" s="272" t="s">
        <v>357</v>
      </c>
      <c r="F149" s="617"/>
      <c r="G149" s="617"/>
      <c r="H149" s="617"/>
      <c r="I149" s="617"/>
      <c r="J149" s="273"/>
      <c r="K149" s="272" t="s">
        <v>358</v>
      </c>
      <c r="L149" s="617"/>
      <c r="M149" s="617"/>
      <c r="N149" s="617"/>
      <c r="O149" s="617"/>
      <c r="P149" s="617"/>
      <c r="Q149" s="617"/>
      <c r="R149" s="617"/>
      <c r="S149" s="272" t="s">
        <v>591</v>
      </c>
      <c r="T149" s="618"/>
    </row>
    <row r="150" spans="1:24" ht="18.75" customHeight="1">
      <c r="A150" s="398"/>
      <c r="B150" s="402"/>
      <c r="C150" s="403"/>
      <c r="D150" s="275"/>
      <c r="E150" s="274"/>
      <c r="F150" s="403"/>
      <c r="G150" s="403"/>
      <c r="H150" s="403"/>
      <c r="I150" s="403"/>
      <c r="J150" s="275"/>
      <c r="K150" s="274"/>
      <c r="L150" s="403"/>
      <c r="M150" s="403"/>
      <c r="N150" s="403"/>
      <c r="O150" s="403"/>
      <c r="P150" s="403"/>
      <c r="Q150" s="403"/>
      <c r="R150" s="403"/>
      <c r="S150" s="274"/>
      <c r="T150" s="619"/>
    </row>
    <row r="151" spans="1:24" s="127" customFormat="1" ht="37.5" customHeight="1">
      <c r="A151" s="184">
        <v>1</v>
      </c>
      <c r="B151" s="296"/>
      <c r="C151" s="297"/>
      <c r="D151" s="298"/>
      <c r="E151" s="297"/>
      <c r="F151" s="297"/>
      <c r="G151" s="297"/>
      <c r="H151" s="297"/>
      <c r="I151" s="297"/>
      <c r="J151" s="298"/>
      <c r="K151" s="299"/>
      <c r="L151" s="297"/>
      <c r="M151" s="297"/>
      <c r="N151" s="297"/>
      <c r="O151" s="297"/>
      <c r="P151" s="297"/>
      <c r="Q151" s="297"/>
      <c r="R151" s="297"/>
      <c r="S151" s="620"/>
      <c r="T151" s="621"/>
    </row>
    <row r="152" spans="1:24" s="127" customFormat="1" ht="37.5" customHeight="1">
      <c r="A152" s="185">
        <v>2</v>
      </c>
      <c r="B152" s="393"/>
      <c r="C152" s="394"/>
      <c r="D152" s="395"/>
      <c r="E152" s="394"/>
      <c r="F152" s="394"/>
      <c r="G152" s="394"/>
      <c r="H152" s="394"/>
      <c r="I152" s="394"/>
      <c r="J152" s="395"/>
      <c r="K152" s="396"/>
      <c r="L152" s="394"/>
      <c r="M152" s="394"/>
      <c r="N152" s="394"/>
      <c r="O152" s="394"/>
      <c r="P152" s="394"/>
      <c r="Q152" s="394"/>
      <c r="R152" s="394"/>
      <c r="S152" s="268"/>
      <c r="T152" s="622"/>
    </row>
    <row r="153" spans="1:24" ht="18.75" customHeight="1">
      <c r="A153" s="397" t="s">
        <v>359</v>
      </c>
      <c r="B153" s="616" t="s">
        <v>356</v>
      </c>
      <c r="C153" s="617"/>
      <c r="D153" s="273"/>
      <c r="E153" s="272" t="s">
        <v>357</v>
      </c>
      <c r="F153" s="617"/>
      <c r="G153" s="617"/>
      <c r="H153" s="617"/>
      <c r="I153" s="617"/>
      <c r="J153" s="273"/>
      <c r="K153" s="272" t="s">
        <v>360</v>
      </c>
      <c r="L153" s="617"/>
      <c r="M153" s="617"/>
      <c r="N153" s="617"/>
      <c r="O153" s="617"/>
      <c r="P153" s="617"/>
      <c r="Q153" s="617"/>
      <c r="R153" s="617"/>
      <c r="S153" s="272" t="s">
        <v>591</v>
      </c>
      <c r="T153" s="273"/>
      <c r="U153" s="604" t="s">
        <v>613</v>
      </c>
    </row>
    <row r="154" spans="1:24" ht="18.75" customHeight="1">
      <c r="A154" s="398"/>
      <c r="B154" s="402"/>
      <c r="C154" s="403"/>
      <c r="D154" s="275"/>
      <c r="E154" s="274"/>
      <c r="F154" s="403"/>
      <c r="G154" s="403"/>
      <c r="H154" s="403"/>
      <c r="I154" s="403"/>
      <c r="J154" s="275"/>
      <c r="K154" s="274"/>
      <c r="L154" s="403"/>
      <c r="M154" s="403"/>
      <c r="N154" s="403"/>
      <c r="O154" s="403"/>
      <c r="P154" s="403"/>
      <c r="Q154" s="403"/>
      <c r="R154" s="403"/>
      <c r="S154" s="274"/>
      <c r="T154" s="275"/>
      <c r="U154" s="605"/>
    </row>
    <row r="155" spans="1:24" s="127" customFormat="1" ht="37.5" customHeight="1">
      <c r="A155" s="184">
        <v>11</v>
      </c>
      <c r="B155" s="296"/>
      <c r="C155" s="297"/>
      <c r="D155" s="298"/>
      <c r="E155" s="297"/>
      <c r="F155" s="297"/>
      <c r="G155" s="297"/>
      <c r="H155" s="297"/>
      <c r="I155" s="297"/>
      <c r="J155" s="298"/>
      <c r="K155" s="299"/>
      <c r="L155" s="297"/>
      <c r="M155" s="297"/>
      <c r="N155" s="297"/>
      <c r="O155" s="297"/>
      <c r="P155" s="297"/>
      <c r="Q155" s="297"/>
      <c r="R155" s="297"/>
      <c r="S155" s="270"/>
      <c r="T155" s="271"/>
      <c r="U155" s="242"/>
    </row>
    <row r="156" spans="1:24" s="127" customFormat="1" ht="37.5" customHeight="1">
      <c r="A156" s="184">
        <v>12</v>
      </c>
      <c r="B156" s="408"/>
      <c r="C156" s="409"/>
      <c r="D156" s="410"/>
      <c r="E156" s="409"/>
      <c r="F156" s="409"/>
      <c r="G156" s="409"/>
      <c r="H156" s="409"/>
      <c r="I156" s="409"/>
      <c r="J156" s="410"/>
      <c r="K156" s="411"/>
      <c r="L156" s="409"/>
      <c r="M156" s="409"/>
      <c r="N156" s="409"/>
      <c r="O156" s="409"/>
      <c r="P156" s="409"/>
      <c r="Q156" s="409"/>
      <c r="R156" s="409"/>
      <c r="S156" s="266"/>
      <c r="T156" s="267"/>
      <c r="U156" s="243"/>
    </row>
    <row r="157" spans="1:24" s="127" customFormat="1" ht="37.5" customHeight="1">
      <c r="A157" s="184">
        <v>13</v>
      </c>
      <c r="B157" s="408"/>
      <c r="C157" s="409"/>
      <c r="D157" s="410"/>
      <c r="E157" s="409"/>
      <c r="F157" s="409"/>
      <c r="G157" s="409"/>
      <c r="H157" s="409"/>
      <c r="I157" s="409"/>
      <c r="J157" s="410"/>
      <c r="K157" s="411"/>
      <c r="L157" s="409"/>
      <c r="M157" s="409"/>
      <c r="N157" s="409"/>
      <c r="O157" s="409"/>
      <c r="P157" s="409"/>
      <c r="Q157" s="409"/>
      <c r="R157" s="409"/>
      <c r="S157" s="266"/>
      <c r="T157" s="267"/>
      <c r="U157" s="243"/>
    </row>
    <row r="158" spans="1:24" s="127" customFormat="1" ht="37.5" customHeight="1">
      <c r="A158" s="184">
        <v>14</v>
      </c>
      <c r="B158" s="408"/>
      <c r="C158" s="409"/>
      <c r="D158" s="410"/>
      <c r="E158" s="409"/>
      <c r="F158" s="409"/>
      <c r="G158" s="409"/>
      <c r="H158" s="409"/>
      <c r="I158" s="409"/>
      <c r="J158" s="410"/>
      <c r="K158" s="411"/>
      <c r="L158" s="409"/>
      <c r="M158" s="409"/>
      <c r="N158" s="409"/>
      <c r="O158" s="409"/>
      <c r="P158" s="409"/>
      <c r="Q158" s="409"/>
      <c r="R158" s="409"/>
      <c r="S158" s="266"/>
      <c r="T158" s="267"/>
      <c r="U158" s="243"/>
    </row>
    <row r="159" spans="1:24" s="127" customFormat="1" ht="37.5" customHeight="1">
      <c r="A159" s="184">
        <v>15</v>
      </c>
      <c r="B159" s="408"/>
      <c r="C159" s="409"/>
      <c r="D159" s="410"/>
      <c r="E159" s="409"/>
      <c r="F159" s="409"/>
      <c r="G159" s="409"/>
      <c r="H159" s="409"/>
      <c r="I159" s="409"/>
      <c r="J159" s="410"/>
      <c r="K159" s="411"/>
      <c r="L159" s="409"/>
      <c r="M159" s="409"/>
      <c r="N159" s="409"/>
      <c r="O159" s="409"/>
      <c r="P159" s="409"/>
      <c r="Q159" s="409"/>
      <c r="R159" s="409"/>
      <c r="S159" s="266"/>
      <c r="T159" s="267"/>
      <c r="U159" s="243"/>
    </row>
    <row r="160" spans="1:24" s="127" customFormat="1" ht="37.5" customHeight="1">
      <c r="A160" s="184">
        <v>16</v>
      </c>
      <c r="B160" s="408"/>
      <c r="C160" s="409"/>
      <c r="D160" s="410"/>
      <c r="E160" s="409"/>
      <c r="F160" s="409"/>
      <c r="G160" s="409"/>
      <c r="H160" s="409"/>
      <c r="I160" s="409"/>
      <c r="J160" s="410"/>
      <c r="K160" s="411"/>
      <c r="L160" s="409"/>
      <c r="M160" s="409"/>
      <c r="N160" s="409"/>
      <c r="O160" s="409"/>
      <c r="P160" s="409"/>
      <c r="Q160" s="409"/>
      <c r="R160" s="409"/>
      <c r="S160" s="266"/>
      <c r="T160" s="267"/>
      <c r="U160" s="243"/>
    </row>
    <row r="161" spans="1:102" s="127" customFormat="1" ht="37.5" customHeight="1">
      <c r="A161" s="184">
        <v>17</v>
      </c>
      <c r="B161" s="408"/>
      <c r="C161" s="409"/>
      <c r="D161" s="410"/>
      <c r="E161" s="409"/>
      <c r="F161" s="409"/>
      <c r="G161" s="409"/>
      <c r="H161" s="409"/>
      <c r="I161" s="409"/>
      <c r="J161" s="410"/>
      <c r="K161" s="411"/>
      <c r="L161" s="409"/>
      <c r="M161" s="409"/>
      <c r="N161" s="409"/>
      <c r="O161" s="409"/>
      <c r="P161" s="409"/>
      <c r="Q161" s="409"/>
      <c r="R161" s="409"/>
      <c r="S161" s="266"/>
      <c r="T161" s="267"/>
      <c r="U161" s="243"/>
    </row>
    <row r="162" spans="1:102" s="127" customFormat="1" ht="37.5" customHeight="1">
      <c r="A162" s="184">
        <v>18</v>
      </c>
      <c r="B162" s="408"/>
      <c r="C162" s="409"/>
      <c r="D162" s="410"/>
      <c r="E162" s="409"/>
      <c r="F162" s="409"/>
      <c r="G162" s="409"/>
      <c r="H162" s="409"/>
      <c r="I162" s="409"/>
      <c r="J162" s="410"/>
      <c r="K162" s="411"/>
      <c r="L162" s="409"/>
      <c r="M162" s="409"/>
      <c r="N162" s="409"/>
      <c r="O162" s="409"/>
      <c r="P162" s="409"/>
      <c r="Q162" s="409"/>
      <c r="R162" s="409"/>
      <c r="S162" s="266"/>
      <c r="T162" s="267"/>
      <c r="U162" s="243"/>
    </row>
    <row r="163" spans="1:102" s="127" customFormat="1" ht="37.5" customHeight="1">
      <c r="A163" s="184">
        <v>19</v>
      </c>
      <c r="B163" s="408"/>
      <c r="C163" s="409"/>
      <c r="D163" s="410"/>
      <c r="E163" s="409"/>
      <c r="F163" s="409"/>
      <c r="G163" s="409"/>
      <c r="H163" s="409"/>
      <c r="I163" s="409"/>
      <c r="J163" s="410"/>
      <c r="K163" s="411"/>
      <c r="L163" s="409"/>
      <c r="M163" s="409"/>
      <c r="N163" s="409"/>
      <c r="O163" s="409"/>
      <c r="P163" s="409"/>
      <c r="Q163" s="409"/>
      <c r="R163" s="409"/>
      <c r="S163" s="266"/>
      <c r="T163" s="267"/>
      <c r="U163" s="243"/>
    </row>
    <row r="164" spans="1:102" s="127" customFormat="1" ht="37.5" customHeight="1">
      <c r="A164" s="185">
        <v>20</v>
      </c>
      <c r="B164" s="393"/>
      <c r="C164" s="394"/>
      <c r="D164" s="395"/>
      <c r="E164" s="396"/>
      <c r="F164" s="394"/>
      <c r="G164" s="394"/>
      <c r="H164" s="394"/>
      <c r="I164" s="394"/>
      <c r="J164" s="395"/>
      <c r="K164" s="396"/>
      <c r="L164" s="394"/>
      <c r="M164" s="394"/>
      <c r="N164" s="394"/>
      <c r="O164" s="394"/>
      <c r="P164" s="394"/>
      <c r="Q164" s="394"/>
      <c r="R164" s="394"/>
      <c r="S164" s="268"/>
      <c r="T164" s="269"/>
      <c r="U164" s="244"/>
    </row>
    <row r="165" spans="1:102" ht="18.75" customHeight="1">
      <c r="A165" s="397" t="s">
        <v>361</v>
      </c>
      <c r="B165" s="399" t="s">
        <v>362</v>
      </c>
      <c r="C165" s="400"/>
      <c r="D165" s="401"/>
      <c r="E165" s="404" t="s">
        <v>363</v>
      </c>
      <c r="F165" s="405"/>
      <c r="G165" s="405"/>
      <c r="H165" s="405"/>
      <c r="I165" s="405"/>
      <c r="J165" s="405"/>
      <c r="K165" s="405"/>
      <c r="L165" s="405"/>
      <c r="M165" s="405"/>
      <c r="N165" s="405"/>
      <c r="O165" s="405"/>
      <c r="P165" s="405"/>
      <c r="Q165" s="405"/>
      <c r="R165" s="405"/>
    </row>
    <row r="166" spans="1:102" ht="18.75" customHeight="1">
      <c r="A166" s="398"/>
      <c r="B166" s="402"/>
      <c r="C166" s="403"/>
      <c r="D166" s="275"/>
      <c r="E166" s="406"/>
      <c r="F166" s="407"/>
      <c r="G166" s="407"/>
      <c r="H166" s="407"/>
      <c r="I166" s="407"/>
      <c r="J166" s="407"/>
      <c r="K166" s="407"/>
      <c r="L166" s="407"/>
      <c r="M166" s="407"/>
      <c r="N166" s="407"/>
      <c r="O166" s="407"/>
      <c r="P166" s="407"/>
      <c r="Q166" s="407"/>
      <c r="R166" s="407"/>
    </row>
    <row r="167" spans="1:102" ht="37.5" customHeight="1">
      <c r="A167" s="114"/>
      <c r="B167" s="388"/>
      <c r="C167" s="389"/>
      <c r="D167" s="49" t="s">
        <v>312</v>
      </c>
      <c r="E167" s="390"/>
      <c r="F167" s="391"/>
      <c r="G167" s="391"/>
      <c r="H167" s="391"/>
      <c r="I167" s="391"/>
      <c r="J167" s="391"/>
      <c r="K167" s="391"/>
      <c r="L167" s="391"/>
      <c r="M167" s="391"/>
      <c r="N167" s="391"/>
      <c r="O167" s="391"/>
      <c r="P167" s="391"/>
      <c r="Q167" s="391"/>
      <c r="R167" s="389"/>
    </row>
    <row r="168" spans="1:102" ht="4.5" customHeight="1">
      <c r="A168" s="112"/>
      <c r="B168" s="112"/>
      <c r="C168" s="112"/>
      <c r="D168" s="112"/>
      <c r="E168" s="124"/>
      <c r="F168" s="124"/>
      <c r="G168" s="124"/>
      <c r="H168" s="124"/>
      <c r="I168" s="124"/>
      <c r="J168" s="124"/>
      <c r="K168" s="124"/>
      <c r="L168" s="124"/>
      <c r="M168" s="124"/>
      <c r="N168" s="124"/>
      <c r="O168" s="124"/>
      <c r="P168" s="124"/>
      <c r="Q168" s="124"/>
      <c r="R168" s="124"/>
    </row>
    <row r="169" spans="1:102" ht="33.75" customHeight="1">
      <c r="A169" s="50" t="s">
        <v>364</v>
      </c>
      <c r="B169" s="51"/>
      <c r="C169" s="51"/>
      <c r="D169" s="51"/>
      <c r="E169" s="51"/>
      <c r="F169" s="51"/>
      <c r="G169" s="51"/>
      <c r="H169" s="51"/>
      <c r="I169" s="51"/>
      <c r="J169" s="51"/>
      <c r="K169" s="51"/>
      <c r="L169" s="52"/>
      <c r="M169" s="52"/>
      <c r="N169" s="52"/>
      <c r="O169" s="52"/>
    </row>
    <row r="170" spans="1:102" ht="33.75" customHeight="1">
      <c r="A170" s="392" t="s">
        <v>608</v>
      </c>
      <c r="B170" s="392"/>
      <c r="C170" s="392"/>
      <c r="D170" s="392"/>
      <c r="E170" s="392"/>
      <c r="F170" s="392"/>
      <c r="G170" s="392"/>
      <c r="H170" s="392"/>
      <c r="I170" s="392"/>
      <c r="J170" s="392"/>
      <c r="K170" s="392"/>
      <c r="L170" s="392"/>
      <c r="M170" s="392"/>
      <c r="N170" s="392"/>
    </row>
    <row r="171" spans="1:102" ht="60" customHeight="1">
      <c r="A171" s="382" t="s">
        <v>365</v>
      </c>
      <c r="B171" s="383"/>
      <c r="C171" s="383"/>
      <c r="D171" s="383"/>
      <c r="E171" s="383"/>
      <c r="F171" s="383"/>
      <c r="G171" s="383"/>
      <c r="H171" s="383"/>
      <c r="I171" s="383"/>
      <c r="J171" s="383"/>
      <c r="K171" s="384"/>
      <c r="L171" s="385"/>
      <c r="M171" s="386"/>
      <c r="N171" s="387"/>
    </row>
    <row r="172" spans="1:102" ht="50.1" customHeight="1">
      <c r="A172" s="382" t="s">
        <v>366</v>
      </c>
      <c r="B172" s="383"/>
      <c r="C172" s="383"/>
      <c r="D172" s="383"/>
      <c r="E172" s="383"/>
      <c r="F172" s="383"/>
      <c r="G172" s="383"/>
      <c r="H172" s="383"/>
      <c r="I172" s="383"/>
      <c r="J172" s="383"/>
      <c r="K172" s="384"/>
      <c r="L172" s="385"/>
      <c r="M172" s="386"/>
      <c r="N172" s="387"/>
      <c r="S172" s="127"/>
      <c r="CP172" s="36" t="s">
        <v>367</v>
      </c>
      <c r="CX172" s="36" t="s">
        <v>368</v>
      </c>
    </row>
    <row r="173" spans="1:102" ht="50.1" customHeight="1">
      <c r="A173" s="382" t="s">
        <v>369</v>
      </c>
      <c r="B173" s="383"/>
      <c r="C173" s="383"/>
      <c r="D173" s="383"/>
      <c r="E173" s="383"/>
      <c r="F173" s="383"/>
      <c r="G173" s="383"/>
      <c r="H173" s="383"/>
      <c r="I173" s="383"/>
      <c r="J173" s="383"/>
      <c r="K173" s="384"/>
      <c r="L173" s="385"/>
      <c r="M173" s="386"/>
      <c r="N173" s="387"/>
      <c r="CP173" s="36" t="s">
        <v>367</v>
      </c>
      <c r="CX173" s="36" t="s">
        <v>368</v>
      </c>
    </row>
    <row r="174" spans="1:102" ht="50.1" customHeight="1">
      <c r="A174" s="382" t="s">
        <v>370</v>
      </c>
      <c r="B174" s="383"/>
      <c r="C174" s="383"/>
      <c r="D174" s="383"/>
      <c r="E174" s="383"/>
      <c r="F174" s="383"/>
      <c r="G174" s="383"/>
      <c r="H174" s="383"/>
      <c r="I174" s="383"/>
      <c r="J174" s="383"/>
      <c r="K174" s="384"/>
      <c r="L174" s="385"/>
      <c r="M174" s="386"/>
      <c r="N174" s="387"/>
      <c r="CP174" s="36" t="s">
        <v>367</v>
      </c>
      <c r="CX174" s="36" t="s">
        <v>368</v>
      </c>
    </row>
    <row r="175" spans="1:102" ht="50.1" customHeight="1">
      <c r="A175" s="382" t="s">
        <v>371</v>
      </c>
      <c r="B175" s="383"/>
      <c r="C175" s="383"/>
      <c r="D175" s="383"/>
      <c r="E175" s="383"/>
      <c r="F175" s="383"/>
      <c r="G175" s="383"/>
      <c r="H175" s="383"/>
      <c r="I175" s="383"/>
      <c r="J175" s="383"/>
      <c r="K175" s="384"/>
      <c r="L175" s="385"/>
      <c r="M175" s="386"/>
      <c r="N175" s="387"/>
      <c r="CP175" s="36" t="s">
        <v>367</v>
      </c>
      <c r="CX175" s="36" t="s">
        <v>368</v>
      </c>
    </row>
    <row r="176" spans="1:102">
      <c r="A176" s="349" t="s">
        <v>609</v>
      </c>
      <c r="B176" s="349"/>
      <c r="C176" s="349"/>
      <c r="D176" s="349"/>
      <c r="E176" s="349"/>
    </row>
    <row r="177" spans="1:128">
      <c r="A177" s="349"/>
      <c r="B177" s="349"/>
      <c r="C177" s="349"/>
      <c r="D177" s="349"/>
      <c r="E177" s="349"/>
    </row>
    <row r="178" spans="1:128">
      <c r="A178" s="36" t="s">
        <v>372</v>
      </c>
    </row>
    <row r="179" spans="1:128">
      <c r="A179" s="36" t="s">
        <v>373</v>
      </c>
    </row>
    <row r="181" spans="1:128">
      <c r="A181" s="36" t="s">
        <v>374</v>
      </c>
    </row>
    <row r="182" spans="1:128" ht="11.25" customHeight="1">
      <c r="A182" s="378" t="s">
        <v>375</v>
      </c>
      <c r="B182" s="378"/>
      <c r="C182" s="378"/>
      <c r="D182" s="3"/>
      <c r="E182" s="3"/>
      <c r="F182" s="3"/>
      <c r="G182" s="3"/>
      <c r="H182" s="3"/>
      <c r="I182" s="3"/>
      <c r="J182" s="3"/>
      <c r="K182" s="3"/>
      <c r="L182" s="26"/>
      <c r="M182" s="26"/>
      <c r="N182" s="26"/>
      <c r="O182" s="26"/>
      <c r="P182" s="26"/>
    </row>
    <row r="183" spans="1:128">
      <c r="A183" s="379"/>
      <c r="B183" s="379"/>
      <c r="C183" s="379"/>
      <c r="D183" s="3"/>
      <c r="E183" s="3"/>
      <c r="F183" s="3"/>
      <c r="G183" s="3"/>
      <c r="H183" s="3"/>
      <c r="I183" s="3"/>
      <c r="J183" s="3"/>
      <c r="K183" s="3"/>
      <c r="L183" s="26"/>
      <c r="M183" s="26"/>
      <c r="N183" s="26"/>
      <c r="O183" s="26"/>
      <c r="P183" s="26"/>
    </row>
    <row r="184" spans="1:128">
      <c r="A184" s="379"/>
      <c r="B184" s="380"/>
      <c r="C184" s="380"/>
      <c r="D184" s="3"/>
      <c r="E184" s="3"/>
      <c r="F184" s="3"/>
      <c r="G184" s="3"/>
      <c r="H184" s="3"/>
      <c r="I184" s="3"/>
      <c r="J184" s="3"/>
      <c r="K184" s="3"/>
      <c r="L184" s="26"/>
      <c r="M184" s="26"/>
      <c r="N184" s="26"/>
      <c r="O184" s="26"/>
      <c r="P184" s="26"/>
    </row>
    <row r="185" spans="1:128" ht="12" customHeight="1">
      <c r="A185" s="378"/>
      <c r="B185" s="381" t="s">
        <v>376</v>
      </c>
      <c r="C185" s="376"/>
      <c r="D185" s="376"/>
      <c r="E185" s="376" t="s">
        <v>377</v>
      </c>
      <c r="F185" s="376"/>
      <c r="G185" s="376"/>
      <c r="H185" s="376" t="s">
        <v>378</v>
      </c>
      <c r="I185" s="377"/>
      <c r="J185" s="377"/>
      <c r="K185" s="377" t="s">
        <v>379</v>
      </c>
      <c r="L185" s="377"/>
      <c r="M185" s="377"/>
      <c r="N185" s="376" t="s">
        <v>380</v>
      </c>
      <c r="O185" s="377"/>
      <c r="P185" s="377"/>
    </row>
    <row r="186" spans="1:128">
      <c r="A186" s="378"/>
      <c r="B186" s="381"/>
      <c r="C186" s="376"/>
      <c r="D186" s="376"/>
      <c r="E186" s="376"/>
      <c r="F186" s="376"/>
      <c r="G186" s="376"/>
      <c r="H186" s="377"/>
      <c r="I186" s="377"/>
      <c r="J186" s="377"/>
      <c r="K186" s="377"/>
      <c r="L186" s="377"/>
      <c r="M186" s="377"/>
      <c r="N186" s="377"/>
      <c r="O186" s="377"/>
      <c r="P186" s="377"/>
    </row>
    <row r="187" spans="1:128" ht="12" customHeight="1">
      <c r="A187" s="356">
        <v>1</v>
      </c>
      <c r="B187" s="370"/>
      <c r="C187" s="370"/>
      <c r="D187" s="370"/>
      <c r="E187" s="370"/>
      <c r="F187" s="370"/>
      <c r="G187" s="370"/>
      <c r="H187" s="370"/>
      <c r="I187" s="370"/>
      <c r="J187" s="370"/>
      <c r="K187" s="370"/>
      <c r="L187" s="370"/>
      <c r="M187" s="370"/>
      <c r="N187" s="372" t="str">
        <f>IF(E187="","",(H187+K187)/E187)</f>
        <v/>
      </c>
      <c r="O187" s="372"/>
      <c r="P187" s="372"/>
      <c r="Q187" s="374"/>
      <c r="R187" s="375"/>
      <c r="S187" s="375"/>
      <c r="T187" s="375"/>
      <c r="U187" s="375"/>
      <c r="V187" s="375"/>
      <c r="W187" s="375"/>
      <c r="X187" s="375"/>
      <c r="Y187" s="375"/>
      <c r="Z187" s="375"/>
      <c r="AA187" s="125"/>
      <c r="AB187" s="125"/>
      <c r="AC187" s="125"/>
      <c r="AD187" s="125"/>
      <c r="AE187" s="125"/>
      <c r="AF187" s="125"/>
      <c r="AG187" s="125"/>
      <c r="AH187" s="125"/>
      <c r="AI187" s="125"/>
      <c r="AJ187" s="125"/>
      <c r="AK187" s="125"/>
      <c r="AL187" s="125"/>
      <c r="AM187" s="125"/>
      <c r="AN187" s="125"/>
      <c r="AO187" s="125"/>
      <c r="AP187" s="125"/>
      <c r="AQ187" s="125"/>
      <c r="AR187" s="125"/>
      <c r="AS187" s="125"/>
      <c r="AT187" s="125"/>
      <c r="AU187" s="125"/>
      <c r="AV187" s="125"/>
      <c r="AW187" s="125"/>
      <c r="AX187" s="125"/>
      <c r="AY187" s="125"/>
      <c r="AZ187" s="125"/>
      <c r="BA187" s="125"/>
      <c r="BB187" s="125"/>
      <c r="BC187" s="125"/>
      <c r="BD187" s="125"/>
      <c r="BE187" s="125"/>
      <c r="BF187" s="125"/>
      <c r="BG187" s="125"/>
      <c r="BH187" s="125"/>
      <c r="BI187" s="125"/>
      <c r="BJ187" s="125"/>
      <c r="BK187" s="125"/>
      <c r="BL187" s="125"/>
      <c r="BM187" s="125"/>
      <c r="BN187" s="125"/>
      <c r="BO187" s="125"/>
      <c r="BP187" s="125"/>
      <c r="BQ187" s="125"/>
      <c r="BR187" s="125"/>
      <c r="BS187" s="125"/>
      <c r="BT187" s="125"/>
      <c r="BU187" s="125"/>
      <c r="BV187" s="125"/>
      <c r="BW187" s="125"/>
      <c r="BX187" s="125"/>
      <c r="BY187" s="125"/>
      <c r="BZ187" s="125"/>
      <c r="CA187" s="125"/>
      <c r="CB187" s="125"/>
      <c r="CC187" s="125"/>
      <c r="CD187" s="125"/>
      <c r="CE187" s="125"/>
      <c r="CF187" s="125"/>
      <c r="CG187" s="125"/>
      <c r="CH187" s="125"/>
      <c r="CI187" s="125"/>
      <c r="CJ187" s="125"/>
      <c r="CK187" s="125"/>
      <c r="CL187" s="125"/>
      <c r="CM187" s="125"/>
      <c r="CN187" s="125"/>
      <c r="CO187" s="125"/>
      <c r="CP187" s="125"/>
      <c r="CQ187" s="125"/>
      <c r="CR187" s="125"/>
      <c r="CS187" s="125"/>
      <c r="CT187" s="125"/>
      <c r="CU187" s="125"/>
      <c r="CV187" s="125"/>
      <c r="CW187" s="125"/>
      <c r="CX187" s="125"/>
      <c r="CY187" s="125"/>
      <c r="CZ187" s="125"/>
      <c r="DA187" s="125"/>
      <c r="DB187" s="125"/>
      <c r="DC187" s="125"/>
      <c r="DD187" s="125"/>
      <c r="DE187" s="125"/>
      <c r="DF187" s="125"/>
      <c r="DG187" s="125"/>
      <c r="DH187" s="125"/>
      <c r="DI187" s="125"/>
      <c r="DJ187" s="125"/>
      <c r="DK187" s="125"/>
      <c r="DL187" s="125"/>
      <c r="DM187" s="125"/>
      <c r="DN187" s="125"/>
      <c r="DO187" s="125"/>
      <c r="DP187" s="125"/>
      <c r="DQ187" s="125"/>
      <c r="DR187" s="125"/>
      <c r="DS187" s="125"/>
      <c r="DT187" s="125"/>
      <c r="DU187" s="125"/>
      <c r="DV187" s="125"/>
      <c r="DW187" s="125"/>
      <c r="DX187" s="125"/>
    </row>
    <row r="188" spans="1:128">
      <c r="A188" s="356"/>
      <c r="B188" s="370"/>
      <c r="C188" s="370"/>
      <c r="D188" s="370"/>
      <c r="E188" s="370"/>
      <c r="F188" s="370"/>
      <c r="G188" s="370"/>
      <c r="H188" s="370"/>
      <c r="I188" s="370"/>
      <c r="J188" s="370"/>
      <c r="K188" s="370"/>
      <c r="L188" s="370"/>
      <c r="M188" s="370"/>
      <c r="N188" s="372"/>
      <c r="O188" s="372"/>
      <c r="P188" s="372"/>
      <c r="Q188" s="374"/>
      <c r="R188" s="375"/>
      <c r="S188" s="375"/>
      <c r="T188" s="375"/>
      <c r="U188" s="375"/>
      <c r="V188" s="375"/>
      <c r="W188" s="375"/>
      <c r="X188" s="375"/>
      <c r="Y188" s="375"/>
      <c r="Z188" s="375"/>
      <c r="AA188" s="125"/>
      <c r="AB188" s="125"/>
      <c r="AC188" s="125"/>
      <c r="AD188" s="125"/>
      <c r="AE188" s="125"/>
      <c r="AF188" s="125"/>
      <c r="AG188" s="125"/>
      <c r="AH188" s="125"/>
      <c r="AI188" s="125"/>
      <c r="AJ188" s="125"/>
      <c r="AK188" s="125"/>
      <c r="AL188" s="125"/>
      <c r="AM188" s="125"/>
      <c r="AN188" s="125"/>
      <c r="AO188" s="125"/>
      <c r="AP188" s="125"/>
      <c r="AQ188" s="125"/>
      <c r="AR188" s="125"/>
      <c r="AS188" s="125"/>
      <c r="AT188" s="125"/>
      <c r="AU188" s="125"/>
      <c r="AV188" s="125"/>
      <c r="AW188" s="125"/>
      <c r="AX188" s="125"/>
      <c r="AY188" s="125"/>
      <c r="AZ188" s="125"/>
      <c r="BA188" s="125"/>
      <c r="BB188" s="125"/>
      <c r="BC188" s="125"/>
      <c r="BD188" s="125"/>
      <c r="BE188" s="125"/>
      <c r="BF188" s="125"/>
      <c r="BG188" s="125"/>
      <c r="BH188" s="125"/>
      <c r="BI188" s="125"/>
      <c r="BJ188" s="125"/>
      <c r="BK188" s="125"/>
      <c r="BL188" s="125"/>
      <c r="BM188" s="125"/>
      <c r="BN188" s="125"/>
      <c r="BO188" s="125"/>
      <c r="BP188" s="125"/>
      <c r="BQ188" s="125"/>
      <c r="BR188" s="125"/>
      <c r="BS188" s="125"/>
      <c r="BT188" s="125"/>
      <c r="BU188" s="125"/>
      <c r="BV188" s="125"/>
      <c r="BW188" s="125"/>
      <c r="BX188" s="125"/>
      <c r="BY188" s="125"/>
      <c r="BZ188" s="125"/>
      <c r="CA188" s="125"/>
      <c r="CB188" s="125"/>
      <c r="CC188" s="125"/>
      <c r="CD188" s="125"/>
      <c r="CE188" s="125"/>
      <c r="CF188" s="125"/>
      <c r="CG188" s="125"/>
      <c r="CH188" s="125"/>
      <c r="CI188" s="125"/>
      <c r="CJ188" s="125"/>
      <c r="CK188" s="125"/>
      <c r="CL188" s="125"/>
      <c r="CM188" s="125"/>
      <c r="CN188" s="125"/>
      <c r="CO188" s="125"/>
      <c r="CP188" s="125"/>
      <c r="CQ188" s="125"/>
      <c r="CR188" s="125"/>
      <c r="CS188" s="125"/>
      <c r="CT188" s="125"/>
      <c r="CU188" s="125"/>
      <c r="CV188" s="125"/>
      <c r="CW188" s="125"/>
      <c r="CX188" s="125"/>
      <c r="CY188" s="125"/>
      <c r="CZ188" s="125"/>
      <c r="DA188" s="125"/>
      <c r="DB188" s="125"/>
      <c r="DC188" s="125"/>
      <c r="DD188" s="125"/>
      <c r="DE188" s="125"/>
      <c r="DF188" s="125"/>
      <c r="DG188" s="125"/>
      <c r="DH188" s="125"/>
      <c r="DI188" s="125"/>
      <c r="DJ188" s="125"/>
      <c r="DK188" s="125"/>
      <c r="DL188" s="125"/>
      <c r="DM188" s="125"/>
      <c r="DN188" s="125"/>
      <c r="DO188" s="125"/>
      <c r="DP188" s="125"/>
      <c r="DQ188" s="125"/>
      <c r="DR188" s="125"/>
      <c r="DS188" s="125"/>
      <c r="DT188" s="125"/>
      <c r="DU188" s="125"/>
      <c r="DV188" s="125"/>
      <c r="DW188" s="125"/>
      <c r="DX188" s="125"/>
    </row>
    <row r="189" spans="1:128" ht="12" customHeight="1">
      <c r="A189" s="356">
        <v>2</v>
      </c>
      <c r="B189" s="370"/>
      <c r="C189" s="370"/>
      <c r="D189" s="370"/>
      <c r="E189" s="370"/>
      <c r="F189" s="370"/>
      <c r="G189" s="370"/>
      <c r="H189" s="370"/>
      <c r="I189" s="370"/>
      <c r="J189" s="370"/>
      <c r="K189" s="370"/>
      <c r="L189" s="370"/>
      <c r="M189" s="370"/>
      <c r="N189" s="372" t="str">
        <f>IF(E189="","",(H189+K189)/E189)</f>
        <v/>
      </c>
      <c r="O189" s="372"/>
      <c r="P189" s="372"/>
      <c r="Q189" s="374"/>
      <c r="R189" s="375"/>
      <c r="S189" s="375"/>
      <c r="T189" s="375"/>
      <c r="U189" s="375"/>
      <c r="V189" s="375"/>
      <c r="W189" s="375"/>
      <c r="X189" s="375"/>
      <c r="Y189" s="375"/>
      <c r="Z189" s="375"/>
      <c r="AA189" s="126"/>
      <c r="AB189" s="126"/>
      <c r="AC189" s="126"/>
      <c r="AD189" s="126"/>
      <c r="AE189" s="126"/>
      <c r="AF189" s="126"/>
      <c r="AG189" s="126"/>
      <c r="AH189" s="126"/>
      <c r="AI189" s="126"/>
      <c r="AJ189" s="126"/>
      <c r="AK189" s="126"/>
      <c r="AL189" s="126"/>
      <c r="AM189" s="126"/>
      <c r="AN189" s="126"/>
      <c r="AO189" s="126"/>
      <c r="AP189" s="126"/>
      <c r="AQ189" s="126"/>
      <c r="AR189" s="126"/>
      <c r="AS189" s="126"/>
      <c r="AT189" s="126"/>
      <c r="AU189" s="126"/>
      <c r="AV189" s="126"/>
      <c r="AW189" s="126"/>
      <c r="AX189" s="126"/>
      <c r="AY189" s="126"/>
      <c r="AZ189" s="126"/>
      <c r="BA189" s="126"/>
      <c r="BB189" s="126"/>
      <c r="BC189" s="126"/>
      <c r="BD189" s="126"/>
      <c r="BE189" s="126"/>
      <c r="BF189" s="126"/>
      <c r="BG189" s="126"/>
      <c r="BH189" s="126"/>
      <c r="BI189" s="126"/>
      <c r="BJ189" s="126"/>
      <c r="BK189" s="126"/>
      <c r="BL189" s="126"/>
      <c r="BM189" s="126"/>
      <c r="BN189" s="126"/>
      <c r="BO189" s="126"/>
      <c r="BP189" s="126"/>
      <c r="BQ189" s="126"/>
      <c r="BR189" s="126"/>
      <c r="BS189" s="126"/>
      <c r="BT189" s="126"/>
      <c r="BU189" s="126"/>
      <c r="BV189" s="126"/>
      <c r="BW189" s="126"/>
      <c r="BX189" s="126"/>
      <c r="BY189" s="126"/>
      <c r="BZ189" s="126"/>
      <c r="CA189" s="126"/>
      <c r="CB189" s="126"/>
      <c r="CC189" s="126"/>
      <c r="CD189" s="126"/>
      <c r="CE189" s="126"/>
      <c r="CF189" s="126"/>
      <c r="CG189" s="126"/>
      <c r="CH189" s="126"/>
      <c r="CI189" s="126"/>
      <c r="CJ189" s="126"/>
      <c r="CK189" s="126"/>
      <c r="CL189" s="126"/>
      <c r="CM189" s="126"/>
      <c r="CN189" s="126"/>
      <c r="CO189" s="126"/>
      <c r="CP189" s="126"/>
      <c r="CQ189" s="126"/>
      <c r="CR189" s="126"/>
      <c r="CS189" s="126"/>
      <c r="CT189" s="126"/>
      <c r="CU189" s="126"/>
      <c r="CV189" s="126"/>
      <c r="CW189" s="126"/>
      <c r="CX189" s="126"/>
      <c r="CY189" s="126"/>
      <c r="CZ189" s="126"/>
      <c r="DA189" s="126"/>
      <c r="DB189" s="126"/>
      <c r="DC189" s="126"/>
      <c r="DD189" s="126"/>
      <c r="DE189" s="126"/>
      <c r="DF189" s="126"/>
      <c r="DG189" s="126"/>
      <c r="DH189" s="126"/>
      <c r="DI189" s="126"/>
      <c r="DJ189" s="126"/>
      <c r="DK189" s="126"/>
      <c r="DL189" s="126"/>
      <c r="DM189" s="126"/>
      <c r="DN189" s="126"/>
      <c r="DO189" s="126"/>
      <c r="DP189" s="126"/>
      <c r="DQ189" s="126"/>
      <c r="DR189" s="126"/>
      <c r="DS189" s="126"/>
      <c r="DT189" s="126"/>
      <c r="DU189" s="126"/>
      <c r="DV189" s="126"/>
      <c r="DW189" s="126"/>
      <c r="DX189" s="126"/>
    </row>
    <row r="190" spans="1:128">
      <c r="A190" s="356"/>
      <c r="B190" s="370"/>
      <c r="C190" s="370"/>
      <c r="D190" s="370"/>
      <c r="E190" s="370"/>
      <c r="F190" s="370"/>
      <c r="G190" s="370"/>
      <c r="H190" s="370"/>
      <c r="I190" s="370"/>
      <c r="J190" s="370"/>
      <c r="K190" s="370"/>
      <c r="L190" s="370"/>
      <c r="M190" s="370"/>
      <c r="N190" s="372"/>
      <c r="O190" s="372"/>
      <c r="P190" s="372"/>
      <c r="Q190" s="374"/>
      <c r="R190" s="375"/>
      <c r="S190" s="375"/>
      <c r="T190" s="375"/>
      <c r="U190" s="375"/>
      <c r="V190" s="375"/>
      <c r="W190" s="375"/>
      <c r="X190" s="375"/>
      <c r="Y190" s="375"/>
      <c r="Z190" s="375"/>
      <c r="AA190" s="126"/>
      <c r="AB190" s="126"/>
      <c r="AC190" s="126"/>
      <c r="AD190" s="126"/>
      <c r="AE190" s="126"/>
      <c r="AF190" s="126"/>
      <c r="AG190" s="126"/>
      <c r="AH190" s="126"/>
      <c r="AI190" s="126"/>
      <c r="AJ190" s="126"/>
      <c r="AK190" s="126"/>
      <c r="AL190" s="126"/>
      <c r="AM190" s="126"/>
      <c r="AN190" s="126"/>
      <c r="AO190" s="126"/>
      <c r="AP190" s="126"/>
      <c r="AQ190" s="126"/>
      <c r="AR190" s="126"/>
      <c r="AS190" s="126"/>
      <c r="AT190" s="126"/>
      <c r="AU190" s="126"/>
      <c r="AV190" s="126"/>
      <c r="AW190" s="126"/>
      <c r="AX190" s="126"/>
      <c r="AY190" s="126"/>
      <c r="AZ190" s="126"/>
      <c r="BA190" s="126"/>
      <c r="BB190" s="126"/>
      <c r="BC190" s="126"/>
      <c r="BD190" s="126"/>
      <c r="BE190" s="126"/>
      <c r="BF190" s="126"/>
      <c r="BG190" s="126"/>
      <c r="BH190" s="126"/>
      <c r="BI190" s="126"/>
      <c r="BJ190" s="126"/>
      <c r="BK190" s="126"/>
      <c r="BL190" s="126"/>
      <c r="BM190" s="126"/>
      <c r="BN190" s="126"/>
      <c r="BO190" s="126"/>
      <c r="BP190" s="126"/>
      <c r="BQ190" s="126"/>
      <c r="BR190" s="126"/>
      <c r="BS190" s="126"/>
      <c r="BT190" s="126"/>
      <c r="BU190" s="126"/>
      <c r="BV190" s="126"/>
      <c r="BW190" s="126"/>
      <c r="BX190" s="126"/>
      <c r="BY190" s="126"/>
      <c r="BZ190" s="126"/>
      <c r="CA190" s="126"/>
      <c r="CB190" s="126"/>
      <c r="CC190" s="126"/>
      <c r="CD190" s="126"/>
      <c r="CE190" s="126"/>
      <c r="CF190" s="126"/>
      <c r="CG190" s="126"/>
      <c r="CH190" s="126"/>
      <c r="CI190" s="126"/>
      <c r="CJ190" s="126"/>
      <c r="CK190" s="126"/>
      <c r="CL190" s="126"/>
      <c r="CM190" s="126"/>
      <c r="CN190" s="126"/>
      <c r="CO190" s="126"/>
      <c r="CP190" s="126"/>
      <c r="CQ190" s="126"/>
      <c r="CR190" s="126"/>
      <c r="CS190" s="126"/>
      <c r="CT190" s="126"/>
      <c r="CU190" s="126"/>
      <c r="CV190" s="126"/>
      <c r="CW190" s="126"/>
      <c r="CX190" s="126"/>
      <c r="CY190" s="126"/>
      <c r="CZ190" s="126"/>
      <c r="DA190" s="126"/>
      <c r="DB190" s="126"/>
      <c r="DC190" s="126"/>
      <c r="DD190" s="126"/>
      <c r="DE190" s="126"/>
      <c r="DF190" s="126"/>
      <c r="DG190" s="126"/>
      <c r="DH190" s="126"/>
      <c r="DI190" s="126"/>
      <c r="DJ190" s="126"/>
      <c r="DK190" s="126"/>
      <c r="DL190" s="126"/>
      <c r="DM190" s="126"/>
      <c r="DN190" s="126"/>
      <c r="DO190" s="126"/>
      <c r="DP190" s="126"/>
      <c r="DQ190" s="126"/>
      <c r="DR190" s="126"/>
      <c r="DS190" s="126"/>
      <c r="DT190" s="126"/>
      <c r="DU190" s="126"/>
      <c r="DV190" s="126"/>
      <c r="DW190" s="126"/>
      <c r="DX190" s="126"/>
    </row>
    <row r="191" spans="1:128" ht="12" customHeight="1">
      <c r="A191" s="356">
        <v>3</v>
      </c>
      <c r="B191" s="370"/>
      <c r="C191" s="370"/>
      <c r="D191" s="370"/>
      <c r="E191" s="370"/>
      <c r="F191" s="370"/>
      <c r="G191" s="370"/>
      <c r="H191" s="370"/>
      <c r="I191" s="370"/>
      <c r="J191" s="370"/>
      <c r="K191" s="370"/>
      <c r="L191" s="370"/>
      <c r="M191" s="370"/>
      <c r="N191" s="372" t="str">
        <f>IF(E191="","",(H191+K191)/E191)</f>
        <v/>
      </c>
      <c r="O191" s="372"/>
      <c r="P191" s="372"/>
      <c r="Q191" s="374"/>
      <c r="R191" s="375"/>
      <c r="S191" s="375"/>
      <c r="T191" s="375"/>
      <c r="U191" s="375"/>
      <c r="V191" s="375"/>
      <c r="W191" s="375"/>
      <c r="X191" s="375"/>
      <c r="Y191" s="375"/>
      <c r="Z191" s="375"/>
      <c r="AA191" s="125"/>
      <c r="AB191" s="125"/>
      <c r="AC191" s="125"/>
      <c r="AD191" s="125"/>
      <c r="AE191" s="125"/>
      <c r="AF191" s="125"/>
      <c r="AG191" s="125"/>
      <c r="AH191" s="125"/>
      <c r="AI191" s="125"/>
      <c r="AJ191" s="125"/>
      <c r="AK191" s="125"/>
      <c r="AL191" s="125"/>
      <c r="AM191" s="125"/>
      <c r="AN191" s="125"/>
      <c r="AO191" s="125"/>
      <c r="AP191" s="125"/>
      <c r="AQ191" s="125"/>
      <c r="AR191" s="125"/>
      <c r="AS191" s="125"/>
      <c r="AT191" s="125"/>
      <c r="AU191" s="125"/>
      <c r="AV191" s="125"/>
      <c r="AW191" s="125"/>
      <c r="AX191" s="125"/>
      <c r="AY191" s="125"/>
      <c r="AZ191" s="125"/>
      <c r="BA191" s="125"/>
      <c r="BB191" s="125"/>
      <c r="BC191" s="125"/>
      <c r="BD191" s="125"/>
      <c r="BE191" s="125"/>
      <c r="BF191" s="125"/>
      <c r="BG191" s="125"/>
      <c r="BH191" s="125"/>
      <c r="BI191" s="125"/>
      <c r="BJ191" s="125"/>
      <c r="BK191" s="125"/>
      <c r="BL191" s="125"/>
      <c r="BM191" s="125"/>
      <c r="BN191" s="125"/>
      <c r="BO191" s="125"/>
      <c r="BP191" s="125"/>
      <c r="BQ191" s="125"/>
      <c r="BR191" s="125"/>
      <c r="BS191" s="125"/>
      <c r="BT191" s="125"/>
      <c r="BU191" s="125"/>
      <c r="BV191" s="125"/>
      <c r="BW191" s="125"/>
      <c r="BX191" s="125"/>
      <c r="BY191" s="125"/>
      <c r="BZ191" s="125"/>
      <c r="CA191" s="125"/>
      <c r="CB191" s="125"/>
      <c r="CC191" s="125"/>
      <c r="CD191" s="125"/>
      <c r="CE191" s="125"/>
      <c r="CF191" s="125"/>
      <c r="CG191" s="125"/>
      <c r="CH191" s="125"/>
      <c r="CI191" s="125"/>
      <c r="CJ191" s="125"/>
      <c r="CK191" s="125"/>
      <c r="CL191" s="125"/>
      <c r="CM191" s="125"/>
      <c r="CN191" s="125"/>
      <c r="CO191" s="125"/>
      <c r="CP191" s="125"/>
      <c r="CQ191" s="125"/>
      <c r="CR191" s="125"/>
      <c r="CS191" s="125"/>
      <c r="CT191" s="125"/>
      <c r="CU191" s="125"/>
      <c r="CV191" s="125"/>
      <c r="CW191" s="125"/>
      <c r="CX191" s="125"/>
      <c r="CY191" s="125"/>
      <c r="CZ191" s="125"/>
      <c r="DA191" s="125"/>
      <c r="DB191" s="125"/>
      <c r="DC191" s="125"/>
      <c r="DD191" s="125"/>
      <c r="DE191" s="125"/>
      <c r="DF191" s="125"/>
      <c r="DG191" s="125"/>
      <c r="DH191" s="125"/>
      <c r="DI191" s="125"/>
      <c r="DJ191" s="125"/>
      <c r="DK191" s="125"/>
      <c r="DL191" s="125"/>
      <c r="DM191" s="125"/>
      <c r="DN191" s="125"/>
      <c r="DO191" s="125"/>
      <c r="DP191" s="125"/>
      <c r="DQ191" s="125"/>
      <c r="DR191" s="125"/>
      <c r="DS191" s="125"/>
      <c r="DT191" s="125"/>
      <c r="DU191" s="125"/>
      <c r="DV191" s="125"/>
      <c r="DW191" s="125"/>
      <c r="DX191" s="125"/>
    </row>
    <row r="192" spans="1:128">
      <c r="A192" s="356"/>
      <c r="B192" s="370"/>
      <c r="C192" s="370"/>
      <c r="D192" s="370"/>
      <c r="E192" s="370"/>
      <c r="F192" s="370"/>
      <c r="G192" s="370"/>
      <c r="H192" s="370"/>
      <c r="I192" s="370"/>
      <c r="J192" s="370"/>
      <c r="K192" s="370"/>
      <c r="L192" s="370"/>
      <c r="M192" s="370"/>
      <c r="N192" s="372"/>
      <c r="O192" s="372"/>
      <c r="P192" s="372"/>
      <c r="Q192" s="374"/>
      <c r="R192" s="375"/>
      <c r="S192" s="375"/>
      <c r="T192" s="375"/>
      <c r="U192" s="375"/>
      <c r="V192" s="375"/>
      <c r="W192" s="375"/>
      <c r="X192" s="375"/>
      <c r="Y192" s="375"/>
      <c r="Z192" s="375"/>
      <c r="AA192" s="125"/>
      <c r="AB192" s="125"/>
      <c r="AC192" s="125"/>
      <c r="AD192" s="125"/>
      <c r="AE192" s="125"/>
      <c r="AF192" s="125"/>
      <c r="AG192" s="125"/>
      <c r="AH192" s="125"/>
      <c r="AI192" s="125"/>
      <c r="AJ192" s="125"/>
      <c r="AK192" s="125"/>
      <c r="AL192" s="125"/>
      <c r="AM192" s="125"/>
      <c r="AN192" s="125"/>
      <c r="AO192" s="125"/>
      <c r="AP192" s="125"/>
      <c r="AQ192" s="125"/>
      <c r="AR192" s="125"/>
      <c r="AS192" s="125"/>
      <c r="AT192" s="125"/>
      <c r="AU192" s="125"/>
      <c r="AV192" s="125"/>
      <c r="AW192" s="125"/>
      <c r="AX192" s="125"/>
      <c r="AY192" s="125"/>
      <c r="AZ192" s="125"/>
      <c r="BA192" s="125"/>
      <c r="BB192" s="125"/>
      <c r="BC192" s="125"/>
      <c r="BD192" s="125"/>
      <c r="BE192" s="125"/>
      <c r="BF192" s="125"/>
      <c r="BG192" s="125"/>
      <c r="BH192" s="125"/>
      <c r="BI192" s="125"/>
      <c r="BJ192" s="125"/>
      <c r="BK192" s="125"/>
      <c r="BL192" s="125"/>
      <c r="BM192" s="125"/>
      <c r="BN192" s="125"/>
      <c r="BO192" s="125"/>
      <c r="BP192" s="125"/>
      <c r="BQ192" s="125"/>
      <c r="BR192" s="125"/>
      <c r="BS192" s="125"/>
      <c r="BT192" s="125"/>
      <c r="BU192" s="125"/>
      <c r="BV192" s="125"/>
      <c r="BW192" s="125"/>
      <c r="BX192" s="125"/>
      <c r="BY192" s="125"/>
      <c r="BZ192" s="125"/>
      <c r="CA192" s="125"/>
      <c r="CB192" s="125"/>
      <c r="CC192" s="125"/>
      <c r="CD192" s="125"/>
      <c r="CE192" s="125"/>
      <c r="CF192" s="125"/>
      <c r="CG192" s="125"/>
      <c r="CH192" s="125"/>
      <c r="CI192" s="125"/>
      <c r="CJ192" s="125"/>
      <c r="CK192" s="125"/>
      <c r="CL192" s="125"/>
      <c r="CM192" s="125"/>
      <c r="CN192" s="125"/>
      <c r="CO192" s="125"/>
      <c r="CP192" s="125"/>
      <c r="CQ192" s="125"/>
      <c r="CR192" s="125"/>
      <c r="CS192" s="125"/>
      <c r="CT192" s="125"/>
      <c r="CU192" s="125"/>
      <c r="CV192" s="125"/>
      <c r="CW192" s="125"/>
      <c r="CX192" s="125"/>
      <c r="CY192" s="125"/>
      <c r="CZ192" s="125"/>
      <c r="DA192" s="125"/>
      <c r="DB192" s="125"/>
      <c r="DC192" s="125"/>
      <c r="DD192" s="125"/>
      <c r="DE192" s="125"/>
      <c r="DF192" s="125"/>
      <c r="DG192" s="125"/>
      <c r="DH192" s="125"/>
      <c r="DI192" s="125"/>
      <c r="DJ192" s="125"/>
      <c r="DK192" s="125"/>
      <c r="DL192" s="125"/>
      <c r="DM192" s="125"/>
      <c r="DN192" s="125"/>
      <c r="DO192" s="125"/>
      <c r="DP192" s="125"/>
      <c r="DQ192" s="125"/>
      <c r="DR192" s="125"/>
      <c r="DS192" s="125"/>
      <c r="DT192" s="125"/>
      <c r="DU192" s="125"/>
      <c r="DV192" s="125"/>
      <c r="DW192" s="125"/>
      <c r="DX192" s="125"/>
    </row>
    <row r="193" spans="1:128">
      <c r="A193" s="356">
        <v>4</v>
      </c>
      <c r="B193" s="370"/>
      <c r="C193" s="370"/>
      <c r="D193" s="370"/>
      <c r="E193" s="370"/>
      <c r="F193" s="370"/>
      <c r="G193" s="370"/>
      <c r="H193" s="370"/>
      <c r="I193" s="370"/>
      <c r="J193" s="370"/>
      <c r="K193" s="370"/>
      <c r="L193" s="370"/>
      <c r="M193" s="370"/>
      <c r="N193" s="372" t="str">
        <f>IF(E193="","",(H193+K193)/E193)</f>
        <v/>
      </c>
      <c r="O193" s="372"/>
      <c r="P193" s="372"/>
      <c r="Q193" s="374"/>
      <c r="R193" s="375"/>
      <c r="S193" s="375"/>
      <c r="T193" s="375"/>
      <c r="U193" s="375"/>
      <c r="V193" s="375"/>
      <c r="W193" s="375"/>
      <c r="X193" s="375"/>
      <c r="Y193" s="375"/>
      <c r="Z193" s="375"/>
      <c r="AA193" s="126"/>
      <c r="AB193" s="126"/>
      <c r="AC193" s="126"/>
      <c r="AD193" s="126"/>
      <c r="AE193" s="126"/>
      <c r="AF193" s="126"/>
      <c r="AG193" s="126"/>
      <c r="AH193" s="126"/>
      <c r="AI193" s="126"/>
      <c r="AJ193" s="126"/>
      <c r="AK193" s="126"/>
      <c r="AL193" s="126"/>
      <c r="AM193" s="126"/>
      <c r="AN193" s="126"/>
      <c r="AO193" s="126"/>
      <c r="AP193" s="126"/>
      <c r="AQ193" s="126"/>
      <c r="AR193" s="126"/>
      <c r="AS193" s="126"/>
      <c r="AT193" s="126"/>
      <c r="AU193" s="126"/>
      <c r="AV193" s="126"/>
      <c r="AW193" s="126"/>
      <c r="AX193" s="126"/>
      <c r="AY193" s="126"/>
      <c r="AZ193" s="126"/>
      <c r="BA193" s="126"/>
      <c r="BB193" s="126"/>
      <c r="BC193" s="126"/>
      <c r="BD193" s="126"/>
      <c r="BE193" s="126"/>
      <c r="BF193" s="126"/>
      <c r="BG193" s="126"/>
      <c r="BH193" s="126"/>
      <c r="BI193" s="126"/>
      <c r="BJ193" s="126"/>
      <c r="BK193" s="126"/>
      <c r="BL193" s="126"/>
      <c r="BM193" s="126"/>
      <c r="BN193" s="126"/>
      <c r="BO193" s="126"/>
      <c r="BP193" s="126"/>
      <c r="BQ193" s="126"/>
      <c r="BR193" s="126"/>
      <c r="BS193" s="126"/>
      <c r="BT193" s="126"/>
      <c r="BU193" s="126"/>
      <c r="BV193" s="126"/>
      <c r="BW193" s="126"/>
      <c r="BX193" s="126"/>
      <c r="BY193" s="126"/>
      <c r="BZ193" s="126"/>
      <c r="CA193" s="126"/>
      <c r="CB193" s="126"/>
      <c r="CC193" s="126"/>
      <c r="CD193" s="126"/>
      <c r="CE193" s="126"/>
      <c r="CF193" s="126"/>
      <c r="CG193" s="126"/>
      <c r="CH193" s="126"/>
      <c r="CI193" s="126"/>
      <c r="CJ193" s="126"/>
      <c r="CK193" s="126"/>
      <c r="CL193" s="126"/>
      <c r="CM193" s="126"/>
      <c r="CN193" s="126"/>
      <c r="CO193" s="126"/>
      <c r="CP193" s="126"/>
      <c r="CQ193" s="126"/>
      <c r="CR193" s="126"/>
      <c r="CS193" s="126"/>
      <c r="CT193" s="126"/>
      <c r="CU193" s="126"/>
      <c r="CV193" s="126"/>
      <c r="CW193" s="126"/>
      <c r="CX193" s="126"/>
      <c r="CY193" s="126"/>
      <c r="CZ193" s="126"/>
      <c r="DA193" s="126"/>
      <c r="DB193" s="126"/>
      <c r="DC193" s="126"/>
      <c r="DD193" s="126"/>
      <c r="DE193" s="126"/>
      <c r="DF193" s="126"/>
      <c r="DG193" s="126"/>
      <c r="DH193" s="126"/>
      <c r="DI193" s="126"/>
      <c r="DJ193" s="126"/>
      <c r="DK193" s="126"/>
      <c r="DL193" s="126"/>
      <c r="DM193" s="126"/>
      <c r="DN193" s="126"/>
      <c r="DO193" s="126"/>
      <c r="DP193" s="126"/>
      <c r="DQ193" s="126"/>
      <c r="DR193" s="126"/>
      <c r="DS193" s="126"/>
      <c r="DT193" s="126"/>
      <c r="DU193" s="126"/>
      <c r="DV193" s="126"/>
      <c r="DW193" s="126"/>
      <c r="DX193" s="126"/>
    </row>
    <row r="194" spans="1:128">
      <c r="A194" s="356"/>
      <c r="B194" s="370"/>
      <c r="C194" s="370"/>
      <c r="D194" s="370"/>
      <c r="E194" s="370"/>
      <c r="F194" s="370"/>
      <c r="G194" s="370"/>
      <c r="H194" s="370"/>
      <c r="I194" s="370"/>
      <c r="J194" s="370"/>
      <c r="K194" s="370"/>
      <c r="L194" s="370"/>
      <c r="M194" s="370"/>
      <c r="N194" s="372"/>
      <c r="O194" s="372"/>
      <c r="P194" s="372"/>
      <c r="Q194" s="374"/>
      <c r="R194" s="375"/>
      <c r="S194" s="375"/>
      <c r="T194" s="375"/>
      <c r="U194" s="375"/>
      <c r="V194" s="375"/>
      <c r="W194" s="375"/>
      <c r="X194" s="375"/>
      <c r="Y194" s="375"/>
      <c r="Z194" s="375"/>
    </row>
    <row r="195" spans="1:128">
      <c r="A195" s="356">
        <v>5</v>
      </c>
      <c r="B195" s="370"/>
      <c r="C195" s="370"/>
      <c r="D195" s="370"/>
      <c r="E195" s="370"/>
      <c r="F195" s="370"/>
      <c r="G195" s="370"/>
      <c r="H195" s="370"/>
      <c r="I195" s="370"/>
      <c r="J195" s="370"/>
      <c r="K195" s="370"/>
      <c r="L195" s="370"/>
      <c r="M195" s="370"/>
      <c r="N195" s="372" t="str">
        <f>IF(E195="","",(H195+K195)/E195)</f>
        <v/>
      </c>
      <c r="O195" s="372"/>
      <c r="P195" s="372"/>
    </row>
    <row r="196" spans="1:128">
      <c r="A196" s="356"/>
      <c r="B196" s="370"/>
      <c r="C196" s="370"/>
      <c r="D196" s="370"/>
      <c r="E196" s="370"/>
      <c r="F196" s="370"/>
      <c r="G196" s="370"/>
      <c r="H196" s="370"/>
      <c r="I196" s="370"/>
      <c r="J196" s="370"/>
      <c r="K196" s="370"/>
      <c r="L196" s="370"/>
      <c r="M196" s="370"/>
      <c r="N196" s="372"/>
      <c r="O196" s="372"/>
      <c r="P196" s="372"/>
    </row>
    <row r="197" spans="1:128">
      <c r="A197" s="356">
        <v>6</v>
      </c>
      <c r="B197" s="370"/>
      <c r="C197" s="370"/>
      <c r="D197" s="370"/>
      <c r="E197" s="370"/>
      <c r="F197" s="370"/>
      <c r="G197" s="370"/>
      <c r="H197" s="370"/>
      <c r="I197" s="370"/>
      <c r="J197" s="370"/>
      <c r="K197" s="370"/>
      <c r="L197" s="370"/>
      <c r="M197" s="370"/>
      <c r="N197" s="372" t="str">
        <f>IF(E197="","",(H197+K197)/E197)</f>
        <v/>
      </c>
      <c r="O197" s="372"/>
      <c r="P197" s="372"/>
    </row>
    <row r="198" spans="1:128" ht="12.75" thickBot="1">
      <c r="A198" s="369"/>
      <c r="B198" s="371"/>
      <c r="C198" s="371"/>
      <c r="D198" s="371"/>
      <c r="E198" s="371"/>
      <c r="F198" s="371"/>
      <c r="G198" s="371"/>
      <c r="H198" s="371"/>
      <c r="I198" s="371"/>
      <c r="J198" s="371"/>
      <c r="K198" s="371"/>
      <c r="L198" s="371"/>
      <c r="M198" s="371"/>
      <c r="N198" s="373"/>
      <c r="O198" s="373"/>
      <c r="P198" s="373"/>
    </row>
    <row r="199" spans="1:128">
      <c r="A199" s="358" t="s">
        <v>381</v>
      </c>
      <c r="B199" s="360" t="str">
        <f>IF(B187="","",SUM(B187:D198))</f>
        <v/>
      </c>
      <c r="C199" s="360"/>
      <c r="D199" s="360"/>
      <c r="E199" s="360" t="str">
        <f>IF(E187="","",SUM(E187:G198))</f>
        <v/>
      </c>
      <c r="F199" s="360"/>
      <c r="G199" s="360"/>
      <c r="H199" s="360" t="str">
        <f>IF(H187="","",SUM(H187:J198))</f>
        <v/>
      </c>
      <c r="I199" s="360"/>
      <c r="J199" s="360"/>
      <c r="K199" s="360" t="str">
        <f>IF(K187="","",SUM(K187:M198))</f>
        <v/>
      </c>
      <c r="L199" s="360"/>
      <c r="M199" s="360"/>
      <c r="N199" s="362" t="str">
        <f>IF(E199="","",(H199+K199)/E199)</f>
        <v/>
      </c>
      <c r="O199" s="362"/>
      <c r="P199" s="363"/>
    </row>
    <row r="200" spans="1:128" ht="12.75" thickBot="1">
      <c r="A200" s="359"/>
      <c r="B200" s="361"/>
      <c r="C200" s="361"/>
      <c r="D200" s="361"/>
      <c r="E200" s="361"/>
      <c r="F200" s="361"/>
      <c r="G200" s="361"/>
      <c r="H200" s="361"/>
      <c r="I200" s="361"/>
      <c r="J200" s="361"/>
      <c r="K200" s="361"/>
      <c r="L200" s="361"/>
      <c r="M200" s="361"/>
      <c r="N200" s="364"/>
      <c r="O200" s="364"/>
      <c r="P200" s="365"/>
    </row>
    <row r="201" spans="1:128" ht="34.5" customHeight="1">
      <c r="A201" s="366" t="s">
        <v>382</v>
      </c>
      <c r="B201" s="367"/>
      <c r="C201" s="367"/>
      <c r="D201" s="367"/>
      <c r="E201" s="367"/>
      <c r="F201" s="367"/>
      <c r="G201" s="367"/>
      <c r="H201" s="367"/>
      <c r="I201" s="367"/>
      <c r="J201" s="367"/>
      <c r="K201" s="367"/>
      <c r="L201" s="367"/>
      <c r="M201" s="367"/>
      <c r="N201" s="367"/>
      <c r="O201" s="367"/>
      <c r="P201" s="367"/>
    </row>
    <row r="202" spans="1:128" ht="34.5" customHeight="1">
      <c r="A202" s="368"/>
      <c r="B202" s="368"/>
      <c r="C202" s="368"/>
      <c r="D202" s="368"/>
      <c r="E202" s="368"/>
      <c r="F202" s="368"/>
      <c r="G202" s="368"/>
      <c r="H202" s="368"/>
      <c r="I202" s="368"/>
      <c r="J202" s="368"/>
      <c r="K202" s="368"/>
      <c r="L202" s="368"/>
      <c r="M202" s="368"/>
      <c r="N202" s="368"/>
      <c r="O202" s="368"/>
      <c r="P202" s="368"/>
    </row>
    <row r="203" spans="1:128" ht="34.5" customHeight="1">
      <c r="A203" s="368"/>
      <c r="B203" s="368"/>
      <c r="C203" s="368"/>
      <c r="D203" s="368"/>
      <c r="E203" s="368"/>
      <c r="F203" s="368"/>
      <c r="G203" s="368"/>
      <c r="H203" s="368"/>
      <c r="I203" s="368"/>
      <c r="J203" s="368"/>
      <c r="K203" s="368"/>
      <c r="L203" s="368"/>
      <c r="M203" s="368"/>
      <c r="N203" s="368"/>
      <c r="O203" s="368"/>
      <c r="P203" s="368"/>
    </row>
    <row r="204" spans="1:128" ht="34.5" customHeight="1">
      <c r="A204" s="368"/>
      <c r="B204" s="368"/>
      <c r="C204" s="368"/>
      <c r="D204" s="368"/>
      <c r="E204" s="368"/>
      <c r="F204" s="368"/>
      <c r="G204" s="368"/>
      <c r="H204" s="368"/>
      <c r="I204" s="368"/>
      <c r="J204" s="368"/>
      <c r="K204" s="368"/>
      <c r="L204" s="368"/>
      <c r="M204" s="368"/>
      <c r="N204" s="368"/>
      <c r="O204" s="368"/>
      <c r="P204" s="368"/>
    </row>
    <row r="205" spans="1:128">
      <c r="A205" s="53"/>
    </row>
    <row r="206" spans="1:128">
      <c r="A206" s="357" t="s">
        <v>383</v>
      </c>
      <c r="B206" s="357"/>
      <c r="C206" s="357"/>
      <c r="D206" s="357"/>
      <c r="E206" s="357"/>
      <c r="F206" s="357"/>
      <c r="G206" s="357"/>
      <c r="H206" s="357"/>
      <c r="I206" s="357"/>
      <c r="J206" s="357"/>
      <c r="K206" s="357"/>
      <c r="L206" s="357"/>
    </row>
    <row r="207" spans="1:128">
      <c r="A207" s="356" t="s">
        <v>384</v>
      </c>
      <c r="B207" s="356"/>
      <c r="C207" s="321"/>
      <c r="D207" s="322"/>
      <c r="E207" s="322"/>
      <c r="F207" s="322"/>
      <c r="G207" s="322"/>
      <c r="H207" s="322"/>
      <c r="I207" s="322"/>
      <c r="J207" s="322"/>
      <c r="K207" s="322"/>
      <c r="L207" s="322"/>
      <c r="M207" s="322"/>
      <c r="N207" s="322"/>
      <c r="O207" s="322"/>
      <c r="P207" s="323"/>
    </row>
    <row r="208" spans="1:128">
      <c r="A208" s="356"/>
      <c r="B208" s="356"/>
      <c r="C208" s="324"/>
      <c r="D208" s="325"/>
      <c r="E208" s="325"/>
      <c r="F208" s="325"/>
      <c r="G208" s="325"/>
      <c r="H208" s="325"/>
      <c r="I208" s="325"/>
      <c r="J208" s="325"/>
      <c r="K208" s="325"/>
      <c r="L208" s="325"/>
      <c r="M208" s="325"/>
      <c r="N208" s="325"/>
      <c r="O208" s="325"/>
      <c r="P208" s="326"/>
    </row>
    <row r="209" spans="1:19">
      <c r="A209" s="356" t="s">
        <v>385</v>
      </c>
      <c r="B209" s="356"/>
      <c r="C209" s="321"/>
      <c r="D209" s="322"/>
      <c r="E209" s="322"/>
      <c r="F209" s="322"/>
      <c r="G209" s="322"/>
      <c r="H209" s="322"/>
      <c r="I209" s="322"/>
      <c r="J209" s="322"/>
      <c r="K209" s="322"/>
      <c r="L209" s="322"/>
      <c r="M209" s="322"/>
      <c r="N209" s="322"/>
      <c r="O209" s="322"/>
      <c r="P209" s="323"/>
    </row>
    <row r="210" spans="1:19">
      <c r="A210" s="356"/>
      <c r="B210" s="356"/>
      <c r="C210" s="324"/>
      <c r="D210" s="325"/>
      <c r="E210" s="325"/>
      <c r="F210" s="325"/>
      <c r="G210" s="325"/>
      <c r="H210" s="325"/>
      <c r="I210" s="325"/>
      <c r="J210" s="325"/>
      <c r="K210" s="325"/>
      <c r="L210" s="325"/>
      <c r="M210" s="325"/>
      <c r="N210" s="325"/>
      <c r="O210" s="325"/>
      <c r="P210" s="326"/>
    </row>
    <row r="211" spans="1:19">
      <c r="A211" s="356" t="s">
        <v>386</v>
      </c>
      <c r="B211" s="356"/>
      <c r="C211" s="321"/>
      <c r="D211" s="322"/>
      <c r="E211" s="322"/>
      <c r="F211" s="322"/>
      <c r="G211" s="322"/>
      <c r="H211" s="322"/>
      <c r="I211" s="322"/>
      <c r="J211" s="322"/>
      <c r="K211" s="322"/>
      <c r="L211" s="322"/>
      <c r="M211" s="322"/>
      <c r="N211" s="322"/>
      <c r="O211" s="322"/>
      <c r="P211" s="323"/>
    </row>
    <row r="212" spans="1:19">
      <c r="A212" s="356"/>
      <c r="B212" s="356"/>
      <c r="C212" s="324"/>
      <c r="D212" s="325"/>
      <c r="E212" s="325"/>
      <c r="F212" s="325"/>
      <c r="G212" s="325"/>
      <c r="H212" s="325"/>
      <c r="I212" s="325"/>
      <c r="J212" s="325"/>
      <c r="K212" s="325"/>
      <c r="L212" s="325"/>
      <c r="M212" s="325"/>
      <c r="N212" s="325"/>
      <c r="O212" s="325"/>
      <c r="P212" s="326"/>
    </row>
    <row r="213" spans="1:19">
      <c r="A213" s="356" t="s">
        <v>387</v>
      </c>
      <c r="B213" s="356"/>
      <c r="C213" s="321"/>
      <c r="D213" s="322"/>
      <c r="E213" s="322"/>
      <c r="F213" s="322"/>
      <c r="G213" s="322"/>
      <c r="H213" s="322"/>
      <c r="I213" s="322"/>
      <c r="J213" s="322"/>
      <c r="K213" s="322"/>
      <c r="L213" s="322"/>
      <c r="M213" s="322"/>
      <c r="N213" s="322"/>
      <c r="O213" s="322"/>
      <c r="P213" s="323"/>
    </row>
    <row r="214" spans="1:19">
      <c r="A214" s="356"/>
      <c r="B214" s="356"/>
      <c r="C214" s="324"/>
      <c r="D214" s="325"/>
      <c r="E214" s="325"/>
      <c r="F214" s="325"/>
      <c r="G214" s="325"/>
      <c r="H214" s="325"/>
      <c r="I214" s="325"/>
      <c r="J214" s="325"/>
      <c r="K214" s="325"/>
      <c r="L214" s="325"/>
      <c r="M214" s="325"/>
      <c r="N214" s="325"/>
      <c r="O214" s="325"/>
      <c r="P214" s="326"/>
    </row>
    <row r="215" spans="1:19">
      <c r="A215" s="356" t="s">
        <v>388</v>
      </c>
      <c r="B215" s="356"/>
      <c r="C215" s="321"/>
      <c r="D215" s="322"/>
      <c r="E215" s="322"/>
      <c r="F215" s="322"/>
      <c r="G215" s="322"/>
      <c r="H215" s="322"/>
      <c r="I215" s="322"/>
      <c r="J215" s="322"/>
      <c r="K215" s="322"/>
      <c r="L215" s="322"/>
      <c r="M215" s="322"/>
      <c r="N215" s="322"/>
      <c r="O215" s="322"/>
      <c r="P215" s="323"/>
    </row>
    <row r="216" spans="1:19">
      <c r="A216" s="356"/>
      <c r="B216" s="356"/>
      <c r="C216" s="324"/>
      <c r="D216" s="325"/>
      <c r="E216" s="325"/>
      <c r="F216" s="325"/>
      <c r="G216" s="325"/>
      <c r="H216" s="325"/>
      <c r="I216" s="325"/>
      <c r="J216" s="325"/>
      <c r="K216" s="325"/>
      <c r="L216" s="325"/>
      <c r="M216" s="325"/>
      <c r="N216" s="325"/>
      <c r="O216" s="325"/>
      <c r="P216" s="326"/>
    </row>
    <row r="217" spans="1:19">
      <c r="A217" s="356" t="s">
        <v>389</v>
      </c>
      <c r="B217" s="356"/>
      <c r="C217" s="321"/>
      <c r="D217" s="322"/>
      <c r="E217" s="322"/>
      <c r="F217" s="322"/>
      <c r="G217" s="322"/>
      <c r="H217" s="322"/>
      <c r="I217" s="322"/>
      <c r="J217" s="322"/>
      <c r="K217" s="322"/>
      <c r="L217" s="322"/>
      <c r="M217" s="322"/>
      <c r="N217" s="322"/>
      <c r="O217" s="322"/>
      <c r="P217" s="323"/>
    </row>
    <row r="218" spans="1:19">
      <c r="A218" s="356"/>
      <c r="B218" s="356"/>
      <c r="C218" s="324"/>
      <c r="D218" s="325"/>
      <c r="E218" s="325"/>
      <c r="F218" s="325"/>
      <c r="G218" s="325"/>
      <c r="H218" s="325"/>
      <c r="I218" s="325"/>
      <c r="J218" s="325"/>
      <c r="K218" s="325"/>
      <c r="L218" s="325"/>
      <c r="M218" s="325"/>
      <c r="N218" s="325"/>
      <c r="O218" s="325"/>
      <c r="P218" s="326"/>
    </row>
    <row r="219" spans="1:19">
      <c r="A219" s="53"/>
    </row>
    <row r="220" spans="1:19">
      <c r="A220" s="349" t="s">
        <v>610</v>
      </c>
      <c r="B220" s="349"/>
      <c r="C220" s="349"/>
      <c r="D220" s="349"/>
      <c r="E220" s="349"/>
      <c r="F220" s="349"/>
      <c r="G220" s="349"/>
    </row>
    <row r="221" spans="1:19">
      <c r="A221" s="349"/>
      <c r="B221" s="349"/>
      <c r="C221" s="349"/>
      <c r="D221" s="349"/>
      <c r="E221" s="349"/>
      <c r="F221" s="349"/>
      <c r="G221" s="349"/>
    </row>
    <row r="222" spans="1:19" ht="12" customHeight="1">
      <c r="A222" s="352" t="s">
        <v>390</v>
      </c>
      <c r="B222" s="352"/>
      <c r="C222" s="352"/>
      <c r="D222" s="352"/>
    </row>
    <row r="223" spans="1:19" ht="12" customHeight="1">
      <c r="A223" s="352"/>
      <c r="B223" s="352"/>
      <c r="C223" s="352"/>
      <c r="D223" s="352"/>
    </row>
    <row r="224" spans="1:19" ht="20.100000000000001" customHeight="1">
      <c r="A224" s="354" t="s">
        <v>391</v>
      </c>
      <c r="B224" s="354"/>
      <c r="C224" s="354"/>
      <c r="D224" s="354"/>
      <c r="E224" s="321"/>
      <c r="F224" s="322"/>
      <c r="G224" s="322"/>
      <c r="H224" s="322"/>
      <c r="I224" s="322"/>
      <c r="J224" s="322"/>
      <c r="K224" s="322"/>
      <c r="L224" s="322"/>
      <c r="M224" s="322"/>
      <c r="N224" s="322"/>
      <c r="O224" s="322"/>
      <c r="P224" s="322"/>
      <c r="Q224" s="322"/>
      <c r="R224" s="322"/>
      <c r="S224" s="323"/>
    </row>
    <row r="225" spans="1:19" ht="20.100000000000001" customHeight="1">
      <c r="A225" s="354"/>
      <c r="B225" s="354"/>
      <c r="C225" s="354"/>
      <c r="D225" s="354"/>
      <c r="E225" s="324"/>
      <c r="F225" s="325"/>
      <c r="G225" s="325"/>
      <c r="H225" s="325"/>
      <c r="I225" s="325"/>
      <c r="J225" s="325"/>
      <c r="K225" s="325"/>
      <c r="L225" s="325"/>
      <c r="M225" s="325"/>
      <c r="N225" s="325"/>
      <c r="O225" s="325"/>
      <c r="P225" s="325"/>
      <c r="Q225" s="325"/>
      <c r="R225" s="325"/>
      <c r="S225" s="326"/>
    </row>
    <row r="226" spans="1:19" ht="15" customHeight="1">
      <c r="A226" s="354" t="s">
        <v>392</v>
      </c>
      <c r="B226" s="354"/>
      <c r="C226" s="354"/>
      <c r="D226" s="355"/>
      <c r="E226" s="321"/>
      <c r="F226" s="322"/>
      <c r="G226" s="322"/>
      <c r="H226" s="322"/>
      <c r="I226" s="322"/>
      <c r="J226" s="322"/>
      <c r="K226" s="322"/>
      <c r="L226" s="322"/>
      <c r="M226" s="322"/>
      <c r="N226" s="322"/>
      <c r="O226" s="322"/>
      <c r="P226" s="322"/>
      <c r="Q226" s="322"/>
      <c r="R226" s="322"/>
      <c r="S226" s="323"/>
    </row>
    <row r="227" spans="1:19" ht="15" customHeight="1">
      <c r="A227" s="354"/>
      <c r="B227" s="354"/>
      <c r="C227" s="354"/>
      <c r="D227" s="355"/>
      <c r="E227" s="324"/>
      <c r="F227" s="325"/>
      <c r="G227" s="325"/>
      <c r="H227" s="325"/>
      <c r="I227" s="325"/>
      <c r="J227" s="325"/>
      <c r="K227" s="325"/>
      <c r="L227" s="325"/>
      <c r="M227" s="325"/>
      <c r="N227" s="325"/>
      <c r="O227" s="325"/>
      <c r="P227" s="325"/>
      <c r="Q227" s="325"/>
      <c r="R227" s="325"/>
      <c r="S227" s="326"/>
    </row>
    <row r="228" spans="1:19" ht="15" customHeight="1">
      <c r="A228" s="319" t="s">
        <v>393</v>
      </c>
      <c r="B228" s="319"/>
      <c r="C228" s="319"/>
      <c r="D228" s="320"/>
      <c r="E228" s="321"/>
      <c r="F228" s="322"/>
      <c r="G228" s="322"/>
      <c r="H228" s="322"/>
      <c r="I228" s="322"/>
      <c r="J228" s="322"/>
      <c r="K228" s="322"/>
      <c r="L228" s="322"/>
      <c r="M228" s="322"/>
      <c r="N228" s="322"/>
      <c r="O228" s="322"/>
      <c r="P228" s="322"/>
      <c r="Q228" s="322"/>
      <c r="R228" s="322"/>
      <c r="S228" s="323"/>
    </row>
    <row r="229" spans="1:19" ht="15" customHeight="1">
      <c r="A229" s="319"/>
      <c r="B229" s="319"/>
      <c r="C229" s="319"/>
      <c r="D229" s="320"/>
      <c r="E229" s="324"/>
      <c r="F229" s="325"/>
      <c r="G229" s="325"/>
      <c r="H229" s="325"/>
      <c r="I229" s="325"/>
      <c r="J229" s="325"/>
      <c r="K229" s="325"/>
      <c r="L229" s="325"/>
      <c r="M229" s="325"/>
      <c r="N229" s="325"/>
      <c r="O229" s="325"/>
      <c r="P229" s="325"/>
      <c r="Q229" s="325"/>
      <c r="R229" s="325"/>
      <c r="S229" s="326"/>
    </row>
    <row r="230" spans="1:19" ht="15" customHeight="1">
      <c r="A230" s="319" t="s">
        <v>394</v>
      </c>
      <c r="B230" s="319"/>
      <c r="C230" s="319"/>
      <c r="D230" s="320"/>
      <c r="E230" s="321"/>
      <c r="F230" s="322"/>
      <c r="G230" s="322"/>
      <c r="H230" s="322"/>
      <c r="I230" s="322"/>
      <c r="J230" s="322"/>
      <c r="K230" s="322"/>
      <c r="L230" s="322"/>
      <c r="M230" s="322"/>
      <c r="N230" s="322"/>
      <c r="O230" s="322"/>
      <c r="P230" s="322"/>
      <c r="Q230" s="322"/>
      <c r="R230" s="322"/>
      <c r="S230" s="323"/>
    </row>
    <row r="231" spans="1:19" ht="15" customHeight="1">
      <c r="A231" s="319"/>
      <c r="B231" s="319"/>
      <c r="C231" s="319"/>
      <c r="D231" s="320"/>
      <c r="E231" s="324"/>
      <c r="F231" s="325"/>
      <c r="G231" s="325"/>
      <c r="H231" s="325"/>
      <c r="I231" s="325"/>
      <c r="J231" s="325"/>
      <c r="K231" s="325"/>
      <c r="L231" s="325"/>
      <c r="M231" s="325"/>
      <c r="N231" s="325"/>
      <c r="O231" s="325"/>
      <c r="P231" s="325"/>
      <c r="Q231" s="325"/>
      <c r="R231" s="325"/>
      <c r="S231" s="326"/>
    </row>
    <row r="232" spans="1:19" ht="15" customHeight="1">
      <c r="A232" s="319" t="s">
        <v>395</v>
      </c>
      <c r="B232" s="319"/>
      <c r="C232" s="319"/>
      <c r="D232" s="320"/>
      <c r="E232" s="321"/>
      <c r="F232" s="322"/>
      <c r="G232" s="322"/>
      <c r="H232" s="322"/>
      <c r="I232" s="322"/>
      <c r="J232" s="322"/>
      <c r="K232" s="322"/>
      <c r="L232" s="322"/>
      <c r="M232" s="322"/>
      <c r="N232" s="322"/>
      <c r="O232" s="322"/>
      <c r="P232" s="322"/>
      <c r="Q232" s="322"/>
      <c r="R232" s="322"/>
      <c r="S232" s="323"/>
    </row>
    <row r="233" spans="1:19" ht="15" customHeight="1">
      <c r="A233" s="319"/>
      <c r="B233" s="319"/>
      <c r="C233" s="319"/>
      <c r="D233" s="320"/>
      <c r="E233" s="324"/>
      <c r="F233" s="325"/>
      <c r="G233" s="325"/>
      <c r="H233" s="325"/>
      <c r="I233" s="325"/>
      <c r="J233" s="325"/>
      <c r="K233" s="325"/>
      <c r="L233" s="325"/>
      <c r="M233" s="325"/>
      <c r="N233" s="325"/>
      <c r="O233" s="325"/>
      <c r="P233" s="325"/>
      <c r="Q233" s="325"/>
      <c r="R233" s="325"/>
      <c r="S233" s="326"/>
    </row>
    <row r="234" spans="1:19" ht="15" customHeight="1">
      <c r="A234" s="319" t="s">
        <v>396</v>
      </c>
      <c r="B234" s="319"/>
      <c r="C234" s="319"/>
      <c r="D234" s="320"/>
      <c r="E234" s="321"/>
      <c r="F234" s="322"/>
      <c r="G234" s="322"/>
      <c r="H234" s="322"/>
      <c r="I234" s="322"/>
      <c r="J234" s="322"/>
      <c r="K234" s="322"/>
      <c r="L234" s="322"/>
      <c r="M234" s="322"/>
      <c r="N234" s="322"/>
      <c r="O234" s="322"/>
      <c r="P234" s="322"/>
      <c r="Q234" s="322"/>
      <c r="R234" s="322"/>
      <c r="S234" s="323"/>
    </row>
    <row r="235" spans="1:19" ht="15" customHeight="1">
      <c r="A235" s="319"/>
      <c r="B235" s="319"/>
      <c r="C235" s="319"/>
      <c r="D235" s="320"/>
      <c r="E235" s="324"/>
      <c r="F235" s="325"/>
      <c r="G235" s="325"/>
      <c r="H235" s="325"/>
      <c r="I235" s="325"/>
      <c r="J235" s="325"/>
      <c r="K235" s="325"/>
      <c r="L235" s="325"/>
      <c r="M235" s="325"/>
      <c r="N235" s="325"/>
      <c r="O235" s="325"/>
      <c r="P235" s="325"/>
      <c r="Q235" s="325"/>
      <c r="R235" s="325"/>
      <c r="S235" s="326"/>
    </row>
    <row r="236" spans="1:19" ht="15" customHeight="1">
      <c r="A236" s="319" t="s">
        <v>397</v>
      </c>
      <c r="B236" s="319"/>
      <c r="C236" s="319"/>
      <c r="D236" s="320"/>
      <c r="E236" s="321"/>
      <c r="F236" s="322"/>
      <c r="G236" s="322"/>
      <c r="H236" s="322"/>
      <c r="I236" s="322"/>
      <c r="J236" s="322"/>
      <c r="K236" s="322"/>
      <c r="L236" s="322"/>
      <c r="M236" s="322"/>
      <c r="N236" s="322"/>
      <c r="O236" s="322"/>
      <c r="P236" s="322"/>
      <c r="Q236" s="322"/>
      <c r="R236" s="322"/>
      <c r="S236" s="323"/>
    </row>
    <row r="237" spans="1:19" ht="15" customHeight="1">
      <c r="A237" s="319"/>
      <c r="B237" s="319"/>
      <c r="C237" s="319"/>
      <c r="D237" s="320"/>
      <c r="E237" s="324"/>
      <c r="F237" s="325"/>
      <c r="G237" s="325"/>
      <c r="H237" s="325"/>
      <c r="I237" s="325"/>
      <c r="J237" s="325"/>
      <c r="K237" s="325"/>
      <c r="L237" s="325"/>
      <c r="M237" s="325"/>
      <c r="N237" s="325"/>
      <c r="O237" s="325"/>
      <c r="P237" s="325"/>
      <c r="Q237" s="325"/>
      <c r="R237" s="325"/>
      <c r="S237" s="326"/>
    </row>
    <row r="238" spans="1:19" ht="15" customHeight="1">
      <c r="A238" s="319" t="s">
        <v>398</v>
      </c>
      <c r="B238" s="319"/>
      <c r="C238" s="319"/>
      <c r="D238" s="320"/>
      <c r="E238" s="321"/>
      <c r="F238" s="322"/>
      <c r="G238" s="322"/>
      <c r="H238" s="322"/>
      <c r="I238" s="322"/>
      <c r="J238" s="322"/>
      <c r="K238" s="322"/>
      <c r="L238" s="322"/>
      <c r="M238" s="322"/>
      <c r="N238" s="322"/>
      <c r="O238" s="322"/>
      <c r="P238" s="322"/>
      <c r="Q238" s="322"/>
      <c r="R238" s="322"/>
      <c r="S238" s="323"/>
    </row>
    <row r="239" spans="1:19" ht="15" customHeight="1">
      <c r="A239" s="319"/>
      <c r="B239" s="319"/>
      <c r="C239" s="319"/>
      <c r="D239" s="320"/>
      <c r="E239" s="324"/>
      <c r="F239" s="325"/>
      <c r="G239" s="325"/>
      <c r="H239" s="325"/>
      <c r="I239" s="325"/>
      <c r="J239" s="325"/>
      <c r="K239" s="325"/>
      <c r="L239" s="325"/>
      <c r="M239" s="325"/>
      <c r="N239" s="325"/>
      <c r="O239" s="325"/>
      <c r="P239" s="325"/>
      <c r="Q239" s="325"/>
      <c r="R239" s="325"/>
      <c r="S239" s="326"/>
    </row>
    <row r="240" spans="1:19" ht="15" customHeight="1">
      <c r="A240" s="319" t="s">
        <v>399</v>
      </c>
      <c r="B240" s="319"/>
      <c r="C240" s="319"/>
      <c r="D240" s="320"/>
      <c r="E240" s="321"/>
      <c r="F240" s="322"/>
      <c r="G240" s="322"/>
      <c r="H240" s="322"/>
      <c r="I240" s="322"/>
      <c r="J240" s="322"/>
      <c r="K240" s="322"/>
      <c r="L240" s="322"/>
      <c r="M240" s="322"/>
      <c r="N240" s="322"/>
      <c r="O240" s="322"/>
      <c r="P240" s="322"/>
      <c r="Q240" s="322"/>
      <c r="R240" s="322"/>
      <c r="S240" s="323"/>
    </row>
    <row r="241" spans="1:128" ht="15" customHeight="1">
      <c r="A241" s="319"/>
      <c r="B241" s="319"/>
      <c r="C241" s="319"/>
      <c r="D241" s="320"/>
      <c r="E241" s="324"/>
      <c r="F241" s="325"/>
      <c r="G241" s="325"/>
      <c r="H241" s="325"/>
      <c r="I241" s="325"/>
      <c r="J241" s="325"/>
      <c r="K241" s="325"/>
      <c r="L241" s="325"/>
      <c r="M241" s="325"/>
      <c r="N241" s="325"/>
      <c r="O241" s="325"/>
      <c r="P241" s="325"/>
      <c r="Q241" s="325"/>
      <c r="R241" s="325"/>
      <c r="S241" s="326"/>
    </row>
    <row r="242" spans="1:128" s="327" customFormat="1" ht="15" customHeight="1">
      <c r="A242" s="327" t="s">
        <v>400</v>
      </c>
      <c r="B242" s="328"/>
      <c r="C242" s="328"/>
      <c r="D242" s="328"/>
      <c r="E242" s="328"/>
      <c r="F242" s="328"/>
      <c r="G242" s="328"/>
      <c r="H242" s="328"/>
      <c r="I242" s="328"/>
      <c r="J242" s="328"/>
      <c r="K242" s="328"/>
      <c r="L242" s="328"/>
      <c r="M242" s="328"/>
      <c r="N242" s="328"/>
      <c r="O242" s="328"/>
      <c r="P242" s="328"/>
      <c r="Q242" s="328"/>
      <c r="R242" s="328"/>
      <c r="S242" s="328"/>
      <c r="T242" s="328"/>
      <c r="U242" s="328"/>
      <c r="V242" s="328"/>
      <c r="W242" s="328"/>
      <c r="X242" s="328"/>
      <c r="Y242" s="328"/>
      <c r="Z242" s="328"/>
      <c r="AA242" s="328"/>
      <c r="AB242" s="328"/>
      <c r="AC242" s="328"/>
      <c r="AD242" s="328"/>
      <c r="AE242" s="328"/>
      <c r="AF242" s="328"/>
      <c r="AG242" s="328"/>
      <c r="AH242" s="328"/>
      <c r="AI242" s="328"/>
      <c r="AJ242" s="328"/>
      <c r="AK242" s="328"/>
      <c r="AL242" s="328"/>
      <c r="AM242" s="328"/>
      <c r="AN242" s="328"/>
      <c r="AO242" s="328"/>
      <c r="AP242" s="328"/>
      <c r="AQ242" s="328"/>
      <c r="AR242" s="328"/>
      <c r="AS242" s="328"/>
      <c r="AT242" s="328"/>
      <c r="AU242" s="328"/>
      <c r="AV242" s="328"/>
      <c r="AW242" s="328"/>
      <c r="AX242" s="328"/>
      <c r="AY242" s="328"/>
      <c r="AZ242" s="328"/>
      <c r="BA242" s="328"/>
      <c r="BB242" s="328"/>
      <c r="BC242" s="328"/>
      <c r="BD242" s="328"/>
      <c r="BE242" s="328"/>
      <c r="BF242" s="328"/>
      <c r="BG242" s="328"/>
      <c r="BH242" s="328"/>
      <c r="BI242" s="328"/>
      <c r="BJ242" s="328"/>
      <c r="BK242" s="328"/>
      <c r="BL242" s="328"/>
      <c r="BM242" s="328"/>
      <c r="BN242" s="328"/>
      <c r="BO242" s="328"/>
      <c r="BP242" s="328"/>
      <c r="BQ242" s="328"/>
      <c r="BR242" s="328"/>
      <c r="BS242" s="328"/>
      <c r="BT242" s="328"/>
      <c r="BU242" s="328"/>
      <c r="BV242" s="328"/>
      <c r="BW242" s="328"/>
      <c r="BX242" s="328"/>
      <c r="BY242" s="328"/>
      <c r="BZ242" s="328"/>
      <c r="CA242" s="328"/>
      <c r="CB242" s="328"/>
      <c r="CC242" s="328"/>
      <c r="CD242" s="328"/>
      <c r="CE242" s="328"/>
      <c r="CF242" s="328"/>
      <c r="CG242" s="328"/>
      <c r="CH242" s="328"/>
      <c r="CI242" s="328"/>
      <c r="CJ242" s="328"/>
      <c r="CK242" s="328"/>
      <c r="CL242" s="328"/>
      <c r="CM242" s="328"/>
      <c r="CN242" s="328"/>
      <c r="CO242" s="328"/>
      <c r="CP242" s="328"/>
      <c r="CQ242" s="328"/>
      <c r="CR242" s="328"/>
      <c r="CS242" s="328"/>
      <c r="CT242" s="328"/>
      <c r="CU242" s="328"/>
      <c r="CV242" s="328"/>
      <c r="CW242" s="328"/>
      <c r="CX242" s="328"/>
      <c r="CY242" s="328"/>
      <c r="CZ242" s="328"/>
      <c r="DA242" s="328"/>
      <c r="DB242" s="328"/>
      <c r="DC242" s="328"/>
      <c r="DD242" s="328"/>
      <c r="DE242" s="328"/>
      <c r="DF242" s="328"/>
      <c r="DG242" s="328"/>
      <c r="DH242" s="328"/>
      <c r="DI242" s="328"/>
      <c r="DJ242" s="328"/>
      <c r="DK242" s="328"/>
      <c r="DL242" s="328"/>
      <c r="DM242" s="328"/>
      <c r="DN242" s="328"/>
      <c r="DO242" s="328"/>
      <c r="DP242" s="328"/>
      <c r="DQ242" s="328"/>
      <c r="DR242" s="328"/>
      <c r="DS242" s="328"/>
      <c r="DT242" s="328"/>
      <c r="DU242" s="328"/>
      <c r="DV242" s="328"/>
      <c r="DW242" s="328"/>
      <c r="DX242" s="328"/>
    </row>
    <row r="243" spans="1:128" ht="15" customHeight="1">
      <c r="A243" s="329" t="s">
        <v>401</v>
      </c>
      <c r="B243" s="330"/>
      <c r="C243" s="330"/>
      <c r="D243" s="330"/>
      <c r="E243" s="330"/>
      <c r="F243" s="330"/>
      <c r="G243" s="330"/>
      <c r="H243" s="330"/>
      <c r="I243" s="330"/>
      <c r="J243" s="330"/>
      <c r="K243" s="330"/>
      <c r="L243" s="330"/>
      <c r="M243" s="330"/>
      <c r="N243" s="330"/>
      <c r="O243" s="330"/>
      <c r="P243" s="330"/>
      <c r="Q243" s="330"/>
      <c r="R243" s="330"/>
      <c r="S243" s="330"/>
    </row>
    <row r="244" spans="1:128" ht="15" customHeight="1">
      <c r="A244" s="329" t="s">
        <v>402</v>
      </c>
      <c r="B244" s="330"/>
      <c r="C244" s="330"/>
      <c r="D244" s="330"/>
      <c r="E244" s="330"/>
      <c r="F244" s="330"/>
      <c r="G244" s="330"/>
      <c r="H244" s="330"/>
      <c r="I244" s="330"/>
      <c r="J244" s="330"/>
      <c r="K244" s="330"/>
      <c r="L244" s="330"/>
      <c r="M244" s="330"/>
      <c r="N244" s="330"/>
      <c r="O244" s="330"/>
      <c r="P244" s="330"/>
      <c r="Q244" s="330"/>
      <c r="R244" s="330"/>
      <c r="S244" s="330"/>
    </row>
    <row r="245" spans="1:128" s="116" customFormat="1" ht="15" customHeight="1">
      <c r="A245" s="331" t="s">
        <v>611</v>
      </c>
      <c r="B245" s="331"/>
      <c r="C245" s="331"/>
      <c r="D245" s="331"/>
      <c r="E245" s="331"/>
      <c r="F245" s="331"/>
    </row>
    <row r="246" spans="1:128" s="116" customFormat="1" ht="15" customHeight="1">
      <c r="A246" s="331"/>
      <c r="B246" s="331"/>
      <c r="C246" s="331"/>
      <c r="D246" s="331"/>
      <c r="E246" s="331"/>
      <c r="F246" s="331"/>
    </row>
    <row r="247" spans="1:128" s="116" customFormat="1" ht="15" customHeight="1">
      <c r="A247" s="319" t="s">
        <v>403</v>
      </c>
      <c r="B247" s="319"/>
      <c r="C247" s="319"/>
      <c r="D247" s="319"/>
      <c r="E247" s="332" t="s">
        <v>404</v>
      </c>
      <c r="F247" s="332"/>
      <c r="G247" s="333"/>
      <c r="H247" s="333"/>
      <c r="I247" s="333"/>
      <c r="J247" s="333"/>
      <c r="K247" s="333"/>
      <c r="L247" s="333"/>
      <c r="M247" s="333"/>
      <c r="N247" s="313" t="s">
        <v>405</v>
      </c>
      <c r="O247" s="314"/>
      <c r="P247" s="314"/>
      <c r="Q247" s="314"/>
      <c r="R247" s="314"/>
      <c r="S247" s="315"/>
    </row>
    <row r="248" spans="1:128" s="116" customFormat="1" ht="15" customHeight="1">
      <c r="A248" s="319"/>
      <c r="B248" s="319"/>
      <c r="C248" s="319"/>
      <c r="D248" s="319"/>
      <c r="E248" s="334" t="s">
        <v>406</v>
      </c>
      <c r="F248" s="334"/>
      <c r="G248" s="335"/>
      <c r="H248" s="335"/>
      <c r="I248" s="335"/>
      <c r="J248" s="335"/>
      <c r="K248" s="335"/>
      <c r="L248" s="335"/>
      <c r="M248" s="335"/>
      <c r="N248" s="316"/>
      <c r="O248" s="317"/>
      <c r="P248" s="317"/>
      <c r="Q248" s="317"/>
      <c r="R248" s="317"/>
      <c r="S248" s="318"/>
    </row>
    <row r="249" spans="1:128" s="116" customFormat="1" ht="15" customHeight="1">
      <c r="A249" s="319"/>
      <c r="B249" s="319"/>
      <c r="C249" s="319"/>
      <c r="D249" s="319"/>
      <c r="E249" s="334"/>
      <c r="F249" s="334"/>
      <c r="G249" s="335"/>
      <c r="H249" s="335"/>
      <c r="I249" s="335"/>
      <c r="J249" s="335"/>
      <c r="K249" s="335"/>
      <c r="L249" s="335"/>
      <c r="M249" s="335"/>
      <c r="N249" s="313" t="s">
        <v>407</v>
      </c>
      <c r="O249" s="314"/>
      <c r="P249" s="314"/>
      <c r="Q249" s="314"/>
      <c r="R249" s="314"/>
      <c r="S249" s="315"/>
    </row>
    <row r="250" spans="1:128" s="116" customFormat="1" ht="15" customHeight="1">
      <c r="A250" s="319"/>
      <c r="B250" s="319"/>
      <c r="C250" s="319"/>
      <c r="D250" s="319"/>
      <c r="E250" s="336" t="s">
        <v>408</v>
      </c>
      <c r="F250" s="336"/>
      <c r="G250" s="337"/>
      <c r="H250" s="337"/>
      <c r="I250" s="337"/>
      <c r="J250" s="337"/>
      <c r="K250" s="337"/>
      <c r="L250" s="337"/>
      <c r="M250" s="337"/>
      <c r="N250" s="316"/>
      <c r="O250" s="317"/>
      <c r="P250" s="317"/>
      <c r="Q250" s="317"/>
      <c r="R250" s="317"/>
      <c r="S250" s="318"/>
    </row>
    <row r="251" spans="1:128" s="116" customFormat="1" ht="15" customHeight="1">
      <c r="A251" s="319" t="s">
        <v>409</v>
      </c>
      <c r="B251" s="319"/>
      <c r="C251" s="319"/>
      <c r="D251" s="319"/>
      <c r="E251" s="306" t="s">
        <v>410</v>
      </c>
      <c r="F251" s="306"/>
      <c r="G251" s="307"/>
      <c r="H251" s="308"/>
      <c r="I251" s="308"/>
      <c r="J251" s="308"/>
      <c r="K251" s="308"/>
      <c r="L251" s="308"/>
      <c r="M251" s="308"/>
      <c r="N251" s="308"/>
      <c r="O251" s="308"/>
      <c r="P251" s="308"/>
      <c r="Q251" s="308"/>
      <c r="R251" s="308"/>
      <c r="S251" s="309"/>
    </row>
    <row r="252" spans="1:128" s="116" customFormat="1" ht="15" customHeight="1">
      <c r="A252" s="319"/>
      <c r="B252" s="319"/>
      <c r="C252" s="319"/>
      <c r="D252" s="319"/>
      <c r="E252" s="306"/>
      <c r="F252" s="306"/>
      <c r="G252" s="310"/>
      <c r="H252" s="311"/>
      <c r="I252" s="311"/>
      <c r="J252" s="311"/>
      <c r="K252" s="311"/>
      <c r="L252" s="311"/>
      <c r="M252" s="311"/>
      <c r="N252" s="311"/>
      <c r="O252" s="311"/>
      <c r="P252" s="311"/>
      <c r="Q252" s="311"/>
      <c r="R252" s="311"/>
      <c r="S252" s="312"/>
    </row>
    <row r="253" spans="1:128" s="116" customFormat="1" ht="15" customHeight="1">
      <c r="A253" s="319"/>
      <c r="B253" s="319"/>
      <c r="C253" s="319"/>
      <c r="D253" s="319"/>
      <c r="E253" s="306" t="s">
        <v>411</v>
      </c>
      <c r="F253" s="306"/>
      <c r="G253" s="307"/>
      <c r="H253" s="308"/>
      <c r="I253" s="308"/>
      <c r="J253" s="308"/>
      <c r="K253" s="308"/>
      <c r="L253" s="308"/>
      <c r="M253" s="309"/>
      <c r="N253" s="313" t="s">
        <v>405</v>
      </c>
      <c r="O253" s="314"/>
      <c r="P253" s="314"/>
      <c r="Q253" s="314"/>
      <c r="R253" s="314"/>
      <c r="S253" s="315"/>
    </row>
    <row r="254" spans="1:128">
      <c r="A254" s="319"/>
      <c r="B254" s="319"/>
      <c r="C254" s="319"/>
      <c r="D254" s="319"/>
      <c r="E254" s="306"/>
      <c r="F254" s="306"/>
      <c r="G254" s="310"/>
      <c r="H254" s="311"/>
      <c r="I254" s="311"/>
      <c r="J254" s="311"/>
      <c r="K254" s="311"/>
      <c r="L254" s="311"/>
      <c r="M254" s="312"/>
      <c r="N254" s="316"/>
      <c r="O254" s="317"/>
      <c r="P254" s="317"/>
      <c r="Q254" s="317"/>
      <c r="R254" s="317"/>
      <c r="S254" s="318"/>
    </row>
    <row r="256" spans="1:128">
      <c r="A256" s="349" t="s">
        <v>612</v>
      </c>
      <c r="B256" s="349"/>
      <c r="C256" s="349"/>
      <c r="D256" s="349"/>
      <c r="E256" s="349"/>
      <c r="F256" s="349"/>
      <c r="G256" s="349"/>
    </row>
    <row r="257" spans="1:26">
      <c r="A257" s="349"/>
      <c r="B257" s="349"/>
      <c r="C257" s="349"/>
      <c r="D257" s="349"/>
      <c r="E257" s="350"/>
      <c r="F257" s="350"/>
      <c r="G257" s="350"/>
    </row>
    <row r="258" spans="1:26" ht="12" customHeight="1">
      <c r="A258" s="338" t="s">
        <v>412</v>
      </c>
      <c r="B258" s="339"/>
      <c r="C258" s="339"/>
      <c r="D258" s="340"/>
      <c r="E258" s="322"/>
      <c r="F258" s="322"/>
      <c r="G258" s="322"/>
      <c r="H258" s="322"/>
      <c r="I258" s="322"/>
      <c r="J258" s="322"/>
      <c r="K258" s="322"/>
      <c r="L258" s="322"/>
      <c r="M258" s="322"/>
      <c r="N258" s="322"/>
      <c r="O258" s="322"/>
      <c r="P258" s="322"/>
      <c r="Q258" s="322"/>
      <c r="R258" s="322"/>
      <c r="S258" s="323"/>
      <c r="T258" s="351"/>
      <c r="U258" s="352"/>
      <c r="V258" s="352"/>
      <c r="W258" s="352"/>
      <c r="X258" s="352"/>
      <c r="Y258" s="352"/>
      <c r="Z258" s="352"/>
    </row>
    <row r="259" spans="1:26">
      <c r="A259" s="341"/>
      <c r="B259" s="342"/>
      <c r="C259" s="342"/>
      <c r="D259" s="343"/>
      <c r="E259" s="344"/>
      <c r="F259" s="344"/>
      <c r="G259" s="344"/>
      <c r="H259" s="344"/>
      <c r="I259" s="344"/>
      <c r="J259" s="344"/>
      <c r="K259" s="344"/>
      <c r="L259" s="344"/>
      <c r="M259" s="344"/>
      <c r="N259" s="344"/>
      <c r="O259" s="344"/>
      <c r="P259" s="344"/>
      <c r="Q259" s="344"/>
      <c r="R259" s="344"/>
      <c r="S259" s="345"/>
      <c r="T259" s="353"/>
      <c r="U259" s="352"/>
      <c r="V259" s="352"/>
      <c r="W259" s="352"/>
      <c r="X259" s="352"/>
      <c r="Y259" s="352"/>
      <c r="Z259" s="352"/>
    </row>
    <row r="260" spans="1:26" ht="20.25" customHeight="1">
      <c r="A260" s="341"/>
      <c r="B260" s="342"/>
      <c r="C260" s="342"/>
      <c r="D260" s="343"/>
      <c r="E260" s="325"/>
      <c r="F260" s="325"/>
      <c r="G260" s="325"/>
      <c r="H260" s="325"/>
      <c r="I260" s="325"/>
      <c r="J260" s="325"/>
      <c r="K260" s="325"/>
      <c r="L260" s="325"/>
      <c r="M260" s="325"/>
      <c r="N260" s="325"/>
      <c r="O260" s="325"/>
      <c r="P260" s="325"/>
      <c r="Q260" s="325"/>
      <c r="R260" s="325"/>
      <c r="S260" s="326"/>
      <c r="T260" s="353"/>
      <c r="U260" s="352"/>
      <c r="V260" s="352"/>
      <c r="W260" s="352"/>
      <c r="X260" s="352"/>
      <c r="Y260" s="352"/>
      <c r="Z260" s="352"/>
    </row>
    <row r="261" spans="1:26" ht="13.5" customHeight="1">
      <c r="A261" s="54"/>
      <c r="B261" s="338" t="s">
        <v>413</v>
      </c>
      <c r="C261" s="339"/>
      <c r="D261" s="340"/>
      <c r="E261" s="322"/>
      <c r="F261" s="322"/>
      <c r="G261" s="322"/>
      <c r="H261" s="322"/>
      <c r="I261" s="322"/>
      <c r="J261" s="322"/>
      <c r="K261" s="322"/>
      <c r="L261" s="322"/>
      <c r="M261" s="322"/>
      <c r="N261" s="322"/>
      <c r="O261" s="322"/>
      <c r="P261" s="322"/>
      <c r="Q261" s="322"/>
      <c r="R261" s="322"/>
      <c r="S261" s="323"/>
      <c r="T261" s="353"/>
      <c r="U261" s="352"/>
      <c r="V261" s="352"/>
      <c r="W261" s="352"/>
      <c r="X261" s="352"/>
      <c r="Y261" s="352"/>
      <c r="Z261" s="352"/>
    </row>
    <row r="262" spans="1:26">
      <c r="A262" s="54"/>
      <c r="B262" s="341"/>
      <c r="C262" s="342"/>
      <c r="D262" s="343"/>
      <c r="E262" s="344"/>
      <c r="F262" s="344"/>
      <c r="G262" s="344"/>
      <c r="H262" s="344"/>
      <c r="I262" s="344"/>
      <c r="J262" s="344"/>
      <c r="K262" s="344"/>
      <c r="L262" s="344"/>
      <c r="M262" s="344"/>
      <c r="N262" s="344"/>
      <c r="O262" s="344"/>
      <c r="P262" s="344"/>
      <c r="Q262" s="344"/>
      <c r="R262" s="344"/>
      <c r="S262" s="345"/>
    </row>
    <row r="263" spans="1:26" ht="30" customHeight="1">
      <c r="A263" s="55"/>
      <c r="B263" s="346"/>
      <c r="C263" s="347"/>
      <c r="D263" s="348"/>
      <c r="E263" s="325"/>
      <c r="F263" s="325"/>
      <c r="G263" s="325"/>
      <c r="H263" s="325"/>
      <c r="I263" s="325"/>
      <c r="J263" s="325"/>
      <c r="K263" s="325"/>
      <c r="L263" s="325"/>
      <c r="M263" s="325"/>
      <c r="N263" s="325"/>
      <c r="O263" s="325"/>
      <c r="P263" s="325"/>
      <c r="Q263" s="325"/>
      <c r="R263" s="325"/>
      <c r="S263" s="326"/>
    </row>
    <row r="264" spans="1:26">
      <c r="A264" s="338" t="s">
        <v>414</v>
      </c>
      <c r="B264" s="339"/>
      <c r="C264" s="339"/>
      <c r="D264" s="340"/>
      <c r="E264" s="322"/>
      <c r="F264" s="322"/>
      <c r="G264" s="322"/>
      <c r="H264" s="322"/>
      <c r="I264" s="322"/>
      <c r="J264" s="322"/>
      <c r="K264" s="322"/>
      <c r="L264" s="322"/>
      <c r="M264" s="322"/>
      <c r="N264" s="322"/>
      <c r="O264" s="322"/>
      <c r="P264" s="322"/>
      <c r="Q264" s="322"/>
      <c r="R264" s="322"/>
      <c r="S264" s="323"/>
    </row>
    <row r="265" spans="1:26">
      <c r="A265" s="341"/>
      <c r="B265" s="342"/>
      <c r="C265" s="342"/>
      <c r="D265" s="343"/>
      <c r="E265" s="344"/>
      <c r="F265" s="344"/>
      <c r="G265" s="344"/>
      <c r="H265" s="344"/>
      <c r="I265" s="344"/>
      <c r="J265" s="344"/>
      <c r="K265" s="344"/>
      <c r="L265" s="344"/>
      <c r="M265" s="344"/>
      <c r="N265" s="344"/>
      <c r="O265" s="344"/>
      <c r="P265" s="344"/>
      <c r="Q265" s="344"/>
      <c r="R265" s="344"/>
      <c r="S265" s="345"/>
    </row>
    <row r="266" spans="1:26" ht="22.5" customHeight="1">
      <c r="A266" s="341"/>
      <c r="B266" s="342"/>
      <c r="C266" s="342"/>
      <c r="D266" s="343"/>
      <c r="E266" s="325"/>
      <c r="F266" s="325"/>
      <c r="G266" s="325"/>
      <c r="H266" s="325"/>
      <c r="I266" s="325"/>
      <c r="J266" s="325"/>
      <c r="K266" s="325"/>
      <c r="L266" s="325"/>
      <c r="M266" s="325"/>
      <c r="N266" s="325"/>
      <c r="O266" s="325"/>
      <c r="P266" s="325"/>
      <c r="Q266" s="325"/>
      <c r="R266" s="325"/>
      <c r="S266" s="326"/>
    </row>
    <row r="267" spans="1:26" ht="12" customHeight="1">
      <c r="A267" s="54"/>
      <c r="B267" s="338" t="s">
        <v>415</v>
      </c>
      <c r="C267" s="339"/>
      <c r="D267" s="340"/>
      <c r="E267" s="322"/>
      <c r="F267" s="322"/>
      <c r="G267" s="322"/>
      <c r="H267" s="322"/>
      <c r="I267" s="322"/>
      <c r="J267" s="322"/>
      <c r="K267" s="322"/>
      <c r="L267" s="322"/>
      <c r="M267" s="322"/>
      <c r="N267" s="322"/>
      <c r="O267" s="322"/>
      <c r="P267" s="322"/>
      <c r="Q267" s="322"/>
      <c r="R267" s="322"/>
      <c r="S267" s="323"/>
    </row>
    <row r="268" spans="1:26">
      <c r="A268" s="54"/>
      <c r="B268" s="341"/>
      <c r="C268" s="342"/>
      <c r="D268" s="343"/>
      <c r="E268" s="344"/>
      <c r="F268" s="344"/>
      <c r="G268" s="344"/>
      <c r="H268" s="344"/>
      <c r="I268" s="344"/>
      <c r="J268" s="344"/>
      <c r="K268" s="344"/>
      <c r="L268" s="344"/>
      <c r="M268" s="344"/>
      <c r="N268" s="344"/>
      <c r="O268" s="344"/>
      <c r="P268" s="344"/>
      <c r="Q268" s="344"/>
      <c r="R268" s="344"/>
      <c r="S268" s="345"/>
    </row>
    <row r="269" spans="1:26" ht="18.75" customHeight="1">
      <c r="A269" s="55"/>
      <c r="B269" s="346"/>
      <c r="C269" s="347"/>
      <c r="D269" s="348"/>
      <c r="E269" s="325"/>
      <c r="F269" s="325"/>
      <c r="G269" s="325"/>
      <c r="H269" s="325"/>
      <c r="I269" s="325"/>
      <c r="J269" s="325"/>
      <c r="K269" s="325"/>
      <c r="L269" s="325"/>
      <c r="M269" s="325"/>
      <c r="N269" s="325"/>
      <c r="O269" s="325"/>
      <c r="P269" s="325"/>
      <c r="Q269" s="325"/>
      <c r="R269" s="325"/>
      <c r="S269" s="326"/>
    </row>
    <row r="271" spans="1:26" ht="15.75" customHeight="1">
      <c r="A271" s="56" t="s">
        <v>416</v>
      </c>
    </row>
    <row r="272" spans="1:26">
      <c r="A272" s="36" t="s">
        <v>417</v>
      </c>
    </row>
  </sheetData>
  <sheetProtection algorithmName="SHA-512" hashValue="heLTAfI4PnbL41P28PG+38PajgyH8p/dS92pTCfTvrbKgHXwbWe2fBnfUMYfMHhfo3IKSsqD8IgLUzQvgzL5GA==" saltValue="kHvrKbU/fckQOojJjgKzYg==" spinCount="100000" sheet="1" formatCells="0" formatRows="0" insertRows="0" selectLockedCells="1"/>
  <mergeCells count="590">
    <mergeCell ref="U153:U154"/>
    <mergeCell ref="A142:D142"/>
    <mergeCell ref="E142:R142"/>
    <mergeCell ref="A143:D143"/>
    <mergeCell ref="E143:R143"/>
    <mergeCell ref="A144:B145"/>
    <mergeCell ref="C144:D144"/>
    <mergeCell ref="E144:R144"/>
    <mergeCell ref="C145:D145"/>
    <mergeCell ref="E145:R145"/>
    <mergeCell ref="A149:A150"/>
    <mergeCell ref="B149:D150"/>
    <mergeCell ref="E149:J150"/>
    <mergeCell ref="K149:R150"/>
    <mergeCell ref="A153:A154"/>
    <mergeCell ref="B153:D154"/>
    <mergeCell ref="E153:J154"/>
    <mergeCell ref="K153:R154"/>
    <mergeCell ref="S149:T150"/>
    <mergeCell ref="S151:T151"/>
    <mergeCell ref="S152:T152"/>
    <mergeCell ref="B151:D151"/>
    <mergeCell ref="E151:J151"/>
    <mergeCell ref="K151:R151"/>
    <mergeCell ref="A139:D141"/>
    <mergeCell ref="E139:F139"/>
    <mergeCell ref="G139:H139"/>
    <mergeCell ref="I139:J139"/>
    <mergeCell ref="K139:N139"/>
    <mergeCell ref="O139:P139"/>
    <mergeCell ref="Q139:R139"/>
    <mergeCell ref="E140:R140"/>
    <mergeCell ref="E141:R141"/>
    <mergeCell ref="A127:D128"/>
    <mergeCell ref="E127:E128"/>
    <mergeCell ref="F127:R127"/>
    <mergeCell ref="F128:R128"/>
    <mergeCell ref="A135:R135"/>
    <mergeCell ref="A136:D138"/>
    <mergeCell ref="E136:F136"/>
    <mergeCell ref="G136:H136"/>
    <mergeCell ref="I136:J136"/>
    <mergeCell ref="K136:N136"/>
    <mergeCell ref="O136:P136"/>
    <mergeCell ref="Q136:R136"/>
    <mergeCell ref="E137:R137"/>
    <mergeCell ref="E138:R138"/>
    <mergeCell ref="V114:Z119"/>
    <mergeCell ref="Q115:R115"/>
    <mergeCell ref="S115:T115"/>
    <mergeCell ref="Q116:R116"/>
    <mergeCell ref="S116:T116"/>
    <mergeCell ref="Q117:R117"/>
    <mergeCell ref="S117:T117"/>
    <mergeCell ref="Q118:R118"/>
    <mergeCell ref="S118:T118"/>
    <mergeCell ref="Q119:R119"/>
    <mergeCell ref="S119:T119"/>
    <mergeCell ref="V108:Z113"/>
    <mergeCell ref="Q109:R109"/>
    <mergeCell ref="S109:T109"/>
    <mergeCell ref="Q110:R110"/>
    <mergeCell ref="S110:T110"/>
    <mergeCell ref="Q111:R111"/>
    <mergeCell ref="S111:T111"/>
    <mergeCell ref="Q112:R112"/>
    <mergeCell ref="S112:T112"/>
    <mergeCell ref="Q113:R113"/>
    <mergeCell ref="S113:T113"/>
    <mergeCell ref="A114:A119"/>
    <mergeCell ref="B114:F119"/>
    <mergeCell ref="G114:K119"/>
    <mergeCell ref="L114:M118"/>
    <mergeCell ref="N114:N119"/>
    <mergeCell ref="O114:O119"/>
    <mergeCell ref="P114:P119"/>
    <mergeCell ref="Q114:R114"/>
    <mergeCell ref="S114:T114"/>
    <mergeCell ref="A108:A113"/>
    <mergeCell ref="B108:F113"/>
    <mergeCell ref="G108:K113"/>
    <mergeCell ref="L108:M112"/>
    <mergeCell ref="N108:N113"/>
    <mergeCell ref="O108:O113"/>
    <mergeCell ref="P108:P113"/>
    <mergeCell ref="Q108:R108"/>
    <mergeCell ref="S108:T108"/>
    <mergeCell ref="V102:Z107"/>
    <mergeCell ref="Q103:R103"/>
    <mergeCell ref="S103:T103"/>
    <mergeCell ref="Q104:R104"/>
    <mergeCell ref="S104:T104"/>
    <mergeCell ref="Q105:R105"/>
    <mergeCell ref="S105:T105"/>
    <mergeCell ref="Q106:R106"/>
    <mergeCell ref="S106:T106"/>
    <mergeCell ref="Q107:R107"/>
    <mergeCell ref="S107:T107"/>
    <mergeCell ref="A102:A107"/>
    <mergeCell ref="B102:F107"/>
    <mergeCell ref="G102:K107"/>
    <mergeCell ref="L102:M106"/>
    <mergeCell ref="N102:N107"/>
    <mergeCell ref="O102:O107"/>
    <mergeCell ref="P102:P107"/>
    <mergeCell ref="Q102:R102"/>
    <mergeCell ref="S102:T102"/>
    <mergeCell ref="Q96:R96"/>
    <mergeCell ref="S96:T96"/>
    <mergeCell ref="V96:Z101"/>
    <mergeCell ref="Q97:R97"/>
    <mergeCell ref="S97:T97"/>
    <mergeCell ref="Q98:R98"/>
    <mergeCell ref="S98:T98"/>
    <mergeCell ref="Q99:R99"/>
    <mergeCell ref="S99:T99"/>
    <mergeCell ref="Q100:R100"/>
    <mergeCell ref="S100:T100"/>
    <mergeCell ref="Q101:R101"/>
    <mergeCell ref="S101:T101"/>
    <mergeCell ref="P72:P77"/>
    <mergeCell ref="O78:O83"/>
    <mergeCell ref="P78:P83"/>
    <mergeCell ref="O84:O89"/>
    <mergeCell ref="P84:P89"/>
    <mergeCell ref="V30:Z35"/>
    <mergeCell ref="V36:Z41"/>
    <mergeCell ref="V42:Z47"/>
    <mergeCell ref="V48:Z53"/>
    <mergeCell ref="V54:Z59"/>
    <mergeCell ref="V60:Z65"/>
    <mergeCell ref="V66:Z71"/>
    <mergeCell ref="V72:Z77"/>
    <mergeCell ref="V78:Z83"/>
    <mergeCell ref="V84:Z89"/>
    <mergeCell ref="O30:O35"/>
    <mergeCell ref="P30:P35"/>
    <mergeCell ref="O36:O41"/>
    <mergeCell ref="P36:P41"/>
    <mergeCell ref="O42:O47"/>
    <mergeCell ref="P42:P47"/>
    <mergeCell ref="O48:O53"/>
    <mergeCell ref="P48:P53"/>
    <mergeCell ref="O54:O59"/>
    <mergeCell ref="A2:R2"/>
    <mergeCell ref="A4:B4"/>
    <mergeCell ref="C4:M4"/>
    <mergeCell ref="N4:O4"/>
    <mergeCell ref="P4:R4"/>
    <mergeCell ref="A16:D17"/>
    <mergeCell ref="E16:R16"/>
    <mergeCell ref="F17:R17"/>
    <mergeCell ref="A18:D19"/>
    <mergeCell ref="E18:R18"/>
    <mergeCell ref="E19:R19"/>
    <mergeCell ref="A6:C7"/>
    <mergeCell ref="D6:R7"/>
    <mergeCell ref="A9:D13"/>
    <mergeCell ref="F11:R11"/>
    <mergeCell ref="A8:R8"/>
    <mergeCell ref="A20:D24"/>
    <mergeCell ref="E20:R20"/>
    <mergeCell ref="P54:P59"/>
    <mergeCell ref="A28:A29"/>
    <mergeCell ref="B28:F29"/>
    <mergeCell ref="G28:K29"/>
    <mergeCell ref="L28:M29"/>
    <mergeCell ref="N28:N29"/>
    <mergeCell ref="O28:O29"/>
    <mergeCell ref="P28:P29"/>
    <mergeCell ref="Q28:U28"/>
    <mergeCell ref="Q29:R29"/>
    <mergeCell ref="Q31:R31"/>
    <mergeCell ref="Q32:R32"/>
    <mergeCell ref="Q33:R33"/>
    <mergeCell ref="S29:T29"/>
    <mergeCell ref="A36:A41"/>
    <mergeCell ref="B36:F41"/>
    <mergeCell ref="G36:K41"/>
    <mergeCell ref="L36:M40"/>
    <mergeCell ref="N36:N41"/>
    <mergeCell ref="A30:A35"/>
    <mergeCell ref="B30:F35"/>
    <mergeCell ref="G30:K35"/>
    <mergeCell ref="V28:Z29"/>
    <mergeCell ref="S30:T30"/>
    <mergeCell ref="S31:T31"/>
    <mergeCell ref="S32:T32"/>
    <mergeCell ref="S33:T33"/>
    <mergeCell ref="Q30:R30"/>
    <mergeCell ref="S34:T34"/>
    <mergeCell ref="S35:T35"/>
    <mergeCell ref="Q34:R34"/>
    <mergeCell ref="Q35:R35"/>
    <mergeCell ref="L30:M34"/>
    <mergeCell ref="N30:N35"/>
    <mergeCell ref="S36:T36"/>
    <mergeCell ref="S37:T37"/>
    <mergeCell ref="S38:T38"/>
    <mergeCell ref="S39:T39"/>
    <mergeCell ref="S40:T40"/>
    <mergeCell ref="Q36:R36"/>
    <mergeCell ref="Q37:R37"/>
    <mergeCell ref="Q38:R38"/>
    <mergeCell ref="Q39:R39"/>
    <mergeCell ref="S41:T41"/>
    <mergeCell ref="Q43:R43"/>
    <mergeCell ref="Q44:R44"/>
    <mergeCell ref="Q45:R45"/>
    <mergeCell ref="Q40:R40"/>
    <mergeCell ref="Q41:R41"/>
    <mergeCell ref="S42:T42"/>
    <mergeCell ref="S43:T43"/>
    <mergeCell ref="S44:T44"/>
    <mergeCell ref="S45:T45"/>
    <mergeCell ref="Q42:R42"/>
    <mergeCell ref="S46:T46"/>
    <mergeCell ref="S47:T47"/>
    <mergeCell ref="Q46:R46"/>
    <mergeCell ref="Q47:R47"/>
    <mergeCell ref="A48:A53"/>
    <mergeCell ref="B48:F53"/>
    <mergeCell ref="G48:K53"/>
    <mergeCell ref="L48:M52"/>
    <mergeCell ref="N48:N53"/>
    <mergeCell ref="A42:A47"/>
    <mergeCell ref="B42:F47"/>
    <mergeCell ref="G42:K47"/>
    <mergeCell ref="L42:M46"/>
    <mergeCell ref="N42:N47"/>
    <mergeCell ref="S48:T48"/>
    <mergeCell ref="S49:T49"/>
    <mergeCell ref="S50:T50"/>
    <mergeCell ref="S51:T51"/>
    <mergeCell ref="S52:T52"/>
    <mergeCell ref="Q48:R48"/>
    <mergeCell ref="Q49:R49"/>
    <mergeCell ref="Q50:R50"/>
    <mergeCell ref="Q51:R51"/>
    <mergeCell ref="S53:T53"/>
    <mergeCell ref="Q61:R61"/>
    <mergeCell ref="Q62:R62"/>
    <mergeCell ref="Q63:R63"/>
    <mergeCell ref="S65:T65"/>
    <mergeCell ref="Q55:R55"/>
    <mergeCell ref="Q56:R56"/>
    <mergeCell ref="Q57:R57"/>
    <mergeCell ref="Q52:R52"/>
    <mergeCell ref="Q53:R53"/>
    <mergeCell ref="S54:T54"/>
    <mergeCell ref="S55:T55"/>
    <mergeCell ref="S56:T56"/>
    <mergeCell ref="S57:T57"/>
    <mergeCell ref="Q54:R54"/>
    <mergeCell ref="A120:K121"/>
    <mergeCell ref="L120:M120"/>
    <mergeCell ref="L121:M121"/>
    <mergeCell ref="Q84:R84"/>
    <mergeCell ref="Q85:R85"/>
    <mergeCell ref="Q86:R86"/>
    <mergeCell ref="Q87:R87"/>
    <mergeCell ref="A90:A95"/>
    <mergeCell ref="B90:F95"/>
    <mergeCell ref="G90:K95"/>
    <mergeCell ref="L90:M94"/>
    <mergeCell ref="N90:N95"/>
    <mergeCell ref="O90:O95"/>
    <mergeCell ref="P90:P95"/>
    <mergeCell ref="Q90:R90"/>
    <mergeCell ref="Q94:R94"/>
    <mergeCell ref="Q95:R95"/>
    <mergeCell ref="A96:A101"/>
    <mergeCell ref="B96:F101"/>
    <mergeCell ref="G96:K101"/>
    <mergeCell ref="L96:M100"/>
    <mergeCell ref="N96:N101"/>
    <mergeCell ref="O96:O101"/>
    <mergeCell ref="P96:P101"/>
    <mergeCell ref="A84:A89"/>
    <mergeCell ref="B84:F89"/>
    <mergeCell ref="G84:K89"/>
    <mergeCell ref="L84:M88"/>
    <mergeCell ref="N84:N89"/>
    <mergeCell ref="E24:R24"/>
    <mergeCell ref="F13:R13"/>
    <mergeCell ref="E9:R10"/>
    <mergeCell ref="E12:R12"/>
    <mergeCell ref="A78:A83"/>
    <mergeCell ref="B78:F83"/>
    <mergeCell ref="Q76:R76"/>
    <mergeCell ref="Q77:R77"/>
    <mergeCell ref="Q78:R78"/>
    <mergeCell ref="A72:A77"/>
    <mergeCell ref="B72:F77"/>
    <mergeCell ref="Q72:R72"/>
    <mergeCell ref="Q73:R73"/>
    <mergeCell ref="Q74:R74"/>
    <mergeCell ref="Q75:R75"/>
    <mergeCell ref="G72:K77"/>
    <mergeCell ref="L72:M76"/>
    <mergeCell ref="N72:N77"/>
    <mergeCell ref="A66:A71"/>
    <mergeCell ref="V90:Z95"/>
    <mergeCell ref="Q91:R91"/>
    <mergeCell ref="S91:T91"/>
    <mergeCell ref="Q92:R92"/>
    <mergeCell ref="S92:T92"/>
    <mergeCell ref="Q93:R93"/>
    <mergeCell ref="S82:T82"/>
    <mergeCell ref="S83:T83"/>
    <mergeCell ref="Q82:R82"/>
    <mergeCell ref="Q83:R83"/>
    <mergeCell ref="S93:T93"/>
    <mergeCell ref="S94:T94"/>
    <mergeCell ref="S95:T95"/>
    <mergeCell ref="S76:T76"/>
    <mergeCell ref="B66:F71"/>
    <mergeCell ref="G66:K71"/>
    <mergeCell ref="L66:M70"/>
    <mergeCell ref="N66:N71"/>
    <mergeCell ref="O60:O65"/>
    <mergeCell ref="O66:O71"/>
    <mergeCell ref="O72:O77"/>
    <mergeCell ref="P60:P65"/>
    <mergeCell ref="Q67:R67"/>
    <mergeCell ref="Q68:R68"/>
    <mergeCell ref="Q69:R69"/>
    <mergeCell ref="Q64:R64"/>
    <mergeCell ref="Q65:R65"/>
    <mergeCell ref="S66:T66"/>
    <mergeCell ref="S67:T67"/>
    <mergeCell ref="S68:T68"/>
    <mergeCell ref="S69:T69"/>
    <mergeCell ref="Q66:R66"/>
    <mergeCell ref="P66:P71"/>
    <mergeCell ref="S70:T70"/>
    <mergeCell ref="S71:T71"/>
    <mergeCell ref="Q70:R70"/>
    <mergeCell ref="Q71:R71"/>
    <mergeCell ref="S72:T72"/>
    <mergeCell ref="S73:T73"/>
    <mergeCell ref="S74:T74"/>
    <mergeCell ref="S75:T75"/>
    <mergeCell ref="S58:T58"/>
    <mergeCell ref="S59:T59"/>
    <mergeCell ref="Q58:R58"/>
    <mergeCell ref="Q59:R59"/>
    <mergeCell ref="A60:A65"/>
    <mergeCell ref="B60:F65"/>
    <mergeCell ref="G60:K65"/>
    <mergeCell ref="L60:M64"/>
    <mergeCell ref="N60:N65"/>
    <mergeCell ref="A54:A59"/>
    <mergeCell ref="B54:F59"/>
    <mergeCell ref="G54:K59"/>
    <mergeCell ref="L54:M58"/>
    <mergeCell ref="N54:N59"/>
    <mergeCell ref="S60:T60"/>
    <mergeCell ref="S61:T61"/>
    <mergeCell ref="S62:T62"/>
    <mergeCell ref="S63:T63"/>
    <mergeCell ref="S64:T64"/>
    <mergeCell ref="Q60:R60"/>
    <mergeCell ref="B152:D152"/>
    <mergeCell ref="E152:J152"/>
    <mergeCell ref="K152:R152"/>
    <mergeCell ref="E21:G21"/>
    <mergeCell ref="H21:R21"/>
    <mergeCell ref="E22:R22"/>
    <mergeCell ref="E23:G23"/>
    <mergeCell ref="H23:R23"/>
    <mergeCell ref="A132:D132"/>
    <mergeCell ref="E132:R132"/>
    <mergeCell ref="A133:D133"/>
    <mergeCell ref="E133:R133"/>
    <mergeCell ref="A122:Z125"/>
    <mergeCell ref="G78:K83"/>
    <mergeCell ref="L78:M82"/>
    <mergeCell ref="N78:N83"/>
    <mergeCell ref="S84:T84"/>
    <mergeCell ref="S85:T85"/>
    <mergeCell ref="S86:T86"/>
    <mergeCell ref="S77:T77"/>
    <mergeCell ref="Q79:R79"/>
    <mergeCell ref="Q80:R80"/>
    <mergeCell ref="Q81:R81"/>
    <mergeCell ref="A27:Z27"/>
    <mergeCell ref="B158:D158"/>
    <mergeCell ref="E158:J158"/>
    <mergeCell ref="K158:R158"/>
    <mergeCell ref="B159:D159"/>
    <mergeCell ref="E159:J159"/>
    <mergeCell ref="K159:R159"/>
    <mergeCell ref="B156:D156"/>
    <mergeCell ref="E156:J156"/>
    <mergeCell ref="K156:R156"/>
    <mergeCell ref="B157:D157"/>
    <mergeCell ref="E157:J157"/>
    <mergeCell ref="K157:R157"/>
    <mergeCell ref="B162:D162"/>
    <mergeCell ref="E162:J162"/>
    <mergeCell ref="K162:R162"/>
    <mergeCell ref="B163:D163"/>
    <mergeCell ref="E163:J163"/>
    <mergeCell ref="K163:R163"/>
    <mergeCell ref="B160:D160"/>
    <mergeCell ref="E160:J160"/>
    <mergeCell ref="K160:R160"/>
    <mergeCell ref="B161:D161"/>
    <mergeCell ref="E161:J161"/>
    <mergeCell ref="K161:R161"/>
    <mergeCell ref="B167:C167"/>
    <mergeCell ref="E167:R167"/>
    <mergeCell ref="A170:N170"/>
    <mergeCell ref="A171:K171"/>
    <mergeCell ref="L171:N171"/>
    <mergeCell ref="A172:K172"/>
    <mergeCell ref="L172:N172"/>
    <mergeCell ref="B164:D164"/>
    <mergeCell ref="E164:J164"/>
    <mergeCell ref="K164:R164"/>
    <mergeCell ref="A165:A166"/>
    <mergeCell ref="B165:D166"/>
    <mergeCell ref="E165:R166"/>
    <mergeCell ref="A176:E177"/>
    <mergeCell ref="A182:C182"/>
    <mergeCell ref="A183:C184"/>
    <mergeCell ref="A185:A186"/>
    <mergeCell ref="B185:D186"/>
    <mergeCell ref="E185:G186"/>
    <mergeCell ref="A173:K173"/>
    <mergeCell ref="L173:N173"/>
    <mergeCell ref="A174:K174"/>
    <mergeCell ref="L174:N174"/>
    <mergeCell ref="A175:K175"/>
    <mergeCell ref="L175:N175"/>
    <mergeCell ref="Q187:Z188"/>
    <mergeCell ref="A189:A190"/>
    <mergeCell ref="B189:D190"/>
    <mergeCell ref="E189:G190"/>
    <mergeCell ref="H189:J190"/>
    <mergeCell ref="K189:M190"/>
    <mergeCell ref="N189:P190"/>
    <mergeCell ref="Q189:Z190"/>
    <mergeCell ref="H185:J186"/>
    <mergeCell ref="K185:M186"/>
    <mergeCell ref="N185:P186"/>
    <mergeCell ref="A187:A188"/>
    <mergeCell ref="B187:D188"/>
    <mergeCell ref="E187:G188"/>
    <mergeCell ref="H187:J188"/>
    <mergeCell ref="K187:M188"/>
    <mergeCell ref="N187:P188"/>
    <mergeCell ref="Q191:Z192"/>
    <mergeCell ref="A193:A194"/>
    <mergeCell ref="B193:D194"/>
    <mergeCell ref="E193:G194"/>
    <mergeCell ref="H193:J194"/>
    <mergeCell ref="K193:M194"/>
    <mergeCell ref="N193:P194"/>
    <mergeCell ref="Q193:Z194"/>
    <mergeCell ref="A191:A192"/>
    <mergeCell ref="B191:D192"/>
    <mergeCell ref="E191:G192"/>
    <mergeCell ref="H191:J192"/>
    <mergeCell ref="K191:M192"/>
    <mergeCell ref="N191:P192"/>
    <mergeCell ref="A197:A198"/>
    <mergeCell ref="B197:D198"/>
    <mergeCell ref="E197:G198"/>
    <mergeCell ref="H197:J198"/>
    <mergeCell ref="K197:M198"/>
    <mergeCell ref="N197:P198"/>
    <mergeCell ref="A195:A196"/>
    <mergeCell ref="B195:D196"/>
    <mergeCell ref="E195:G196"/>
    <mergeCell ref="H195:J196"/>
    <mergeCell ref="K195:M196"/>
    <mergeCell ref="N195:P196"/>
    <mergeCell ref="A206:L206"/>
    <mergeCell ref="A207:B208"/>
    <mergeCell ref="C207:P208"/>
    <mergeCell ref="A199:A200"/>
    <mergeCell ref="B199:D200"/>
    <mergeCell ref="E199:G200"/>
    <mergeCell ref="H199:J200"/>
    <mergeCell ref="K199:M200"/>
    <mergeCell ref="N199:P200"/>
    <mergeCell ref="A201:P204"/>
    <mergeCell ref="A215:B216"/>
    <mergeCell ref="C215:P216"/>
    <mergeCell ref="A217:B218"/>
    <mergeCell ref="C217:P218"/>
    <mergeCell ref="A220:G221"/>
    <mergeCell ref="A222:D223"/>
    <mergeCell ref="A209:B210"/>
    <mergeCell ref="C209:P210"/>
    <mergeCell ref="A211:B212"/>
    <mergeCell ref="C211:P212"/>
    <mergeCell ref="A213:B214"/>
    <mergeCell ref="C213:P214"/>
    <mergeCell ref="A230:D231"/>
    <mergeCell ref="E230:S231"/>
    <mergeCell ref="A232:D233"/>
    <mergeCell ref="E232:S233"/>
    <mergeCell ref="A234:D235"/>
    <mergeCell ref="E234:S235"/>
    <mergeCell ref="G251:S252"/>
    <mergeCell ref="A224:D225"/>
    <mergeCell ref="E224:S225"/>
    <mergeCell ref="A226:D227"/>
    <mergeCell ref="E226:S227"/>
    <mergeCell ref="A228:D229"/>
    <mergeCell ref="E228:S229"/>
    <mergeCell ref="E251:F252"/>
    <mergeCell ref="A264:D266"/>
    <mergeCell ref="E264:S266"/>
    <mergeCell ref="B267:D269"/>
    <mergeCell ref="E267:S269"/>
    <mergeCell ref="A256:G257"/>
    <mergeCell ref="A258:D260"/>
    <mergeCell ref="E258:S260"/>
    <mergeCell ref="T258:Z261"/>
    <mergeCell ref="B261:D263"/>
    <mergeCell ref="E261:S263"/>
    <mergeCell ref="E253:F254"/>
    <mergeCell ref="G253:M254"/>
    <mergeCell ref="N253:S254"/>
    <mergeCell ref="A251:D254"/>
    <mergeCell ref="A236:D237"/>
    <mergeCell ref="E236:S237"/>
    <mergeCell ref="A238:D239"/>
    <mergeCell ref="E238:S239"/>
    <mergeCell ref="A240:D241"/>
    <mergeCell ref="E240:S241"/>
    <mergeCell ref="A242:XFD242"/>
    <mergeCell ref="A243:S243"/>
    <mergeCell ref="A244:S244"/>
    <mergeCell ref="A245:F246"/>
    <mergeCell ref="A247:D250"/>
    <mergeCell ref="E247:F247"/>
    <mergeCell ref="G247:M247"/>
    <mergeCell ref="N247:S248"/>
    <mergeCell ref="E248:F249"/>
    <mergeCell ref="G248:M249"/>
    <mergeCell ref="N249:S250"/>
    <mergeCell ref="E250:F250"/>
    <mergeCell ref="G250:M250"/>
    <mergeCell ref="AA28:AC29"/>
    <mergeCell ref="AA30:AC35"/>
    <mergeCell ref="AA36:AC41"/>
    <mergeCell ref="AA42:AC47"/>
    <mergeCell ref="AA48:AC53"/>
    <mergeCell ref="AA54:AC59"/>
    <mergeCell ref="AA60:AC65"/>
    <mergeCell ref="AA66:AC71"/>
    <mergeCell ref="AA72:AC77"/>
    <mergeCell ref="S155:T155"/>
    <mergeCell ref="S153:T154"/>
    <mergeCell ref="AA78:AC83"/>
    <mergeCell ref="AA84:AC89"/>
    <mergeCell ref="AA90:AC95"/>
    <mergeCell ref="AA96:AC101"/>
    <mergeCell ref="AA102:AC107"/>
    <mergeCell ref="AA108:AC113"/>
    <mergeCell ref="AA114:AC119"/>
    <mergeCell ref="N120:AC121"/>
    <mergeCell ref="S89:T89"/>
    <mergeCell ref="S90:T90"/>
    <mergeCell ref="S78:T78"/>
    <mergeCell ref="S79:T79"/>
    <mergeCell ref="S80:T80"/>
    <mergeCell ref="S81:T81"/>
    <mergeCell ref="B146:R146"/>
    <mergeCell ref="S87:T87"/>
    <mergeCell ref="S88:T88"/>
    <mergeCell ref="Q88:R88"/>
    <mergeCell ref="Q89:R89"/>
    <mergeCell ref="B155:D155"/>
    <mergeCell ref="E155:J155"/>
    <mergeCell ref="K155:R155"/>
    <mergeCell ref="S156:T156"/>
    <mergeCell ref="S157:T157"/>
    <mergeCell ref="S158:T158"/>
    <mergeCell ref="S159:T159"/>
    <mergeCell ref="S160:T160"/>
    <mergeCell ref="S161:T161"/>
    <mergeCell ref="S162:T162"/>
    <mergeCell ref="S163:T163"/>
    <mergeCell ref="S164:T164"/>
  </mergeCells>
  <phoneticPr fontId="6"/>
  <conditionalFormatting sqref="F128">
    <cfRule type="expression" dxfId="339" priority="2">
      <formula>"P73=""なし"""</formula>
    </cfRule>
  </conditionalFormatting>
  <conditionalFormatting sqref="H21:R21">
    <cfRule type="cellIs" dxfId="338" priority="9" operator="equal">
      <formula>"自動で入力されます"</formula>
    </cfRule>
  </conditionalFormatting>
  <conditionalFormatting sqref="H23:R23">
    <cfRule type="cellIs" dxfId="337" priority="8" operator="equal">
      <formula>"自動で入力されます"</formula>
    </cfRule>
  </conditionalFormatting>
  <conditionalFormatting sqref="N120">
    <cfRule type="cellIs" dxfId="336" priority="6" operator="equal">
      <formula>"「ロール対応表」シートと一致していないスキル項目があります"</formula>
    </cfRule>
  </conditionalFormatting>
  <conditionalFormatting sqref="N4:O4">
    <cfRule type="cellIs" dxfId="335" priority="14" operator="equal">
      <formula>0</formula>
    </cfRule>
  </conditionalFormatting>
  <dataValidations xWindow="757" yWindow="670" count="19">
    <dataValidation allowBlank="1" showErrorMessage="1" prompt="受講前に経験しておくことが推奨される実務経験を記載。" sqref="E133:R133" xr:uid="{DAD43709-C2C4-43EC-8735-3F48D7468B1A}"/>
    <dataValidation type="list" allowBlank="1" showInputMessage="1" showErrorMessage="1" sqref="E17" xr:uid="{027E852C-EDF0-4C0A-8203-2CBC22AB8EBE}">
      <formula1>"○"</formula1>
    </dataValidation>
    <dataValidation type="list" allowBlank="1" showInputMessage="1" showErrorMessage="1" sqref="L175:N175" xr:uid="{043C5BAC-243F-41F0-9341-234C412E16F9}">
      <formula1>"該当する,該当しない"</formula1>
    </dataValidation>
    <dataValidation type="list" allowBlank="1" showInputMessage="1" showErrorMessage="1" sqref="O30:P30 O36:P36 O42:P42 O48:P48 O54:P54 O60:P60 O66:P66 O72:P72 O78:P78 O84:P84 O90:P90 O96:P96 O102:P102 O108:P108 O114:P114 E127:E128" xr:uid="{4C822814-FC88-4418-AD47-32F344325956}">
      <formula1>"有,無"</formula1>
    </dataValidation>
    <dataValidation allowBlank="1" showInputMessage="1" showErrorMessage="1" prompt="身に付けられるスキルの具体的な内容を記載。" sqref="E19:R19" xr:uid="{559EC1CE-27AF-4170-B844-8700833D9E2A}"/>
    <dataValidation allowBlank="1" showInputMessage="1" showErrorMessage="1" prompt="講義、演習、実習などから構成される、学習内容のひとまとまり（単元／章）を記載。_x000a_申請にあたり、既存講座をパッケージにして申請した場合や新規要素の追加、訓練内容の変更した場合は、追加・変更内容等が分かるように分けて記載。" sqref="B30 B36 B42 B48 B54 B60 B66 B72 B78 B84 B90 B96 B102 B108 B114" xr:uid="{DCE86F85-8076-4511-BDC3-E34D96EAABA0}"/>
    <dataValidation allowBlank="1" showInputMessage="1" showErrorMessage="1" prompt="講義（演習）の内容と到達目標が分かるように具体的に記載。" sqref="G30 G36 G42 G48 G54 G60 G66 G72 G78 G84 G90 G96 G102 G108 G114" xr:uid="{7A7FE116-4FF4-4507-A94F-A5F8A60333E7}"/>
    <dataValidation type="list" allowBlank="1" showInputMessage="1" showErrorMessage="1" prompt="演習等とは、「疑似環境を用いた実習、実技、演習等を含む実践的なもの」、「プレゼンテーション等の受講者側からの発表を含むもの」、「ディスカッション、グループワーク、ワークショップ等の手法を含むもの」となります。_x000a_総授業数の半分以上を演習等が占めていない場合は、対象外。" sqref="N114 N108 N96 N102 N90" xr:uid="{F0C71F5F-E4B1-44A2-9A40-597F3FDA79E7}">
      <formula1>"全部,一部,実施なし"</formula1>
    </dataValidation>
    <dataValidation type="list" allowBlank="1" showInputMessage="1" showErrorMessage="1" sqref="L171:L174" xr:uid="{FF4DAAFC-CEAB-40D3-A814-1B049A1427AA}">
      <formula1>"はい,いいえ"</formula1>
    </dataValidation>
    <dataValidation type="list" allowBlank="1" showInputMessage="1" showErrorMessage="1" sqref="E224:S225" xr:uid="{D44B9551-3FC4-44D3-A2B2-22C3CBBC050D}">
      <formula1>"自社のみで、当該講座の販売活動に当たる。（以下の②，③欄に具体的内容を記入）,販売代理店等(※3)を利用し、当該講座の販売活動等に当たる。（以下の②～⑨欄に具体的内容を記入）"</formula1>
    </dataValidation>
    <dataValidation type="list" allowBlank="1" showInputMessage="1" showErrorMessage="1" sqref="E258:S260" xr:uid="{94F8FA20-FF08-4F52-8734-63B94C118942}">
      <formula1>"講座実績の検証を行っている,検証を行っていない"</formula1>
    </dataValidation>
    <dataValidation type="list" allowBlank="1" showInputMessage="1" showErrorMessage="1" sqref="E264:S266" xr:uid="{48EC8D94-9F43-4C09-AB10-33E0A662E930}">
      <formula1>"定期的に見直している,見直していない"</formula1>
    </dataValidation>
    <dataValidation type="list" allowBlank="1" showErrorMessage="1" sqref="N30:N89" xr:uid="{7AC0A3E0-4171-411D-AF26-6C13C5B45122}">
      <formula1>"全部,一部,実施なし"</formula1>
    </dataValidation>
    <dataValidation type="list" allowBlank="1" showInputMessage="1" showErrorMessage="1" sqref="S151:T152 S155:T164" xr:uid="{590CCC3D-BE77-4BDC-817C-52B7F457A117}">
      <formula1>"直接雇用（常勤）,直接雇用（非常勤）,委託・派遣等"</formula1>
    </dataValidation>
    <dataValidation type="list" allowBlank="1" showInputMessage="1" showErrorMessage="1" sqref="U155:U164" xr:uid="{B85F0A5B-8949-4D0F-9BF8-C33EB0E58AFF}">
      <formula1>"主担当講師,担当講師"</formula1>
    </dataValidation>
    <dataValidation type="list" allowBlank="1" showInputMessage="1" showErrorMessage="1" sqref="Q136 Q139" xr:uid="{1C146113-D3AD-4756-9B7C-4C9D6AF0E94B}">
      <formula1>"認める,認めない,その他"</formula1>
    </dataValidation>
    <dataValidation type="list" allowBlank="1" showInputMessage="1" showErrorMessage="1" sqref="K136 K139" xr:uid="{2EDC2DCA-8B7E-4FA4-9DEB-8AAAAA73849D}">
      <formula1>"優良可不可の4段階で評価,5段階評価（上から4段階以上合格）,5段階評価（上から3段階以上合格）,得点率80％以上で合格,得点率70％以上で合格,得点率66％(2/3)以上で合格,得点率60％以上で合格,その他"</formula1>
    </dataValidation>
    <dataValidation type="list" allowBlank="1" showInputMessage="1" showErrorMessage="1" sqref="G136:H136 G139:H139" xr:uid="{D8858A15-36CA-4C67-871F-DB23119BE9ED}">
      <formula1>"100％,90%以上,70%以上,66%(2/3)以上,60%以上,50%以上,50%未満でも可,その他"</formula1>
    </dataValidation>
    <dataValidation type="list" allowBlank="1" showInputMessage="1" showErrorMessage="1" sqref="E144" xr:uid="{84144E6F-08D2-4665-9BF1-8E86452070CC}">
      <formula1>"あり（必須）,あり（任意）,なし"</formula1>
    </dataValidation>
  </dataValidations>
  <printOptions horizontalCentered="1"/>
  <pageMargins left="0.7" right="0.7" top="0.75" bottom="0.75" header="0.3" footer="0.3"/>
  <pageSetup paperSize="9" scale="38" fitToHeight="0" orientation="portrait" cellComments="asDisplayed" r:id="rId1"/>
  <rowBreaks count="3" manualBreakCount="3">
    <brk id="25" max="28" man="1"/>
    <brk id="175" max="28" man="1"/>
    <brk id="303" max="25" man="1"/>
  </rowBreaks>
  <ignoredErrors>
    <ignoredError sqref="Q30:T31 Q33:T119 Q32:R32 S32:T32" unlockedFormula="1"/>
  </ignoredErrors>
  <extLst>
    <ext xmlns:x14="http://schemas.microsoft.com/office/spreadsheetml/2009/9/main" uri="{CCE6A557-97BC-4b89-ADB6-D9C93CAAB3DF}">
      <x14:dataValidations xmlns:xm="http://schemas.microsoft.com/office/excel/2006/main" xWindow="757" yWindow="670" count="3">
        <x14:dataValidation type="list" allowBlank="1" showInputMessage="1" showErrorMessage="1" errorTitle="選択可能なスキル項目" error="「ロール対応表」シートでの手順①で入力したスキル項目から選んでください。" xr:uid="{1CC62265-8194-48F1-8586-85D0DBCA9B47}">
          <x14:formula1>
            <xm:f>ロール対応表ｰ1001!$V$14:$V$56</xm:f>
          </x14:formula1>
          <xm:sqref>U30:U119</xm:sqref>
        </x14:dataValidation>
        <x14:dataValidation type="list" allowBlank="1" showInputMessage="1" showErrorMessage="1" xr:uid="{8A06ECF1-F911-4532-9807-CF3A49BE4E27}">
          <x14:formula1>
            <xm:f>ロール対応表ｰ1001!$D$58:$S$58</xm:f>
          </x14:formula1>
          <xm:sqref>F11:R11</xm:sqref>
        </x14:dataValidation>
        <x14:dataValidation type="list" allowBlank="1" showInputMessage="1" showErrorMessage="1" xr:uid="{0B338E01-413D-4726-A4B5-628A5917E747}">
          <x14:formula1>
            <xm:f>ロール対応表ｰ1001!$D$59:$S$59</xm:f>
          </x14:formula1>
          <xm:sqref>F13:R13</xm:sqref>
        </x14:dataValidation>
      </x14:dataValidations>
    </ext>
  </extLst>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2A3C63-8533-4260-8701-3EC8B66B9D88}">
  <sheetPr>
    <pageSetUpPr fitToPage="1"/>
  </sheetPr>
  <dimension ref="A1:DX272"/>
  <sheetViews>
    <sheetView showGridLines="0" view="pageBreakPreview" zoomScale="70" zoomScaleNormal="100" zoomScaleSheetLayoutView="70" workbookViewId="0">
      <selection activeCell="C4" sqref="C4:M4"/>
    </sheetView>
  </sheetViews>
  <sheetFormatPr defaultColWidth="9" defaultRowHeight="12" outlineLevelRow="1"/>
  <cols>
    <col min="1" max="3" width="6.625" style="36" customWidth="1"/>
    <col min="4" max="4" width="7.125" style="36" customWidth="1"/>
    <col min="5" max="11" width="6.625" style="36" customWidth="1"/>
    <col min="12" max="16" width="6.625" style="1" customWidth="1"/>
    <col min="17" max="17" width="7.375" style="1" customWidth="1"/>
    <col min="18" max="18" width="8" style="36" customWidth="1"/>
    <col min="19" max="20" width="9.125" style="36" customWidth="1"/>
    <col min="21" max="21" width="26.5" style="36" customWidth="1"/>
    <col min="22" max="23" width="3.125" style="36" customWidth="1"/>
    <col min="24" max="26" width="9" style="36"/>
    <col min="27" max="29" width="9.875" style="36" customWidth="1"/>
    <col min="30" max="48" width="9" style="36"/>
    <col min="49" max="49" width="9" style="36" customWidth="1"/>
    <col min="50" max="16384" width="9" style="36"/>
  </cols>
  <sheetData>
    <row r="1" spans="1:33" ht="6.75" customHeight="1">
      <c r="A1" s="113"/>
      <c r="B1" s="38"/>
      <c r="C1" s="39"/>
      <c r="D1" s="40"/>
      <c r="L1" s="42"/>
      <c r="M1" s="42"/>
      <c r="N1" s="42"/>
      <c r="O1" s="42"/>
      <c r="P1" s="42"/>
      <c r="Q1" s="42"/>
      <c r="R1" s="42"/>
      <c r="AE1" s="122" t="s">
        <v>314</v>
      </c>
      <c r="AF1" s="123" t="s">
        <v>315</v>
      </c>
      <c r="AG1" s="122"/>
    </row>
    <row r="2" spans="1:33" ht="24" customHeight="1">
      <c r="A2" s="533" t="s">
        <v>592</v>
      </c>
      <c r="B2" s="533"/>
      <c r="C2" s="533"/>
      <c r="D2" s="533"/>
      <c r="E2" s="533"/>
      <c r="F2" s="533"/>
      <c r="G2" s="533"/>
      <c r="H2" s="533"/>
      <c r="I2" s="533"/>
      <c r="J2" s="533"/>
      <c r="K2" s="533"/>
      <c r="L2" s="533"/>
      <c r="M2" s="533"/>
      <c r="N2" s="533"/>
      <c r="O2" s="533"/>
      <c r="P2" s="533"/>
      <c r="Q2" s="533"/>
      <c r="R2" s="533"/>
      <c r="AE2" s="122" t="s">
        <v>65</v>
      </c>
      <c r="AF2" s="123" t="s">
        <v>316</v>
      </c>
      <c r="AG2" s="122"/>
    </row>
    <row r="3" spans="1:33" ht="8.25" customHeight="1">
      <c r="A3" s="230"/>
      <c r="B3" s="230"/>
      <c r="C3" s="230"/>
      <c r="D3" s="230"/>
      <c r="E3" s="230"/>
      <c r="F3" s="230"/>
      <c r="G3" s="230"/>
      <c r="H3" s="230"/>
      <c r="I3" s="230"/>
      <c r="J3" s="230"/>
      <c r="K3" s="230"/>
      <c r="L3" s="230"/>
      <c r="M3" s="230"/>
      <c r="N3" s="230"/>
      <c r="O3" s="230"/>
      <c r="P3" s="230"/>
      <c r="Q3" s="230"/>
      <c r="R3" s="230"/>
      <c r="AE3" s="122" t="s">
        <v>317</v>
      </c>
      <c r="AF3" s="123"/>
      <c r="AG3" s="122"/>
    </row>
    <row r="4" spans="1:33" ht="44.25" customHeight="1">
      <c r="A4" s="534" t="s">
        <v>318</v>
      </c>
      <c r="B4" s="535"/>
      <c r="C4" s="536"/>
      <c r="D4" s="537"/>
      <c r="E4" s="537"/>
      <c r="F4" s="537"/>
      <c r="G4" s="537"/>
      <c r="H4" s="537"/>
      <c r="I4" s="537"/>
      <c r="J4" s="537"/>
      <c r="K4" s="537"/>
      <c r="L4" s="537"/>
      <c r="M4" s="538"/>
      <c r="N4" s="539" t="s">
        <v>319</v>
      </c>
      <c r="O4" s="540"/>
      <c r="P4" s="541">
        <v>1010</v>
      </c>
      <c r="Q4" s="542"/>
      <c r="R4" s="543"/>
    </row>
    <row r="5" spans="1:33" ht="37.5" customHeight="1">
      <c r="A5" s="43"/>
    </row>
    <row r="6" spans="1:33" s="2" customFormat="1">
      <c r="A6" s="560" t="s">
        <v>593</v>
      </c>
      <c r="B6" s="560"/>
      <c r="C6" s="560"/>
      <c r="D6" s="561"/>
      <c r="E6" s="562"/>
      <c r="F6" s="562"/>
      <c r="G6" s="562"/>
      <c r="H6" s="562"/>
      <c r="I6" s="562"/>
      <c r="J6" s="562"/>
      <c r="K6" s="562"/>
      <c r="L6" s="562"/>
      <c r="M6" s="562"/>
      <c r="N6" s="562"/>
      <c r="O6" s="562"/>
      <c r="P6" s="562"/>
      <c r="Q6" s="562"/>
      <c r="R6" s="562"/>
      <c r="S6" s="3"/>
      <c r="T6" s="28"/>
      <c r="U6" s="28"/>
      <c r="V6" s="28"/>
      <c r="W6" s="28"/>
      <c r="X6" s="28"/>
      <c r="Y6" s="28"/>
      <c r="Z6" s="28"/>
    </row>
    <row r="7" spans="1:33" s="2" customFormat="1">
      <c r="A7" s="560"/>
      <c r="B7" s="560"/>
      <c r="C7" s="560"/>
      <c r="D7" s="562"/>
      <c r="E7" s="562"/>
      <c r="F7" s="562"/>
      <c r="G7" s="562"/>
      <c r="H7" s="562"/>
      <c r="I7" s="562"/>
      <c r="J7" s="562"/>
      <c r="K7" s="562"/>
      <c r="L7" s="562"/>
      <c r="M7" s="562"/>
      <c r="N7" s="562"/>
      <c r="O7" s="562"/>
      <c r="P7" s="562"/>
      <c r="Q7" s="562"/>
      <c r="R7" s="562"/>
      <c r="S7" s="3"/>
      <c r="T7" s="28"/>
      <c r="U7" s="28"/>
      <c r="V7" s="28"/>
      <c r="W7" s="28"/>
      <c r="X7" s="28"/>
      <c r="Y7" s="28"/>
      <c r="Z7" s="28"/>
    </row>
    <row r="8" spans="1:33" s="128" customFormat="1" ht="31.5" customHeight="1">
      <c r="A8" s="569" t="s">
        <v>320</v>
      </c>
      <c r="B8" s="561"/>
      <c r="C8" s="561"/>
      <c r="D8" s="561"/>
      <c r="E8" s="561"/>
      <c r="F8" s="561"/>
      <c r="G8" s="561"/>
      <c r="H8" s="561"/>
      <c r="I8" s="561"/>
      <c r="J8" s="561"/>
      <c r="K8" s="561"/>
      <c r="L8" s="561"/>
      <c r="M8" s="561"/>
      <c r="N8" s="561"/>
      <c r="O8" s="561"/>
      <c r="P8" s="561"/>
      <c r="Q8" s="561"/>
      <c r="R8" s="561"/>
      <c r="S8" s="169"/>
      <c r="T8" s="169"/>
      <c r="U8" s="169"/>
      <c r="V8" s="169"/>
      <c r="W8" s="169"/>
      <c r="X8" s="169"/>
      <c r="Y8" s="169"/>
      <c r="Z8" s="169"/>
    </row>
    <row r="9" spans="1:33" s="2" customFormat="1" ht="12" customHeight="1">
      <c r="A9" s="563" t="s">
        <v>601</v>
      </c>
      <c r="B9" s="564"/>
      <c r="C9" s="564"/>
      <c r="D9" s="565"/>
      <c r="E9" s="474" t="s">
        <v>321</v>
      </c>
      <c r="F9" s="474"/>
      <c r="G9" s="474"/>
      <c r="H9" s="474"/>
      <c r="I9" s="474"/>
      <c r="J9" s="474"/>
      <c r="K9" s="474"/>
      <c r="L9" s="474"/>
      <c r="M9" s="474"/>
      <c r="N9" s="474"/>
      <c r="O9" s="474"/>
      <c r="P9" s="474"/>
      <c r="Q9" s="474"/>
      <c r="R9" s="474"/>
      <c r="S9" s="3"/>
      <c r="T9" s="28"/>
      <c r="U9" s="28"/>
      <c r="V9" s="28"/>
      <c r="W9" s="28"/>
      <c r="X9" s="28"/>
      <c r="Y9" s="28"/>
      <c r="Z9" s="28"/>
    </row>
    <row r="10" spans="1:33" s="2" customFormat="1" ht="30" customHeight="1">
      <c r="A10" s="546"/>
      <c r="B10" s="547"/>
      <c r="C10" s="547"/>
      <c r="D10" s="548"/>
      <c r="E10" s="475"/>
      <c r="F10" s="474"/>
      <c r="G10" s="474"/>
      <c r="H10" s="474"/>
      <c r="I10" s="474"/>
      <c r="J10" s="474"/>
      <c r="K10" s="474"/>
      <c r="L10" s="474"/>
      <c r="M10" s="474"/>
      <c r="N10" s="474"/>
      <c r="O10" s="474"/>
      <c r="P10" s="474"/>
      <c r="Q10" s="474"/>
      <c r="R10" s="474"/>
      <c r="S10" s="3"/>
      <c r="T10" s="28"/>
      <c r="U10" s="28"/>
      <c r="V10" s="28"/>
      <c r="W10" s="28"/>
      <c r="X10" s="28"/>
      <c r="Y10" s="28"/>
      <c r="Z10" s="28"/>
    </row>
    <row r="11" spans="1:33" s="2" customFormat="1" ht="22.5" customHeight="1">
      <c r="A11" s="546"/>
      <c r="B11" s="547"/>
      <c r="C11" s="547"/>
      <c r="D11" s="548"/>
      <c r="E11" s="170"/>
      <c r="F11" s="471" t="s">
        <v>322</v>
      </c>
      <c r="G11" s="472"/>
      <c r="H11" s="472"/>
      <c r="I11" s="472"/>
      <c r="J11" s="472"/>
      <c r="K11" s="472"/>
      <c r="L11" s="472"/>
      <c r="M11" s="472"/>
      <c r="N11" s="472"/>
      <c r="O11" s="472"/>
      <c r="P11" s="472"/>
      <c r="Q11" s="472"/>
      <c r="R11" s="473"/>
      <c r="S11" s="41" t="str">
        <f>IF(COUNTIF(ロール対応表ｰ10010!$D$58:$S$58,F11)=0,"【ERROR正しいロールを選択してください】","")</f>
        <v/>
      </c>
      <c r="T11" s="28"/>
      <c r="U11" s="28"/>
      <c r="V11" s="28"/>
      <c r="W11" s="28"/>
      <c r="X11" s="28"/>
      <c r="Y11" s="28"/>
      <c r="Z11" s="28"/>
    </row>
    <row r="12" spans="1:33" s="2" customFormat="1" ht="12" customHeight="1">
      <c r="A12" s="546"/>
      <c r="B12" s="547"/>
      <c r="C12" s="547"/>
      <c r="D12" s="548"/>
      <c r="E12" s="475" t="s">
        <v>323</v>
      </c>
      <c r="F12" s="474"/>
      <c r="G12" s="474"/>
      <c r="H12" s="474"/>
      <c r="I12" s="474"/>
      <c r="J12" s="474"/>
      <c r="K12" s="474"/>
      <c r="L12" s="474"/>
      <c r="M12" s="474"/>
      <c r="N12" s="474"/>
      <c r="O12" s="474"/>
      <c r="P12" s="474"/>
      <c r="Q12" s="474"/>
      <c r="R12" s="474"/>
      <c r="S12" s="3"/>
      <c r="T12" s="28"/>
      <c r="U12" s="28"/>
      <c r="V12" s="28"/>
      <c r="W12" s="28"/>
      <c r="X12" s="28"/>
      <c r="Y12" s="28"/>
      <c r="Z12" s="28"/>
    </row>
    <row r="13" spans="1:33" s="2" customFormat="1" ht="22.5" customHeight="1">
      <c r="A13" s="566"/>
      <c r="B13" s="567"/>
      <c r="C13" s="567"/>
      <c r="D13" s="568"/>
      <c r="E13" s="171"/>
      <c r="F13" s="471" t="s">
        <v>324</v>
      </c>
      <c r="G13" s="472"/>
      <c r="H13" s="472"/>
      <c r="I13" s="472"/>
      <c r="J13" s="472"/>
      <c r="K13" s="472"/>
      <c r="L13" s="472"/>
      <c r="M13" s="472"/>
      <c r="N13" s="472"/>
      <c r="O13" s="472"/>
      <c r="P13" s="472"/>
      <c r="Q13" s="472"/>
      <c r="R13" s="473"/>
      <c r="S13" s="41" t="str">
        <f>IF(COUNTIF(ロール対応表ｰ10010!$D$59:$S$59,F13)=0,"【ERROR正しいロールを選択してください】","")</f>
        <v/>
      </c>
      <c r="T13" s="28"/>
      <c r="U13" s="28"/>
      <c r="V13" s="28"/>
      <c r="W13" s="28"/>
      <c r="X13" s="28"/>
      <c r="Y13" s="28"/>
      <c r="Z13" s="28"/>
    </row>
    <row r="14" spans="1:33" s="2" customFormat="1" ht="13.5">
      <c r="A14" s="172"/>
      <c r="B14" s="172"/>
      <c r="C14" s="172"/>
      <c r="D14" s="172"/>
      <c r="E14" s="172"/>
      <c r="F14" s="172"/>
      <c r="G14" s="172"/>
      <c r="H14" s="172"/>
      <c r="I14" s="172"/>
      <c r="J14" s="172"/>
      <c r="K14" s="172"/>
      <c r="L14" s="172"/>
      <c r="M14" s="172"/>
      <c r="N14" s="172"/>
      <c r="O14" s="172"/>
      <c r="P14" s="172"/>
      <c r="Q14" s="172"/>
      <c r="R14" s="172"/>
      <c r="S14" s="28"/>
      <c r="T14" s="28"/>
      <c r="U14" s="28"/>
      <c r="V14" s="28"/>
      <c r="W14" s="28"/>
      <c r="X14" s="28"/>
      <c r="Y14" s="28"/>
      <c r="Z14" s="28"/>
    </row>
    <row r="15" spans="1:33" s="2" customFormat="1" ht="13.5">
      <c r="A15" s="30" t="s">
        <v>597</v>
      </c>
      <c r="B15" s="224"/>
      <c r="C15" s="224"/>
      <c r="D15" s="224"/>
      <c r="E15" s="224"/>
      <c r="F15" s="224"/>
      <c r="G15" s="224"/>
      <c r="H15" s="224"/>
      <c r="I15" s="224"/>
      <c r="J15" s="224"/>
      <c r="K15" s="224"/>
      <c r="L15" s="224"/>
      <c r="M15" s="224"/>
      <c r="N15" s="224"/>
      <c r="O15" s="224"/>
      <c r="P15" s="224"/>
      <c r="Q15" s="224"/>
      <c r="R15" s="224"/>
      <c r="S15" s="3"/>
      <c r="T15" s="28"/>
      <c r="U15" s="28"/>
      <c r="V15" s="28"/>
      <c r="W15" s="28"/>
      <c r="X15" s="28"/>
      <c r="Y15" s="28"/>
      <c r="Z15" s="28"/>
    </row>
    <row r="16" spans="1:33" s="2" customFormat="1">
      <c r="A16" s="501" t="s">
        <v>325</v>
      </c>
      <c r="B16" s="544"/>
      <c r="C16" s="544"/>
      <c r="D16" s="545"/>
      <c r="E16" s="507" t="s">
        <v>326</v>
      </c>
      <c r="F16" s="508"/>
      <c r="G16" s="508"/>
      <c r="H16" s="508"/>
      <c r="I16" s="508"/>
      <c r="J16" s="508"/>
      <c r="K16" s="508"/>
      <c r="L16" s="508"/>
      <c r="M16" s="508"/>
      <c r="N16" s="508"/>
      <c r="O16" s="508"/>
      <c r="P16" s="508"/>
      <c r="Q16" s="508"/>
      <c r="R16" s="509"/>
      <c r="S16" s="3"/>
      <c r="T16" s="28"/>
      <c r="U16" s="28"/>
      <c r="V16" s="28"/>
      <c r="W16" s="28"/>
      <c r="X16" s="28"/>
      <c r="Y16" s="28"/>
      <c r="Z16" s="28"/>
    </row>
    <row r="17" spans="1:29" s="2" customFormat="1" ht="30" customHeight="1">
      <c r="A17" s="546"/>
      <c r="B17" s="547"/>
      <c r="C17" s="547"/>
      <c r="D17" s="548"/>
      <c r="E17" s="174"/>
      <c r="F17" s="549" t="s">
        <v>327</v>
      </c>
      <c r="G17" s="550"/>
      <c r="H17" s="550"/>
      <c r="I17" s="550"/>
      <c r="J17" s="550"/>
      <c r="K17" s="550"/>
      <c r="L17" s="550"/>
      <c r="M17" s="550"/>
      <c r="N17" s="550"/>
      <c r="O17" s="550"/>
      <c r="P17" s="550"/>
      <c r="Q17" s="550"/>
      <c r="R17" s="551"/>
      <c r="S17" s="3"/>
      <c r="T17" s="28"/>
      <c r="U17" s="28"/>
      <c r="V17" s="28"/>
      <c r="W17" s="28"/>
      <c r="X17" s="28"/>
      <c r="Y17" s="28"/>
      <c r="Z17" s="28"/>
    </row>
    <row r="18" spans="1:29" s="2" customFormat="1">
      <c r="A18" s="552" t="s">
        <v>328</v>
      </c>
      <c r="B18" s="544"/>
      <c r="C18" s="544"/>
      <c r="D18" s="545"/>
      <c r="E18" s="556" t="s">
        <v>329</v>
      </c>
      <c r="F18" s="508"/>
      <c r="G18" s="508"/>
      <c r="H18" s="508"/>
      <c r="I18" s="508"/>
      <c r="J18" s="508"/>
      <c r="K18" s="508"/>
      <c r="L18" s="508"/>
      <c r="M18" s="508"/>
      <c r="N18" s="508"/>
      <c r="O18" s="508"/>
      <c r="P18" s="508"/>
      <c r="Q18" s="508"/>
      <c r="R18" s="509"/>
      <c r="S18" s="3"/>
      <c r="T18" s="28"/>
      <c r="U18" s="28"/>
      <c r="V18" s="28"/>
      <c r="W18" s="28"/>
      <c r="X18" s="28"/>
      <c r="Y18" s="28"/>
      <c r="Z18" s="28"/>
    </row>
    <row r="19" spans="1:29" s="2" customFormat="1" ht="105.75" customHeight="1">
      <c r="A19" s="553"/>
      <c r="B19" s="554"/>
      <c r="C19" s="554"/>
      <c r="D19" s="555"/>
      <c r="E19" s="557"/>
      <c r="F19" s="558"/>
      <c r="G19" s="558"/>
      <c r="H19" s="558"/>
      <c r="I19" s="558"/>
      <c r="J19" s="558"/>
      <c r="K19" s="558"/>
      <c r="L19" s="558"/>
      <c r="M19" s="558"/>
      <c r="N19" s="558"/>
      <c r="O19" s="558"/>
      <c r="P19" s="558"/>
      <c r="Q19" s="558"/>
      <c r="R19" s="559"/>
      <c r="S19" s="3"/>
      <c r="T19" s="28"/>
      <c r="U19" s="28"/>
      <c r="V19" s="28"/>
      <c r="W19" s="28"/>
      <c r="X19" s="28"/>
      <c r="Y19" s="28"/>
      <c r="Z19" s="28"/>
    </row>
    <row r="20" spans="1:29" s="2" customFormat="1" ht="83.25" customHeight="1">
      <c r="A20" s="501" t="s">
        <v>330</v>
      </c>
      <c r="B20" s="502"/>
      <c r="C20" s="502"/>
      <c r="D20" s="503"/>
      <c r="E20" s="507" t="s">
        <v>331</v>
      </c>
      <c r="F20" s="508"/>
      <c r="G20" s="508"/>
      <c r="H20" s="508"/>
      <c r="I20" s="508"/>
      <c r="J20" s="508"/>
      <c r="K20" s="508"/>
      <c r="L20" s="508"/>
      <c r="M20" s="508"/>
      <c r="N20" s="508"/>
      <c r="O20" s="508"/>
      <c r="P20" s="508"/>
      <c r="Q20" s="508"/>
      <c r="R20" s="509"/>
      <c r="S20" s="175"/>
      <c r="T20" s="28"/>
      <c r="U20" s="28"/>
      <c r="V20" s="28"/>
      <c r="W20" s="28"/>
      <c r="X20" s="28"/>
      <c r="Y20" s="28"/>
      <c r="Z20" s="28"/>
    </row>
    <row r="21" spans="1:29" s="2" customFormat="1" ht="22.5" customHeight="1">
      <c r="A21" s="504"/>
      <c r="B21" s="505"/>
      <c r="C21" s="505"/>
      <c r="D21" s="506"/>
      <c r="E21" s="412" t="s">
        <v>332</v>
      </c>
      <c r="F21" s="413"/>
      <c r="G21" s="414"/>
      <c r="H21" s="415" t="str">
        <f>IF(F11=0,"自動で入力されます",F11)</f>
        <v>プルダウンメニューよりロールを選択してください</v>
      </c>
      <c r="I21" s="413"/>
      <c r="J21" s="413"/>
      <c r="K21" s="413"/>
      <c r="L21" s="413"/>
      <c r="M21" s="413"/>
      <c r="N21" s="413"/>
      <c r="O21" s="413"/>
      <c r="P21" s="413"/>
      <c r="Q21" s="413"/>
      <c r="R21" s="416"/>
      <c r="S21" s="3"/>
      <c r="T21" s="28"/>
      <c r="U21" s="28"/>
      <c r="V21" s="28"/>
      <c r="W21" s="28"/>
      <c r="X21" s="28"/>
      <c r="Y21" s="28"/>
      <c r="Z21" s="28"/>
    </row>
    <row r="22" spans="1:29" s="2" customFormat="1" ht="105" customHeight="1">
      <c r="A22" s="504"/>
      <c r="B22" s="505"/>
      <c r="C22" s="505"/>
      <c r="D22" s="506"/>
      <c r="E22" s="417"/>
      <c r="F22" s="418"/>
      <c r="G22" s="418"/>
      <c r="H22" s="418"/>
      <c r="I22" s="418"/>
      <c r="J22" s="418"/>
      <c r="K22" s="418"/>
      <c r="L22" s="418"/>
      <c r="M22" s="418"/>
      <c r="N22" s="418"/>
      <c r="O22" s="418"/>
      <c r="P22" s="418"/>
      <c r="Q22" s="418"/>
      <c r="R22" s="419"/>
      <c r="S22" s="3"/>
      <c r="T22" s="28"/>
      <c r="U22" s="28"/>
      <c r="V22" s="28"/>
      <c r="W22" s="28"/>
      <c r="X22" s="28"/>
      <c r="Y22" s="28"/>
      <c r="Z22" s="28"/>
    </row>
    <row r="23" spans="1:29" s="2" customFormat="1" ht="22.5" customHeight="1">
      <c r="A23" s="504"/>
      <c r="B23" s="505"/>
      <c r="C23" s="505"/>
      <c r="D23" s="506"/>
      <c r="E23" s="420" t="s">
        <v>333</v>
      </c>
      <c r="F23" s="421"/>
      <c r="G23" s="421"/>
      <c r="H23" s="415" t="str">
        <f>IF(F13=0,"自動で入力されます",F13)</f>
        <v>プルダウンメニューよりロールを選択してください（任意）</v>
      </c>
      <c r="I23" s="413"/>
      <c r="J23" s="413"/>
      <c r="K23" s="413"/>
      <c r="L23" s="413"/>
      <c r="M23" s="413"/>
      <c r="N23" s="413"/>
      <c r="O23" s="413"/>
      <c r="P23" s="413"/>
      <c r="Q23" s="413"/>
      <c r="R23" s="416"/>
      <c r="S23" s="3"/>
      <c r="T23" s="28"/>
      <c r="U23" s="28"/>
      <c r="V23" s="28"/>
      <c r="W23" s="28"/>
      <c r="X23" s="28"/>
      <c r="Y23" s="28"/>
      <c r="Z23" s="28"/>
    </row>
    <row r="24" spans="1:29" s="2" customFormat="1" ht="105" customHeight="1">
      <c r="A24" s="504"/>
      <c r="B24" s="505"/>
      <c r="C24" s="505"/>
      <c r="D24" s="506"/>
      <c r="E24" s="417"/>
      <c r="F24" s="418"/>
      <c r="G24" s="418"/>
      <c r="H24" s="418"/>
      <c r="I24" s="418"/>
      <c r="J24" s="418"/>
      <c r="K24" s="418"/>
      <c r="L24" s="418"/>
      <c r="M24" s="418"/>
      <c r="N24" s="418"/>
      <c r="O24" s="418"/>
      <c r="P24" s="418"/>
      <c r="Q24" s="418"/>
      <c r="R24" s="419"/>
      <c r="S24" s="3"/>
      <c r="T24" s="28"/>
      <c r="U24" s="28"/>
      <c r="V24" s="28"/>
      <c r="W24" s="28"/>
      <c r="X24" s="28"/>
      <c r="Y24" s="28"/>
      <c r="Z24" s="28"/>
    </row>
    <row r="25" spans="1:29" s="2" customFormat="1" ht="11.25">
      <c r="A25" s="176"/>
      <c r="B25" s="220"/>
      <c r="C25" s="220"/>
      <c r="D25" s="220"/>
      <c r="E25" s="220"/>
      <c r="F25" s="220"/>
      <c r="G25" s="176"/>
      <c r="H25" s="220"/>
      <c r="I25" s="220"/>
      <c r="J25" s="220"/>
      <c r="K25" s="220"/>
      <c r="L25" s="220"/>
      <c r="M25" s="220"/>
      <c r="N25" s="220"/>
      <c r="O25" s="220"/>
      <c r="P25" s="220"/>
      <c r="Q25" s="220"/>
      <c r="R25" s="220"/>
      <c r="S25" s="28"/>
      <c r="T25" s="28"/>
      <c r="U25" s="28"/>
      <c r="V25" s="28"/>
      <c r="W25" s="28"/>
      <c r="X25" s="28"/>
      <c r="Y25" s="28"/>
      <c r="Z25" s="28"/>
    </row>
    <row r="26" spans="1:29" ht="21" customHeight="1">
      <c r="A26" s="229" t="s">
        <v>598</v>
      </c>
      <c r="B26" s="223"/>
      <c r="C26" s="223"/>
      <c r="D26" s="223"/>
      <c r="E26" s="3"/>
      <c r="F26" s="224"/>
      <c r="G26" s="222"/>
      <c r="H26" s="222"/>
      <c r="I26" s="222"/>
      <c r="J26" s="222"/>
      <c r="K26" s="222"/>
      <c r="L26" s="222"/>
      <c r="M26" s="222"/>
      <c r="N26" s="222"/>
      <c r="O26" s="222"/>
      <c r="P26" s="222"/>
      <c r="Q26" s="222"/>
      <c r="R26" s="222"/>
      <c r="S26" s="3"/>
      <c r="T26" s="240"/>
      <c r="U26" s="240"/>
      <c r="V26" s="240"/>
      <c r="W26" s="178"/>
      <c r="X26" s="240"/>
      <c r="Y26" s="3"/>
      <c r="Z26" s="3"/>
    </row>
    <row r="27" spans="1:29" ht="44.25" customHeight="1">
      <c r="A27" s="448" t="s">
        <v>334</v>
      </c>
      <c r="B27" s="448"/>
      <c r="C27" s="448"/>
      <c r="D27" s="448"/>
      <c r="E27" s="448"/>
      <c r="F27" s="448"/>
      <c r="G27" s="448"/>
      <c r="H27" s="448"/>
      <c r="I27" s="448"/>
      <c r="J27" s="448"/>
      <c r="K27" s="448"/>
      <c r="L27" s="448"/>
      <c r="M27" s="448"/>
      <c r="N27" s="448"/>
      <c r="O27" s="448"/>
      <c r="P27" s="448"/>
      <c r="Q27" s="448"/>
      <c r="R27" s="448"/>
      <c r="S27" s="448"/>
      <c r="T27" s="448"/>
      <c r="U27" s="448"/>
      <c r="V27" s="448"/>
      <c r="W27" s="448"/>
      <c r="X27" s="448"/>
      <c r="Y27" s="448"/>
      <c r="Z27" s="448"/>
    </row>
    <row r="28" spans="1:29" ht="60" customHeight="1">
      <c r="A28" s="510" t="s">
        <v>335</v>
      </c>
      <c r="B28" s="512" t="s">
        <v>594</v>
      </c>
      <c r="C28" s="513"/>
      <c r="D28" s="513"/>
      <c r="E28" s="513"/>
      <c r="F28" s="514"/>
      <c r="G28" s="518" t="s">
        <v>336</v>
      </c>
      <c r="H28" s="519"/>
      <c r="I28" s="519"/>
      <c r="J28" s="519"/>
      <c r="K28" s="520"/>
      <c r="L28" s="512" t="s">
        <v>337</v>
      </c>
      <c r="M28" s="514"/>
      <c r="N28" s="524" t="s">
        <v>595</v>
      </c>
      <c r="O28" s="526" t="s">
        <v>338</v>
      </c>
      <c r="P28" s="526" t="s">
        <v>339</v>
      </c>
      <c r="Q28" s="528" t="s">
        <v>340</v>
      </c>
      <c r="R28" s="529"/>
      <c r="S28" s="529"/>
      <c r="T28" s="529"/>
      <c r="U28" s="530"/>
      <c r="V28" s="300" t="s">
        <v>341</v>
      </c>
      <c r="W28" s="494"/>
      <c r="X28" s="494"/>
      <c r="Y28" s="494"/>
      <c r="Z28" s="495"/>
      <c r="AA28" s="300" t="s">
        <v>342</v>
      </c>
      <c r="AB28" s="301"/>
      <c r="AC28" s="302"/>
    </row>
    <row r="29" spans="1:29" ht="21.75" customHeight="1">
      <c r="A29" s="511"/>
      <c r="B29" s="515"/>
      <c r="C29" s="516"/>
      <c r="D29" s="516"/>
      <c r="E29" s="516"/>
      <c r="F29" s="517"/>
      <c r="G29" s="521"/>
      <c r="H29" s="522"/>
      <c r="I29" s="522"/>
      <c r="J29" s="522"/>
      <c r="K29" s="523"/>
      <c r="L29" s="515"/>
      <c r="M29" s="517"/>
      <c r="N29" s="525"/>
      <c r="O29" s="527"/>
      <c r="P29" s="527"/>
      <c r="Q29" s="531" t="s">
        <v>343</v>
      </c>
      <c r="R29" s="532"/>
      <c r="S29" s="531" t="s">
        <v>344</v>
      </c>
      <c r="T29" s="532"/>
      <c r="U29" s="238" t="s">
        <v>28</v>
      </c>
      <c r="V29" s="496"/>
      <c r="W29" s="497"/>
      <c r="X29" s="497"/>
      <c r="Y29" s="497"/>
      <c r="Z29" s="498"/>
      <c r="AA29" s="303"/>
      <c r="AB29" s="304"/>
      <c r="AC29" s="305"/>
    </row>
    <row r="30" spans="1:29" s="127" customFormat="1" ht="15" customHeight="1">
      <c r="A30" s="449">
        <v>1</v>
      </c>
      <c r="B30" s="452"/>
      <c r="C30" s="430"/>
      <c r="D30" s="430"/>
      <c r="E30" s="430"/>
      <c r="F30" s="431"/>
      <c r="G30" s="429"/>
      <c r="H30" s="430"/>
      <c r="I30" s="430"/>
      <c r="J30" s="430"/>
      <c r="K30" s="431"/>
      <c r="L30" s="438"/>
      <c r="M30" s="439"/>
      <c r="N30" s="442"/>
      <c r="O30" s="442"/>
      <c r="P30" s="442"/>
      <c r="Q30" s="499" t="str">
        <f>IFERROR(VLOOKUP(U30,リスト!$AW$1:$AY$44,2,0),"")</f>
        <v/>
      </c>
      <c r="R30" s="500"/>
      <c r="S30" s="492" t="str">
        <f>IFERROR(VLOOKUP(U30,リスト!$AW$1:$AY$44,3,0),"")</f>
        <v/>
      </c>
      <c r="T30" s="493"/>
      <c r="U30" s="193"/>
      <c r="V30" s="458"/>
      <c r="W30" s="459"/>
      <c r="X30" s="459"/>
      <c r="Y30" s="459"/>
      <c r="Z30" s="460"/>
      <c r="AA30" s="276"/>
      <c r="AB30" s="277"/>
      <c r="AC30" s="277"/>
    </row>
    <row r="31" spans="1:29" s="127" customFormat="1" ht="15" customHeight="1">
      <c r="A31" s="450"/>
      <c r="B31" s="453"/>
      <c r="C31" s="433"/>
      <c r="D31" s="433"/>
      <c r="E31" s="433"/>
      <c r="F31" s="434"/>
      <c r="G31" s="432"/>
      <c r="H31" s="433"/>
      <c r="I31" s="433"/>
      <c r="J31" s="433"/>
      <c r="K31" s="434"/>
      <c r="L31" s="440"/>
      <c r="M31" s="441"/>
      <c r="N31" s="443"/>
      <c r="O31" s="443"/>
      <c r="P31" s="443"/>
      <c r="Q31" s="292" t="str">
        <f>IFERROR(VLOOKUP(U31,リスト!$AW$1:$AY$44,2,0),"")</f>
        <v/>
      </c>
      <c r="R31" s="293"/>
      <c r="S31" s="286" t="str">
        <f>IFERROR(VLOOKUP(U31,リスト!$AW$1:$AY$44,3,0),"")</f>
        <v/>
      </c>
      <c r="T31" s="287"/>
      <c r="U31" s="34"/>
      <c r="V31" s="461"/>
      <c r="W31" s="462"/>
      <c r="X31" s="462"/>
      <c r="Y31" s="462"/>
      <c r="Z31" s="463"/>
      <c r="AA31" s="278"/>
      <c r="AB31" s="279"/>
      <c r="AC31" s="279"/>
    </row>
    <row r="32" spans="1:29" s="127" customFormat="1" ht="15" customHeight="1">
      <c r="A32" s="450"/>
      <c r="B32" s="453"/>
      <c r="C32" s="433"/>
      <c r="D32" s="433"/>
      <c r="E32" s="433"/>
      <c r="F32" s="434"/>
      <c r="G32" s="432"/>
      <c r="H32" s="433"/>
      <c r="I32" s="433"/>
      <c r="J32" s="433"/>
      <c r="K32" s="434"/>
      <c r="L32" s="440"/>
      <c r="M32" s="441"/>
      <c r="N32" s="443"/>
      <c r="O32" s="443"/>
      <c r="P32" s="443"/>
      <c r="Q32" s="292" t="str">
        <f>IFERROR(VLOOKUP(U32,リスト!$AW$1:$AY$44,2,0),"")</f>
        <v/>
      </c>
      <c r="R32" s="293"/>
      <c r="S32" s="286" t="str">
        <f>IFERROR(VLOOKUP(U32,リスト!$AW$1:$AY$44,3,0),"")</f>
        <v/>
      </c>
      <c r="T32" s="287"/>
      <c r="U32" s="34"/>
      <c r="V32" s="461"/>
      <c r="W32" s="462"/>
      <c r="X32" s="462"/>
      <c r="Y32" s="462"/>
      <c r="Z32" s="463"/>
      <c r="AA32" s="278"/>
      <c r="AB32" s="279"/>
      <c r="AC32" s="279"/>
    </row>
    <row r="33" spans="1:29" s="127" customFormat="1" ht="15" customHeight="1">
      <c r="A33" s="450"/>
      <c r="B33" s="453"/>
      <c r="C33" s="433"/>
      <c r="D33" s="433"/>
      <c r="E33" s="433"/>
      <c r="F33" s="434"/>
      <c r="G33" s="432"/>
      <c r="H33" s="433"/>
      <c r="I33" s="433"/>
      <c r="J33" s="433"/>
      <c r="K33" s="434"/>
      <c r="L33" s="440"/>
      <c r="M33" s="441"/>
      <c r="N33" s="443"/>
      <c r="O33" s="443"/>
      <c r="P33" s="443"/>
      <c r="Q33" s="292" t="str">
        <f>IFERROR(VLOOKUP(U33,リスト!$AW$1:$AY$44,2,0),"")</f>
        <v/>
      </c>
      <c r="R33" s="293"/>
      <c r="S33" s="286" t="str">
        <f>IFERROR(VLOOKUP(U33,リスト!$AW$1:$AY$44,3,0),"")</f>
        <v/>
      </c>
      <c r="T33" s="287"/>
      <c r="U33" s="34"/>
      <c r="V33" s="461"/>
      <c r="W33" s="462"/>
      <c r="X33" s="462"/>
      <c r="Y33" s="462"/>
      <c r="Z33" s="463"/>
      <c r="AA33" s="278"/>
      <c r="AB33" s="279"/>
      <c r="AC33" s="279"/>
    </row>
    <row r="34" spans="1:29" s="127" customFormat="1" ht="15" customHeight="1">
      <c r="A34" s="450"/>
      <c r="B34" s="453"/>
      <c r="C34" s="433"/>
      <c r="D34" s="433"/>
      <c r="E34" s="433"/>
      <c r="F34" s="434"/>
      <c r="G34" s="432"/>
      <c r="H34" s="433"/>
      <c r="I34" s="433"/>
      <c r="J34" s="433"/>
      <c r="K34" s="434"/>
      <c r="L34" s="440"/>
      <c r="M34" s="441"/>
      <c r="N34" s="443"/>
      <c r="O34" s="443"/>
      <c r="P34" s="443"/>
      <c r="Q34" s="292" t="str">
        <f>IFERROR(VLOOKUP(U34,リスト!$AW$1:$AY$44,2,0),"")</f>
        <v/>
      </c>
      <c r="R34" s="293"/>
      <c r="S34" s="286" t="str">
        <f>IFERROR(VLOOKUP(U34,リスト!$AW$1:$AY$44,3,0),"")</f>
        <v/>
      </c>
      <c r="T34" s="287"/>
      <c r="U34" s="34"/>
      <c r="V34" s="461"/>
      <c r="W34" s="462"/>
      <c r="X34" s="462"/>
      <c r="Y34" s="462"/>
      <c r="Z34" s="463"/>
      <c r="AA34" s="278"/>
      <c r="AB34" s="279"/>
      <c r="AC34" s="279"/>
    </row>
    <row r="35" spans="1:29" s="127" customFormat="1" ht="15" customHeight="1">
      <c r="A35" s="451"/>
      <c r="B35" s="487"/>
      <c r="C35" s="488"/>
      <c r="D35" s="488"/>
      <c r="E35" s="488"/>
      <c r="F35" s="489"/>
      <c r="G35" s="490"/>
      <c r="H35" s="488"/>
      <c r="I35" s="488"/>
      <c r="J35" s="488"/>
      <c r="K35" s="489"/>
      <c r="L35" s="182"/>
      <c r="M35" s="183" t="s">
        <v>313</v>
      </c>
      <c r="N35" s="491"/>
      <c r="O35" s="491"/>
      <c r="P35" s="491"/>
      <c r="Q35" s="294" t="str">
        <f>IFERROR(VLOOKUP(U35,リスト!$AW$1:$AY$44,2,0),"")</f>
        <v/>
      </c>
      <c r="R35" s="486"/>
      <c r="S35" s="445" t="str">
        <f>IFERROR(VLOOKUP(U35,リスト!$AW$1:$AY$44,3,0),"")</f>
        <v/>
      </c>
      <c r="T35" s="446"/>
      <c r="U35" s="35"/>
      <c r="V35" s="570"/>
      <c r="W35" s="571"/>
      <c r="X35" s="571"/>
      <c r="Y35" s="571"/>
      <c r="Z35" s="572"/>
      <c r="AA35" s="278"/>
      <c r="AB35" s="279"/>
      <c r="AC35" s="279"/>
    </row>
    <row r="36" spans="1:29" s="127" customFormat="1" ht="15" customHeight="1">
      <c r="A36" s="449">
        <v>2</v>
      </c>
      <c r="B36" s="452"/>
      <c r="C36" s="430"/>
      <c r="D36" s="430"/>
      <c r="E36" s="430"/>
      <c r="F36" s="431"/>
      <c r="G36" s="429"/>
      <c r="H36" s="430"/>
      <c r="I36" s="430"/>
      <c r="J36" s="430"/>
      <c r="K36" s="431"/>
      <c r="L36" s="438"/>
      <c r="M36" s="439"/>
      <c r="N36" s="442"/>
      <c r="O36" s="442"/>
      <c r="P36" s="442"/>
      <c r="Q36" s="484" t="str">
        <f>IFERROR(VLOOKUP(U36,リスト!$AW$1:$AY$44,2,0),"")</f>
        <v/>
      </c>
      <c r="R36" s="485"/>
      <c r="S36" s="492" t="str">
        <f>IFERROR(VLOOKUP(U36,リスト!$AW$1:$AY$44,3,0),"")</f>
        <v/>
      </c>
      <c r="T36" s="493"/>
      <c r="U36" s="33"/>
      <c r="V36" s="458"/>
      <c r="W36" s="459"/>
      <c r="X36" s="459"/>
      <c r="Y36" s="459"/>
      <c r="Z36" s="460"/>
      <c r="AA36" s="276"/>
      <c r="AB36" s="277"/>
      <c r="AC36" s="277"/>
    </row>
    <row r="37" spans="1:29" s="127" customFormat="1" ht="15" customHeight="1">
      <c r="A37" s="450"/>
      <c r="B37" s="453"/>
      <c r="C37" s="433"/>
      <c r="D37" s="433"/>
      <c r="E37" s="433"/>
      <c r="F37" s="434"/>
      <c r="G37" s="432"/>
      <c r="H37" s="433"/>
      <c r="I37" s="433"/>
      <c r="J37" s="433"/>
      <c r="K37" s="434"/>
      <c r="L37" s="440"/>
      <c r="M37" s="441"/>
      <c r="N37" s="443"/>
      <c r="O37" s="443"/>
      <c r="P37" s="443"/>
      <c r="Q37" s="292" t="str">
        <f>IFERROR(VLOOKUP(U37,リスト!$AW$1:$AY$44,2,0),"")</f>
        <v/>
      </c>
      <c r="R37" s="293"/>
      <c r="S37" s="286" t="str">
        <f>IFERROR(VLOOKUP(U37,リスト!$AW$1:$AY$44,3,0),"")</f>
        <v/>
      </c>
      <c r="T37" s="287"/>
      <c r="U37" s="34"/>
      <c r="V37" s="461"/>
      <c r="W37" s="462"/>
      <c r="X37" s="462"/>
      <c r="Y37" s="462"/>
      <c r="Z37" s="463"/>
      <c r="AA37" s="278"/>
      <c r="AB37" s="279"/>
      <c r="AC37" s="279"/>
    </row>
    <row r="38" spans="1:29" s="127" customFormat="1" ht="15" customHeight="1">
      <c r="A38" s="450"/>
      <c r="B38" s="453"/>
      <c r="C38" s="433"/>
      <c r="D38" s="433"/>
      <c r="E38" s="433"/>
      <c r="F38" s="434"/>
      <c r="G38" s="432"/>
      <c r="H38" s="433"/>
      <c r="I38" s="433"/>
      <c r="J38" s="433"/>
      <c r="K38" s="434"/>
      <c r="L38" s="440"/>
      <c r="M38" s="441"/>
      <c r="N38" s="443"/>
      <c r="O38" s="443"/>
      <c r="P38" s="443"/>
      <c r="Q38" s="292" t="str">
        <f>IFERROR(VLOOKUP(U38,リスト!$AW$1:$AY$44,2,0),"")</f>
        <v/>
      </c>
      <c r="R38" s="293"/>
      <c r="S38" s="286" t="str">
        <f>IFERROR(VLOOKUP(U38,リスト!$AW$1:$AY$44,3,0),"")</f>
        <v/>
      </c>
      <c r="T38" s="287"/>
      <c r="U38" s="34"/>
      <c r="V38" s="461"/>
      <c r="W38" s="462"/>
      <c r="X38" s="462"/>
      <c r="Y38" s="462"/>
      <c r="Z38" s="463"/>
      <c r="AA38" s="278"/>
      <c r="AB38" s="279"/>
      <c r="AC38" s="279"/>
    </row>
    <row r="39" spans="1:29" s="127" customFormat="1" ht="15" customHeight="1">
      <c r="A39" s="450"/>
      <c r="B39" s="453"/>
      <c r="C39" s="433"/>
      <c r="D39" s="433"/>
      <c r="E39" s="433"/>
      <c r="F39" s="434"/>
      <c r="G39" s="432"/>
      <c r="H39" s="433"/>
      <c r="I39" s="433"/>
      <c r="J39" s="433"/>
      <c r="K39" s="434"/>
      <c r="L39" s="440"/>
      <c r="M39" s="441"/>
      <c r="N39" s="443"/>
      <c r="O39" s="443"/>
      <c r="P39" s="443"/>
      <c r="Q39" s="292" t="str">
        <f>IFERROR(VLOOKUP(U39,リスト!$AW$1:$AY$44,2,0),"")</f>
        <v/>
      </c>
      <c r="R39" s="293"/>
      <c r="S39" s="286" t="str">
        <f>IFERROR(VLOOKUP(U39,リスト!$AW$1:$AY$44,3,0),"")</f>
        <v/>
      </c>
      <c r="T39" s="287"/>
      <c r="U39" s="34"/>
      <c r="V39" s="461"/>
      <c r="W39" s="462"/>
      <c r="X39" s="462"/>
      <c r="Y39" s="462"/>
      <c r="Z39" s="463"/>
      <c r="AA39" s="278"/>
      <c r="AB39" s="279"/>
      <c r="AC39" s="279"/>
    </row>
    <row r="40" spans="1:29" s="127" customFormat="1" ht="15" customHeight="1">
      <c r="A40" s="450"/>
      <c r="B40" s="453"/>
      <c r="C40" s="433"/>
      <c r="D40" s="433"/>
      <c r="E40" s="433"/>
      <c r="F40" s="434"/>
      <c r="G40" s="432"/>
      <c r="H40" s="433"/>
      <c r="I40" s="433"/>
      <c r="J40" s="433"/>
      <c r="K40" s="434"/>
      <c r="L40" s="440"/>
      <c r="M40" s="441"/>
      <c r="N40" s="443"/>
      <c r="O40" s="443"/>
      <c r="P40" s="443"/>
      <c r="Q40" s="292" t="str">
        <f>IFERROR(VLOOKUP(U40,リスト!$AW$1:$AY$44,2,0),"")</f>
        <v/>
      </c>
      <c r="R40" s="293"/>
      <c r="S40" s="286" t="str">
        <f>IFERROR(VLOOKUP(U40,リスト!$AW$1:$AY$44,3,0),"")</f>
        <v/>
      </c>
      <c r="T40" s="287"/>
      <c r="U40" s="34"/>
      <c r="V40" s="461"/>
      <c r="W40" s="462"/>
      <c r="X40" s="462"/>
      <c r="Y40" s="462"/>
      <c r="Z40" s="463"/>
      <c r="AA40" s="278"/>
      <c r="AB40" s="279"/>
      <c r="AC40" s="279"/>
    </row>
    <row r="41" spans="1:29" s="127" customFormat="1" ht="15" customHeight="1">
      <c r="A41" s="451"/>
      <c r="B41" s="487"/>
      <c r="C41" s="488"/>
      <c r="D41" s="488"/>
      <c r="E41" s="488"/>
      <c r="F41" s="489"/>
      <c r="G41" s="490"/>
      <c r="H41" s="488"/>
      <c r="I41" s="488"/>
      <c r="J41" s="488"/>
      <c r="K41" s="489"/>
      <c r="L41" s="182"/>
      <c r="M41" s="183" t="s">
        <v>313</v>
      </c>
      <c r="N41" s="491"/>
      <c r="O41" s="491"/>
      <c r="P41" s="491"/>
      <c r="Q41" s="294" t="str">
        <f>IFERROR(VLOOKUP(U41,リスト!$AW$1:$AY$44,2,0),"")</f>
        <v/>
      </c>
      <c r="R41" s="486"/>
      <c r="S41" s="445" t="str">
        <f>IFERROR(VLOOKUP(U41,リスト!$AW$1:$AY$44,3,0),"")</f>
        <v/>
      </c>
      <c r="T41" s="446"/>
      <c r="U41" s="35"/>
      <c r="V41" s="570"/>
      <c r="W41" s="571"/>
      <c r="X41" s="571"/>
      <c r="Y41" s="571"/>
      <c r="Z41" s="572"/>
      <c r="AA41" s="278"/>
      <c r="AB41" s="279"/>
      <c r="AC41" s="279"/>
    </row>
    <row r="42" spans="1:29" s="127" customFormat="1" ht="15" customHeight="1">
      <c r="A42" s="449">
        <v>3</v>
      </c>
      <c r="B42" s="452"/>
      <c r="C42" s="430"/>
      <c r="D42" s="430"/>
      <c r="E42" s="430"/>
      <c r="F42" s="431"/>
      <c r="G42" s="429"/>
      <c r="H42" s="430"/>
      <c r="I42" s="430"/>
      <c r="J42" s="430"/>
      <c r="K42" s="431"/>
      <c r="L42" s="438"/>
      <c r="M42" s="439"/>
      <c r="N42" s="442"/>
      <c r="O42" s="442"/>
      <c r="P42" s="442"/>
      <c r="Q42" s="484" t="str">
        <f>IFERROR(VLOOKUP(U42,リスト!$AW$1:$AY$44,2,0),"")</f>
        <v/>
      </c>
      <c r="R42" s="485"/>
      <c r="S42" s="492" t="str">
        <f>IFERROR(VLOOKUP(U42,リスト!$AW$1:$AY$44,3,0),"")</f>
        <v/>
      </c>
      <c r="T42" s="493"/>
      <c r="U42" s="33"/>
      <c r="V42" s="458"/>
      <c r="W42" s="459"/>
      <c r="X42" s="459"/>
      <c r="Y42" s="459"/>
      <c r="Z42" s="460"/>
      <c r="AA42" s="276"/>
      <c r="AB42" s="277"/>
      <c r="AC42" s="277"/>
    </row>
    <row r="43" spans="1:29" s="127" customFormat="1" ht="15" customHeight="1">
      <c r="A43" s="450"/>
      <c r="B43" s="453"/>
      <c r="C43" s="433"/>
      <c r="D43" s="433"/>
      <c r="E43" s="433"/>
      <c r="F43" s="434"/>
      <c r="G43" s="432"/>
      <c r="H43" s="433"/>
      <c r="I43" s="433"/>
      <c r="J43" s="433"/>
      <c r="K43" s="434"/>
      <c r="L43" s="440"/>
      <c r="M43" s="441"/>
      <c r="N43" s="443"/>
      <c r="O43" s="443"/>
      <c r="P43" s="443"/>
      <c r="Q43" s="292" t="str">
        <f>IFERROR(VLOOKUP(U43,リスト!$AW$1:$AY$44,2,0),"")</f>
        <v/>
      </c>
      <c r="R43" s="293"/>
      <c r="S43" s="286" t="str">
        <f>IFERROR(VLOOKUP(U43,リスト!$AW$1:$AY$44,3,0),"")</f>
        <v/>
      </c>
      <c r="T43" s="287"/>
      <c r="U43" s="34"/>
      <c r="V43" s="461"/>
      <c r="W43" s="462"/>
      <c r="X43" s="462"/>
      <c r="Y43" s="462"/>
      <c r="Z43" s="463"/>
      <c r="AA43" s="278"/>
      <c r="AB43" s="279"/>
      <c r="AC43" s="279"/>
    </row>
    <row r="44" spans="1:29" s="127" customFormat="1" ht="15" customHeight="1">
      <c r="A44" s="450"/>
      <c r="B44" s="453"/>
      <c r="C44" s="433"/>
      <c r="D44" s="433"/>
      <c r="E44" s="433"/>
      <c r="F44" s="434"/>
      <c r="G44" s="432"/>
      <c r="H44" s="433"/>
      <c r="I44" s="433"/>
      <c r="J44" s="433"/>
      <c r="K44" s="434"/>
      <c r="L44" s="440"/>
      <c r="M44" s="441"/>
      <c r="N44" s="443"/>
      <c r="O44" s="443"/>
      <c r="P44" s="443"/>
      <c r="Q44" s="292" t="str">
        <f>IFERROR(VLOOKUP(U44,リスト!$AW$1:$AY$44,2,0),"")</f>
        <v/>
      </c>
      <c r="R44" s="293"/>
      <c r="S44" s="286" t="str">
        <f>IFERROR(VLOOKUP(U44,リスト!$AW$1:$AY$44,3,0),"")</f>
        <v/>
      </c>
      <c r="T44" s="287"/>
      <c r="U44" s="34"/>
      <c r="V44" s="461"/>
      <c r="W44" s="462"/>
      <c r="X44" s="462"/>
      <c r="Y44" s="462"/>
      <c r="Z44" s="463"/>
      <c r="AA44" s="278"/>
      <c r="AB44" s="279"/>
      <c r="AC44" s="279"/>
    </row>
    <row r="45" spans="1:29" s="127" customFormat="1" ht="15" customHeight="1">
      <c r="A45" s="450"/>
      <c r="B45" s="453"/>
      <c r="C45" s="433"/>
      <c r="D45" s="433"/>
      <c r="E45" s="433"/>
      <c r="F45" s="434"/>
      <c r="G45" s="432"/>
      <c r="H45" s="433"/>
      <c r="I45" s="433"/>
      <c r="J45" s="433"/>
      <c r="K45" s="434"/>
      <c r="L45" s="440"/>
      <c r="M45" s="441"/>
      <c r="N45" s="443"/>
      <c r="O45" s="443"/>
      <c r="P45" s="443"/>
      <c r="Q45" s="292" t="str">
        <f>IFERROR(VLOOKUP(U45,リスト!$AW$1:$AY$44,2,0),"")</f>
        <v/>
      </c>
      <c r="R45" s="293"/>
      <c r="S45" s="286" t="str">
        <f>IFERROR(VLOOKUP(U45,リスト!$AW$1:$AY$44,3,0),"")</f>
        <v/>
      </c>
      <c r="T45" s="287"/>
      <c r="U45" s="34"/>
      <c r="V45" s="461"/>
      <c r="W45" s="462"/>
      <c r="X45" s="462"/>
      <c r="Y45" s="462"/>
      <c r="Z45" s="463"/>
      <c r="AA45" s="278"/>
      <c r="AB45" s="279"/>
      <c r="AC45" s="279"/>
    </row>
    <row r="46" spans="1:29" s="127" customFormat="1" ht="15" customHeight="1">
      <c r="A46" s="450"/>
      <c r="B46" s="453"/>
      <c r="C46" s="433"/>
      <c r="D46" s="433"/>
      <c r="E46" s="433"/>
      <c r="F46" s="434"/>
      <c r="G46" s="432"/>
      <c r="H46" s="433"/>
      <c r="I46" s="433"/>
      <c r="J46" s="433"/>
      <c r="K46" s="434"/>
      <c r="L46" s="440"/>
      <c r="M46" s="441"/>
      <c r="N46" s="443"/>
      <c r="O46" s="443"/>
      <c r="P46" s="443"/>
      <c r="Q46" s="292" t="str">
        <f>IFERROR(VLOOKUP(U46,リスト!$AW$1:$AY$44,2,0),"")</f>
        <v/>
      </c>
      <c r="R46" s="293"/>
      <c r="S46" s="286" t="str">
        <f>IFERROR(VLOOKUP(U46,リスト!$AW$1:$AY$44,3,0),"")</f>
        <v/>
      </c>
      <c r="T46" s="287"/>
      <c r="U46" s="34"/>
      <c r="V46" s="461"/>
      <c r="W46" s="462"/>
      <c r="X46" s="462"/>
      <c r="Y46" s="462"/>
      <c r="Z46" s="463"/>
      <c r="AA46" s="278"/>
      <c r="AB46" s="279"/>
      <c r="AC46" s="279"/>
    </row>
    <row r="47" spans="1:29" s="127" customFormat="1" ht="15" customHeight="1">
      <c r="A47" s="451"/>
      <c r="B47" s="487"/>
      <c r="C47" s="488"/>
      <c r="D47" s="488"/>
      <c r="E47" s="488"/>
      <c r="F47" s="489"/>
      <c r="G47" s="490"/>
      <c r="H47" s="488"/>
      <c r="I47" s="488"/>
      <c r="J47" s="488"/>
      <c r="K47" s="489"/>
      <c r="L47" s="182"/>
      <c r="M47" s="183" t="s">
        <v>313</v>
      </c>
      <c r="N47" s="491"/>
      <c r="O47" s="491"/>
      <c r="P47" s="491"/>
      <c r="Q47" s="294" t="str">
        <f>IFERROR(VLOOKUP(U47,リスト!$AW$1:$AY$44,2,0),"")</f>
        <v/>
      </c>
      <c r="R47" s="486"/>
      <c r="S47" s="445" t="str">
        <f>IFERROR(VLOOKUP(U47,リスト!$AW$1:$AY$44,3,0),"")</f>
        <v/>
      </c>
      <c r="T47" s="446"/>
      <c r="U47" s="35"/>
      <c r="V47" s="464"/>
      <c r="W47" s="465"/>
      <c r="X47" s="465"/>
      <c r="Y47" s="465"/>
      <c r="Z47" s="466"/>
      <c r="AA47" s="278"/>
      <c r="AB47" s="279"/>
      <c r="AC47" s="279"/>
    </row>
    <row r="48" spans="1:29" s="127" customFormat="1" ht="15" customHeight="1">
      <c r="A48" s="449">
        <v>4</v>
      </c>
      <c r="B48" s="452"/>
      <c r="C48" s="430"/>
      <c r="D48" s="430"/>
      <c r="E48" s="430"/>
      <c r="F48" s="431"/>
      <c r="G48" s="429"/>
      <c r="H48" s="430"/>
      <c r="I48" s="430"/>
      <c r="J48" s="430"/>
      <c r="K48" s="431"/>
      <c r="L48" s="438"/>
      <c r="M48" s="439"/>
      <c r="N48" s="442"/>
      <c r="O48" s="455"/>
      <c r="P48" s="455"/>
      <c r="Q48" s="292" t="str">
        <f>IFERROR(VLOOKUP(U48,リスト!$AW$1:$AY$44,2,0),"")</f>
        <v/>
      </c>
      <c r="R48" s="447"/>
      <c r="S48" s="286" t="str">
        <f>IFERROR(VLOOKUP(U48,リスト!$AW$1:$AY$44,3,0),"")</f>
        <v/>
      </c>
      <c r="T48" s="290"/>
      <c r="U48" s="33"/>
      <c r="V48" s="458"/>
      <c r="W48" s="459"/>
      <c r="X48" s="459"/>
      <c r="Y48" s="459"/>
      <c r="Z48" s="460"/>
      <c r="AA48" s="276"/>
      <c r="AB48" s="277"/>
      <c r="AC48" s="277"/>
    </row>
    <row r="49" spans="1:29" s="127" customFormat="1" ht="15" customHeight="1">
      <c r="A49" s="450"/>
      <c r="B49" s="453"/>
      <c r="C49" s="433"/>
      <c r="D49" s="433"/>
      <c r="E49" s="433"/>
      <c r="F49" s="434"/>
      <c r="G49" s="432"/>
      <c r="H49" s="433"/>
      <c r="I49" s="433"/>
      <c r="J49" s="433"/>
      <c r="K49" s="434"/>
      <c r="L49" s="440"/>
      <c r="M49" s="441"/>
      <c r="N49" s="443"/>
      <c r="O49" s="456"/>
      <c r="P49" s="456"/>
      <c r="Q49" s="292" t="str">
        <f>IFERROR(VLOOKUP(U49,リスト!$AW$1:$AY$44,2,0),"")</f>
        <v/>
      </c>
      <c r="R49" s="293"/>
      <c r="S49" s="286" t="str">
        <f>IFERROR(VLOOKUP(U49,リスト!$AW$1:$AY$44,3,0),"")</f>
        <v/>
      </c>
      <c r="T49" s="287"/>
      <c r="U49" s="34"/>
      <c r="V49" s="461"/>
      <c r="W49" s="462"/>
      <c r="X49" s="462"/>
      <c r="Y49" s="462"/>
      <c r="Z49" s="463"/>
      <c r="AA49" s="278"/>
      <c r="AB49" s="279"/>
      <c r="AC49" s="279"/>
    </row>
    <row r="50" spans="1:29" s="127" customFormat="1" ht="15" customHeight="1">
      <c r="A50" s="450"/>
      <c r="B50" s="453"/>
      <c r="C50" s="433"/>
      <c r="D50" s="433"/>
      <c r="E50" s="433"/>
      <c r="F50" s="434"/>
      <c r="G50" s="432"/>
      <c r="H50" s="433"/>
      <c r="I50" s="433"/>
      <c r="J50" s="433"/>
      <c r="K50" s="434"/>
      <c r="L50" s="440"/>
      <c r="M50" s="441"/>
      <c r="N50" s="443"/>
      <c r="O50" s="456"/>
      <c r="P50" s="456"/>
      <c r="Q50" s="292" t="str">
        <f>IFERROR(VLOOKUP(U50,リスト!$AW$1:$AY$44,2,0),"")</f>
        <v/>
      </c>
      <c r="R50" s="447"/>
      <c r="S50" s="286" t="str">
        <f>IFERROR(VLOOKUP(U50,リスト!$AW$1:$AY$44,3,0),"")</f>
        <v/>
      </c>
      <c r="T50" s="290"/>
      <c r="U50" s="34"/>
      <c r="V50" s="461"/>
      <c r="W50" s="462"/>
      <c r="X50" s="462"/>
      <c r="Y50" s="462"/>
      <c r="Z50" s="463"/>
      <c r="AA50" s="278"/>
      <c r="AB50" s="279"/>
      <c r="AC50" s="279"/>
    </row>
    <row r="51" spans="1:29" s="127" customFormat="1" ht="15" customHeight="1">
      <c r="A51" s="450"/>
      <c r="B51" s="453"/>
      <c r="C51" s="433"/>
      <c r="D51" s="433"/>
      <c r="E51" s="433"/>
      <c r="F51" s="434"/>
      <c r="G51" s="432"/>
      <c r="H51" s="433"/>
      <c r="I51" s="433"/>
      <c r="J51" s="433"/>
      <c r="K51" s="434"/>
      <c r="L51" s="440"/>
      <c r="M51" s="441"/>
      <c r="N51" s="443"/>
      <c r="O51" s="456"/>
      <c r="P51" s="456"/>
      <c r="Q51" s="292" t="str">
        <f>IFERROR(VLOOKUP(U51,リスト!$AW$1:$AY$44,2,0),"")</f>
        <v/>
      </c>
      <c r="R51" s="447"/>
      <c r="S51" s="286" t="str">
        <f>IFERROR(VLOOKUP(U51,リスト!$AW$1:$AY$44,3,0),"")</f>
        <v/>
      </c>
      <c r="T51" s="287"/>
      <c r="U51" s="34"/>
      <c r="V51" s="461"/>
      <c r="W51" s="462"/>
      <c r="X51" s="462"/>
      <c r="Y51" s="462"/>
      <c r="Z51" s="463"/>
      <c r="AA51" s="278"/>
      <c r="AB51" s="279"/>
      <c r="AC51" s="279"/>
    </row>
    <row r="52" spans="1:29" s="127" customFormat="1" ht="15" customHeight="1">
      <c r="A52" s="450"/>
      <c r="B52" s="453"/>
      <c r="C52" s="433"/>
      <c r="D52" s="433"/>
      <c r="E52" s="433"/>
      <c r="F52" s="434"/>
      <c r="G52" s="432"/>
      <c r="H52" s="433"/>
      <c r="I52" s="433"/>
      <c r="J52" s="433"/>
      <c r="K52" s="434"/>
      <c r="L52" s="440"/>
      <c r="M52" s="441"/>
      <c r="N52" s="443"/>
      <c r="O52" s="456"/>
      <c r="P52" s="456"/>
      <c r="Q52" s="292" t="str">
        <f>IFERROR(VLOOKUP(U52,リスト!$AW$1:$AY$44,2,0),"")</f>
        <v/>
      </c>
      <c r="R52" s="293"/>
      <c r="S52" s="286" t="str">
        <f>IFERROR(VLOOKUP(U52,リスト!$AW$1:$AY$44,3,0),"")</f>
        <v/>
      </c>
      <c r="T52" s="290"/>
      <c r="U52" s="34"/>
      <c r="V52" s="461"/>
      <c r="W52" s="462"/>
      <c r="X52" s="462"/>
      <c r="Y52" s="462"/>
      <c r="Z52" s="463"/>
      <c r="AA52" s="278"/>
      <c r="AB52" s="279"/>
      <c r="AC52" s="279"/>
    </row>
    <row r="53" spans="1:29" s="127" customFormat="1" ht="15" customHeight="1">
      <c r="A53" s="451"/>
      <c r="B53" s="454"/>
      <c r="C53" s="436"/>
      <c r="D53" s="436"/>
      <c r="E53" s="436"/>
      <c r="F53" s="437"/>
      <c r="G53" s="435"/>
      <c r="H53" s="436"/>
      <c r="I53" s="436"/>
      <c r="J53" s="436"/>
      <c r="K53" s="437"/>
      <c r="L53" s="182"/>
      <c r="M53" s="183" t="s">
        <v>313</v>
      </c>
      <c r="N53" s="444"/>
      <c r="O53" s="457"/>
      <c r="P53" s="457"/>
      <c r="Q53" s="294" t="str">
        <f>IFERROR(VLOOKUP(U53,リスト!$AW$1:$AY$44,2,0),"")</f>
        <v/>
      </c>
      <c r="R53" s="295"/>
      <c r="S53" s="445" t="str">
        <f>IFERROR(VLOOKUP(U53,リスト!$AW$1:$AY$44,3,0),"")</f>
        <v/>
      </c>
      <c r="T53" s="446"/>
      <c r="U53" s="35"/>
      <c r="V53" s="464"/>
      <c r="W53" s="465"/>
      <c r="X53" s="465"/>
      <c r="Y53" s="465"/>
      <c r="Z53" s="466"/>
      <c r="AA53" s="278"/>
      <c r="AB53" s="279"/>
      <c r="AC53" s="279"/>
    </row>
    <row r="54" spans="1:29" s="127" customFormat="1" ht="15" customHeight="1">
      <c r="A54" s="449">
        <v>5</v>
      </c>
      <c r="B54" s="452"/>
      <c r="C54" s="430"/>
      <c r="D54" s="430"/>
      <c r="E54" s="430"/>
      <c r="F54" s="431"/>
      <c r="G54" s="429"/>
      <c r="H54" s="430"/>
      <c r="I54" s="430"/>
      <c r="J54" s="430"/>
      <c r="K54" s="431"/>
      <c r="L54" s="438"/>
      <c r="M54" s="439"/>
      <c r="N54" s="442"/>
      <c r="O54" s="455"/>
      <c r="P54" s="455"/>
      <c r="Q54" s="292" t="str">
        <f>IFERROR(VLOOKUP(U54,リスト!$AW$1:$AY$44,2,0),"")</f>
        <v/>
      </c>
      <c r="R54" s="447"/>
      <c r="S54" s="286" t="str">
        <f>IFERROR(VLOOKUP(U54,リスト!$AW$1:$AY$44,3,0),"")</f>
        <v/>
      </c>
      <c r="T54" s="290"/>
      <c r="U54" s="33"/>
      <c r="V54" s="458"/>
      <c r="W54" s="459"/>
      <c r="X54" s="459"/>
      <c r="Y54" s="459"/>
      <c r="Z54" s="460"/>
      <c r="AA54" s="276"/>
      <c r="AB54" s="277"/>
      <c r="AC54" s="277"/>
    </row>
    <row r="55" spans="1:29" s="127" customFormat="1" ht="15" customHeight="1">
      <c r="A55" s="450"/>
      <c r="B55" s="453"/>
      <c r="C55" s="433"/>
      <c r="D55" s="433"/>
      <c r="E55" s="433"/>
      <c r="F55" s="434"/>
      <c r="G55" s="432"/>
      <c r="H55" s="433"/>
      <c r="I55" s="433"/>
      <c r="J55" s="433"/>
      <c r="K55" s="434"/>
      <c r="L55" s="440"/>
      <c r="M55" s="441"/>
      <c r="N55" s="443"/>
      <c r="O55" s="456"/>
      <c r="P55" s="456"/>
      <c r="Q55" s="292" t="str">
        <f>IFERROR(VLOOKUP(U55,リスト!$AW$1:$AY$44,2,0),"")</f>
        <v/>
      </c>
      <c r="R55" s="293"/>
      <c r="S55" s="286" t="str">
        <f>IFERROR(VLOOKUP(U55,リスト!$AW$1:$AY$44,3,0),"")</f>
        <v/>
      </c>
      <c r="T55" s="287"/>
      <c r="U55" s="34"/>
      <c r="V55" s="461"/>
      <c r="W55" s="462"/>
      <c r="X55" s="462"/>
      <c r="Y55" s="462"/>
      <c r="Z55" s="463"/>
      <c r="AA55" s="278"/>
      <c r="AB55" s="279"/>
      <c r="AC55" s="279"/>
    </row>
    <row r="56" spans="1:29" s="127" customFormat="1" ht="15" customHeight="1">
      <c r="A56" s="450"/>
      <c r="B56" s="453"/>
      <c r="C56" s="433"/>
      <c r="D56" s="433"/>
      <c r="E56" s="433"/>
      <c r="F56" s="434"/>
      <c r="G56" s="432"/>
      <c r="H56" s="433"/>
      <c r="I56" s="433"/>
      <c r="J56" s="433"/>
      <c r="K56" s="434"/>
      <c r="L56" s="440"/>
      <c r="M56" s="441"/>
      <c r="N56" s="443"/>
      <c r="O56" s="456"/>
      <c r="P56" s="456"/>
      <c r="Q56" s="292" t="str">
        <f>IFERROR(VLOOKUP(U56,リスト!$AW$1:$AY$44,2,0),"")</f>
        <v/>
      </c>
      <c r="R56" s="447"/>
      <c r="S56" s="286" t="str">
        <f>IFERROR(VLOOKUP(U56,リスト!$AW$1:$AY$44,3,0),"")</f>
        <v/>
      </c>
      <c r="T56" s="290"/>
      <c r="U56" s="34"/>
      <c r="V56" s="461"/>
      <c r="W56" s="462"/>
      <c r="X56" s="462"/>
      <c r="Y56" s="462"/>
      <c r="Z56" s="463"/>
      <c r="AA56" s="278"/>
      <c r="AB56" s="279"/>
      <c r="AC56" s="279"/>
    </row>
    <row r="57" spans="1:29" s="127" customFormat="1" ht="15" customHeight="1">
      <c r="A57" s="450"/>
      <c r="B57" s="453"/>
      <c r="C57" s="433"/>
      <c r="D57" s="433"/>
      <c r="E57" s="433"/>
      <c r="F57" s="434"/>
      <c r="G57" s="432"/>
      <c r="H57" s="433"/>
      <c r="I57" s="433"/>
      <c r="J57" s="433"/>
      <c r="K57" s="434"/>
      <c r="L57" s="440"/>
      <c r="M57" s="441"/>
      <c r="N57" s="443"/>
      <c r="O57" s="456"/>
      <c r="P57" s="456"/>
      <c r="Q57" s="292" t="str">
        <f>IFERROR(VLOOKUP(U57,リスト!$AW$1:$AY$44,2,0),"")</f>
        <v/>
      </c>
      <c r="R57" s="447"/>
      <c r="S57" s="286" t="str">
        <f>IFERROR(VLOOKUP(U57,リスト!$AW$1:$AY$44,3,0),"")</f>
        <v/>
      </c>
      <c r="T57" s="287"/>
      <c r="U57" s="34"/>
      <c r="V57" s="461"/>
      <c r="W57" s="462"/>
      <c r="X57" s="462"/>
      <c r="Y57" s="462"/>
      <c r="Z57" s="463"/>
      <c r="AA57" s="278"/>
      <c r="AB57" s="279"/>
      <c r="AC57" s="279"/>
    </row>
    <row r="58" spans="1:29" s="127" customFormat="1" ht="15" customHeight="1">
      <c r="A58" s="450"/>
      <c r="B58" s="453"/>
      <c r="C58" s="433"/>
      <c r="D58" s="433"/>
      <c r="E58" s="433"/>
      <c r="F58" s="434"/>
      <c r="G58" s="432"/>
      <c r="H58" s="433"/>
      <c r="I58" s="433"/>
      <c r="J58" s="433"/>
      <c r="K58" s="434"/>
      <c r="L58" s="440"/>
      <c r="M58" s="441"/>
      <c r="N58" s="443"/>
      <c r="O58" s="456"/>
      <c r="P58" s="456"/>
      <c r="Q58" s="292" t="str">
        <f>IFERROR(VLOOKUP(U58,リスト!$AW$1:$AY$44,2,0),"")</f>
        <v/>
      </c>
      <c r="R58" s="293"/>
      <c r="S58" s="286" t="str">
        <f>IFERROR(VLOOKUP(U58,リスト!$AW$1:$AY$44,3,0),"")</f>
        <v/>
      </c>
      <c r="T58" s="290"/>
      <c r="U58" s="34"/>
      <c r="V58" s="461"/>
      <c r="W58" s="462"/>
      <c r="X58" s="462"/>
      <c r="Y58" s="462"/>
      <c r="Z58" s="463"/>
      <c r="AA58" s="278"/>
      <c r="AB58" s="279"/>
      <c r="AC58" s="279"/>
    </row>
    <row r="59" spans="1:29" s="127" customFormat="1" ht="15" customHeight="1">
      <c r="A59" s="451"/>
      <c r="B59" s="454"/>
      <c r="C59" s="436"/>
      <c r="D59" s="436"/>
      <c r="E59" s="436"/>
      <c r="F59" s="437"/>
      <c r="G59" s="435"/>
      <c r="H59" s="436"/>
      <c r="I59" s="436"/>
      <c r="J59" s="436"/>
      <c r="K59" s="437"/>
      <c r="L59" s="182"/>
      <c r="M59" s="183" t="s">
        <v>313</v>
      </c>
      <c r="N59" s="444"/>
      <c r="O59" s="457"/>
      <c r="P59" s="457"/>
      <c r="Q59" s="294" t="str">
        <f>IFERROR(VLOOKUP(U59,リスト!$AW$1:$AY$44,2,0),"")</f>
        <v/>
      </c>
      <c r="R59" s="295"/>
      <c r="S59" s="445" t="str">
        <f>IFERROR(VLOOKUP(U59,リスト!$AW$1:$AY$44,3,0),"")</f>
        <v/>
      </c>
      <c r="T59" s="446"/>
      <c r="U59" s="35"/>
      <c r="V59" s="464"/>
      <c r="W59" s="465"/>
      <c r="X59" s="465"/>
      <c r="Y59" s="465"/>
      <c r="Z59" s="466"/>
      <c r="AA59" s="278"/>
      <c r="AB59" s="279"/>
      <c r="AC59" s="279"/>
    </row>
    <row r="60" spans="1:29" s="127" customFormat="1" ht="15" customHeight="1">
      <c r="A60" s="449">
        <v>6</v>
      </c>
      <c r="B60" s="452"/>
      <c r="C60" s="430"/>
      <c r="D60" s="430"/>
      <c r="E60" s="430"/>
      <c r="F60" s="431"/>
      <c r="G60" s="429"/>
      <c r="H60" s="430"/>
      <c r="I60" s="430"/>
      <c r="J60" s="430"/>
      <c r="K60" s="431"/>
      <c r="L60" s="438"/>
      <c r="M60" s="439"/>
      <c r="N60" s="442"/>
      <c r="O60" s="455"/>
      <c r="P60" s="455"/>
      <c r="Q60" s="292" t="str">
        <f>IFERROR(VLOOKUP(U60,リスト!$AW$1:$AY$44,2,0),"")</f>
        <v/>
      </c>
      <c r="R60" s="447"/>
      <c r="S60" s="286" t="str">
        <f>IFERROR(VLOOKUP(U60,リスト!$AW$1:$AY$44,3,0),"")</f>
        <v/>
      </c>
      <c r="T60" s="290"/>
      <c r="U60" s="33"/>
      <c r="V60" s="458"/>
      <c r="W60" s="459"/>
      <c r="X60" s="459"/>
      <c r="Y60" s="459"/>
      <c r="Z60" s="460"/>
      <c r="AA60" s="276"/>
      <c r="AB60" s="277"/>
      <c r="AC60" s="277"/>
    </row>
    <row r="61" spans="1:29" s="127" customFormat="1" ht="15" customHeight="1">
      <c r="A61" s="450"/>
      <c r="B61" s="453"/>
      <c r="C61" s="433"/>
      <c r="D61" s="433"/>
      <c r="E61" s="433"/>
      <c r="F61" s="434"/>
      <c r="G61" s="432"/>
      <c r="H61" s="433"/>
      <c r="I61" s="433"/>
      <c r="J61" s="433"/>
      <c r="K61" s="434"/>
      <c r="L61" s="440"/>
      <c r="M61" s="441"/>
      <c r="N61" s="443"/>
      <c r="O61" s="456"/>
      <c r="P61" s="456"/>
      <c r="Q61" s="292" t="str">
        <f>IFERROR(VLOOKUP(U61,リスト!$AW$1:$AY$44,2,0),"")</f>
        <v/>
      </c>
      <c r="R61" s="293"/>
      <c r="S61" s="286" t="str">
        <f>IFERROR(VLOOKUP(U61,リスト!$AW$1:$AY$44,3,0),"")</f>
        <v/>
      </c>
      <c r="T61" s="287"/>
      <c r="U61" s="34"/>
      <c r="V61" s="461"/>
      <c r="W61" s="462"/>
      <c r="X61" s="462"/>
      <c r="Y61" s="462"/>
      <c r="Z61" s="463"/>
      <c r="AA61" s="278"/>
      <c r="AB61" s="279"/>
      <c r="AC61" s="279"/>
    </row>
    <row r="62" spans="1:29" s="127" customFormat="1" ht="15" customHeight="1">
      <c r="A62" s="450"/>
      <c r="B62" s="453"/>
      <c r="C62" s="433"/>
      <c r="D62" s="433"/>
      <c r="E62" s="433"/>
      <c r="F62" s="434"/>
      <c r="G62" s="432"/>
      <c r="H62" s="433"/>
      <c r="I62" s="433"/>
      <c r="J62" s="433"/>
      <c r="K62" s="434"/>
      <c r="L62" s="440"/>
      <c r="M62" s="441"/>
      <c r="N62" s="443"/>
      <c r="O62" s="456"/>
      <c r="P62" s="456"/>
      <c r="Q62" s="292" t="str">
        <f>IFERROR(VLOOKUP(U62,リスト!$AW$1:$AY$44,2,0),"")</f>
        <v/>
      </c>
      <c r="R62" s="447"/>
      <c r="S62" s="286" t="str">
        <f>IFERROR(VLOOKUP(U62,リスト!$AW$1:$AY$44,3,0),"")</f>
        <v/>
      </c>
      <c r="T62" s="290"/>
      <c r="U62" s="34"/>
      <c r="V62" s="461"/>
      <c r="W62" s="462"/>
      <c r="X62" s="462"/>
      <c r="Y62" s="462"/>
      <c r="Z62" s="463"/>
      <c r="AA62" s="278"/>
      <c r="AB62" s="279"/>
      <c r="AC62" s="279"/>
    </row>
    <row r="63" spans="1:29" s="127" customFormat="1" ht="15" customHeight="1">
      <c r="A63" s="450"/>
      <c r="B63" s="453"/>
      <c r="C63" s="433"/>
      <c r="D63" s="433"/>
      <c r="E63" s="433"/>
      <c r="F63" s="434"/>
      <c r="G63" s="432"/>
      <c r="H63" s="433"/>
      <c r="I63" s="433"/>
      <c r="J63" s="433"/>
      <c r="K63" s="434"/>
      <c r="L63" s="440"/>
      <c r="M63" s="441"/>
      <c r="N63" s="443"/>
      <c r="O63" s="456"/>
      <c r="P63" s="456"/>
      <c r="Q63" s="292" t="str">
        <f>IFERROR(VLOOKUP(U63,リスト!$AW$1:$AY$44,2,0),"")</f>
        <v/>
      </c>
      <c r="R63" s="447"/>
      <c r="S63" s="286" t="str">
        <f>IFERROR(VLOOKUP(U63,リスト!$AW$1:$AY$44,3,0),"")</f>
        <v/>
      </c>
      <c r="T63" s="287"/>
      <c r="U63" s="34"/>
      <c r="V63" s="461"/>
      <c r="W63" s="462"/>
      <c r="X63" s="462"/>
      <c r="Y63" s="462"/>
      <c r="Z63" s="463"/>
      <c r="AA63" s="278"/>
      <c r="AB63" s="279"/>
      <c r="AC63" s="279"/>
    </row>
    <row r="64" spans="1:29" s="127" customFormat="1" ht="15" customHeight="1">
      <c r="A64" s="450"/>
      <c r="B64" s="453"/>
      <c r="C64" s="433"/>
      <c r="D64" s="433"/>
      <c r="E64" s="433"/>
      <c r="F64" s="434"/>
      <c r="G64" s="432"/>
      <c r="H64" s="433"/>
      <c r="I64" s="433"/>
      <c r="J64" s="433"/>
      <c r="K64" s="434"/>
      <c r="L64" s="440"/>
      <c r="M64" s="441"/>
      <c r="N64" s="443"/>
      <c r="O64" s="456"/>
      <c r="P64" s="456"/>
      <c r="Q64" s="292" t="str">
        <f>IFERROR(VLOOKUP(U64,リスト!$AW$1:$AY$44,2,0),"")</f>
        <v/>
      </c>
      <c r="R64" s="293"/>
      <c r="S64" s="286" t="str">
        <f>IFERROR(VLOOKUP(U64,リスト!$AW$1:$AY$44,3,0),"")</f>
        <v/>
      </c>
      <c r="T64" s="290"/>
      <c r="U64" s="34"/>
      <c r="V64" s="461"/>
      <c r="W64" s="462"/>
      <c r="X64" s="462"/>
      <c r="Y64" s="462"/>
      <c r="Z64" s="463"/>
      <c r="AA64" s="278"/>
      <c r="AB64" s="279"/>
      <c r="AC64" s="279"/>
    </row>
    <row r="65" spans="1:29" s="127" customFormat="1" ht="15" customHeight="1">
      <c r="A65" s="451"/>
      <c r="B65" s="454"/>
      <c r="C65" s="436"/>
      <c r="D65" s="436"/>
      <c r="E65" s="436"/>
      <c r="F65" s="437"/>
      <c r="G65" s="435"/>
      <c r="H65" s="436"/>
      <c r="I65" s="436"/>
      <c r="J65" s="436"/>
      <c r="K65" s="437"/>
      <c r="L65" s="182"/>
      <c r="M65" s="183" t="s">
        <v>313</v>
      </c>
      <c r="N65" s="444"/>
      <c r="O65" s="457"/>
      <c r="P65" s="457"/>
      <c r="Q65" s="294" t="str">
        <f>IFERROR(VLOOKUP(U65,リスト!$AW$1:$AY$44,2,0),"")</f>
        <v/>
      </c>
      <c r="R65" s="295"/>
      <c r="S65" s="445" t="str">
        <f>IFERROR(VLOOKUP(U65,リスト!$AW$1:$AY$44,3,0),"")</f>
        <v/>
      </c>
      <c r="T65" s="446"/>
      <c r="U65" s="35"/>
      <c r="V65" s="464"/>
      <c r="W65" s="465"/>
      <c r="X65" s="465"/>
      <c r="Y65" s="465"/>
      <c r="Z65" s="466"/>
      <c r="AA65" s="278"/>
      <c r="AB65" s="279"/>
      <c r="AC65" s="279"/>
    </row>
    <row r="66" spans="1:29" s="127" customFormat="1" ht="15" customHeight="1">
      <c r="A66" s="449">
        <v>7</v>
      </c>
      <c r="B66" s="452"/>
      <c r="C66" s="430"/>
      <c r="D66" s="430"/>
      <c r="E66" s="430"/>
      <c r="F66" s="431"/>
      <c r="G66" s="429"/>
      <c r="H66" s="430"/>
      <c r="I66" s="430"/>
      <c r="J66" s="430"/>
      <c r="K66" s="431"/>
      <c r="L66" s="438"/>
      <c r="M66" s="439"/>
      <c r="N66" s="442"/>
      <c r="O66" s="455"/>
      <c r="P66" s="455"/>
      <c r="Q66" s="292" t="str">
        <f>IFERROR(VLOOKUP(U66,リスト!$AW$1:$AY$44,2,0),"")</f>
        <v/>
      </c>
      <c r="R66" s="447"/>
      <c r="S66" s="286" t="str">
        <f>IFERROR(VLOOKUP(U66,リスト!$AW$1:$AY$44,3,0),"")</f>
        <v/>
      </c>
      <c r="T66" s="290"/>
      <c r="U66" s="33"/>
      <c r="V66" s="458"/>
      <c r="W66" s="459"/>
      <c r="X66" s="459"/>
      <c r="Y66" s="459"/>
      <c r="Z66" s="460"/>
      <c r="AA66" s="276"/>
      <c r="AB66" s="277"/>
      <c r="AC66" s="277"/>
    </row>
    <row r="67" spans="1:29" s="127" customFormat="1" ht="15" customHeight="1">
      <c r="A67" s="450"/>
      <c r="B67" s="453"/>
      <c r="C67" s="433"/>
      <c r="D67" s="433"/>
      <c r="E67" s="433"/>
      <c r="F67" s="434"/>
      <c r="G67" s="432"/>
      <c r="H67" s="433"/>
      <c r="I67" s="433"/>
      <c r="J67" s="433"/>
      <c r="K67" s="434"/>
      <c r="L67" s="440"/>
      <c r="M67" s="441"/>
      <c r="N67" s="443"/>
      <c r="O67" s="456"/>
      <c r="P67" s="456"/>
      <c r="Q67" s="292" t="str">
        <f>IFERROR(VLOOKUP(U67,リスト!$AW$1:$AY$44,2,0),"")</f>
        <v/>
      </c>
      <c r="R67" s="293"/>
      <c r="S67" s="286" t="str">
        <f>IFERROR(VLOOKUP(U67,リスト!$AW$1:$AY$44,3,0),"")</f>
        <v/>
      </c>
      <c r="T67" s="287"/>
      <c r="U67" s="34"/>
      <c r="V67" s="461"/>
      <c r="W67" s="462"/>
      <c r="X67" s="462"/>
      <c r="Y67" s="462"/>
      <c r="Z67" s="463"/>
      <c r="AA67" s="278"/>
      <c r="AB67" s="279"/>
      <c r="AC67" s="279"/>
    </row>
    <row r="68" spans="1:29" s="127" customFormat="1" ht="15" customHeight="1">
      <c r="A68" s="450"/>
      <c r="B68" s="453"/>
      <c r="C68" s="433"/>
      <c r="D68" s="433"/>
      <c r="E68" s="433"/>
      <c r="F68" s="434"/>
      <c r="G68" s="432"/>
      <c r="H68" s="433"/>
      <c r="I68" s="433"/>
      <c r="J68" s="433"/>
      <c r="K68" s="434"/>
      <c r="L68" s="440"/>
      <c r="M68" s="441"/>
      <c r="N68" s="443"/>
      <c r="O68" s="456"/>
      <c r="P68" s="456"/>
      <c r="Q68" s="292" t="str">
        <f>IFERROR(VLOOKUP(U68,リスト!$AW$1:$AY$44,2,0),"")</f>
        <v/>
      </c>
      <c r="R68" s="447"/>
      <c r="S68" s="286" t="str">
        <f>IFERROR(VLOOKUP(U68,リスト!$AW$1:$AY$44,3,0),"")</f>
        <v/>
      </c>
      <c r="T68" s="290"/>
      <c r="U68" s="34"/>
      <c r="V68" s="461"/>
      <c r="W68" s="462"/>
      <c r="X68" s="462"/>
      <c r="Y68" s="462"/>
      <c r="Z68" s="463"/>
      <c r="AA68" s="278"/>
      <c r="AB68" s="279"/>
      <c r="AC68" s="279"/>
    </row>
    <row r="69" spans="1:29" s="127" customFormat="1" ht="15" customHeight="1">
      <c r="A69" s="450"/>
      <c r="B69" s="453"/>
      <c r="C69" s="433"/>
      <c r="D69" s="433"/>
      <c r="E69" s="433"/>
      <c r="F69" s="434"/>
      <c r="G69" s="432"/>
      <c r="H69" s="433"/>
      <c r="I69" s="433"/>
      <c r="J69" s="433"/>
      <c r="K69" s="434"/>
      <c r="L69" s="440"/>
      <c r="M69" s="441"/>
      <c r="N69" s="443"/>
      <c r="O69" s="456"/>
      <c r="P69" s="456"/>
      <c r="Q69" s="292" t="str">
        <f>IFERROR(VLOOKUP(U69,リスト!$AW$1:$AY$44,2,0),"")</f>
        <v/>
      </c>
      <c r="R69" s="447"/>
      <c r="S69" s="286" t="str">
        <f>IFERROR(VLOOKUP(U69,リスト!$AW$1:$AY$44,3,0),"")</f>
        <v/>
      </c>
      <c r="T69" s="287"/>
      <c r="U69" s="34"/>
      <c r="V69" s="461"/>
      <c r="W69" s="462"/>
      <c r="X69" s="462"/>
      <c r="Y69" s="462"/>
      <c r="Z69" s="463"/>
      <c r="AA69" s="278"/>
      <c r="AB69" s="279"/>
      <c r="AC69" s="279"/>
    </row>
    <row r="70" spans="1:29" s="127" customFormat="1" ht="15" customHeight="1">
      <c r="A70" s="450"/>
      <c r="B70" s="453"/>
      <c r="C70" s="433"/>
      <c r="D70" s="433"/>
      <c r="E70" s="433"/>
      <c r="F70" s="434"/>
      <c r="G70" s="432"/>
      <c r="H70" s="433"/>
      <c r="I70" s="433"/>
      <c r="J70" s="433"/>
      <c r="K70" s="434"/>
      <c r="L70" s="440"/>
      <c r="M70" s="441"/>
      <c r="N70" s="443"/>
      <c r="O70" s="456"/>
      <c r="P70" s="456"/>
      <c r="Q70" s="292" t="str">
        <f>IFERROR(VLOOKUP(U70,リスト!$AW$1:$AY$44,2,0),"")</f>
        <v/>
      </c>
      <c r="R70" s="293"/>
      <c r="S70" s="286" t="str">
        <f>IFERROR(VLOOKUP(U70,リスト!$AW$1:$AY$44,3,0),"")</f>
        <v/>
      </c>
      <c r="T70" s="290"/>
      <c r="U70" s="34"/>
      <c r="V70" s="461"/>
      <c r="W70" s="462"/>
      <c r="X70" s="462"/>
      <c r="Y70" s="462"/>
      <c r="Z70" s="463"/>
      <c r="AA70" s="278"/>
      <c r="AB70" s="279"/>
      <c r="AC70" s="279"/>
    </row>
    <row r="71" spans="1:29" s="127" customFormat="1" ht="15" customHeight="1">
      <c r="A71" s="451"/>
      <c r="B71" s="454"/>
      <c r="C71" s="436"/>
      <c r="D71" s="436"/>
      <c r="E71" s="436"/>
      <c r="F71" s="437"/>
      <c r="G71" s="435"/>
      <c r="H71" s="436"/>
      <c r="I71" s="436"/>
      <c r="J71" s="436"/>
      <c r="K71" s="437"/>
      <c r="L71" s="182"/>
      <c r="M71" s="183" t="s">
        <v>313</v>
      </c>
      <c r="N71" s="444"/>
      <c r="O71" s="457"/>
      <c r="P71" s="457"/>
      <c r="Q71" s="294" t="str">
        <f>IFERROR(VLOOKUP(U71,リスト!$AW$1:$AY$44,2,0),"")</f>
        <v/>
      </c>
      <c r="R71" s="295"/>
      <c r="S71" s="445" t="str">
        <f>IFERROR(VLOOKUP(U71,リスト!$AW$1:$AY$44,3,0),"")</f>
        <v/>
      </c>
      <c r="T71" s="446"/>
      <c r="U71" s="35"/>
      <c r="V71" s="464"/>
      <c r="W71" s="465"/>
      <c r="X71" s="465"/>
      <c r="Y71" s="465"/>
      <c r="Z71" s="466"/>
      <c r="AA71" s="278"/>
      <c r="AB71" s="279"/>
      <c r="AC71" s="279"/>
    </row>
    <row r="72" spans="1:29" s="127" customFormat="1" ht="15" customHeight="1">
      <c r="A72" s="449">
        <v>8</v>
      </c>
      <c r="B72" s="452"/>
      <c r="C72" s="430"/>
      <c r="D72" s="430"/>
      <c r="E72" s="430"/>
      <c r="F72" s="431"/>
      <c r="G72" s="429"/>
      <c r="H72" s="430"/>
      <c r="I72" s="430"/>
      <c r="J72" s="430"/>
      <c r="K72" s="431"/>
      <c r="L72" s="438"/>
      <c r="M72" s="439"/>
      <c r="N72" s="442"/>
      <c r="O72" s="455"/>
      <c r="P72" s="455"/>
      <c r="Q72" s="292" t="str">
        <f>IFERROR(VLOOKUP(U72,リスト!$AW$1:$AY$44,2,0),"")</f>
        <v/>
      </c>
      <c r="R72" s="447"/>
      <c r="S72" s="286" t="str">
        <f>IFERROR(VLOOKUP(U72,リスト!$AW$1:$AY$44,3,0),"")</f>
        <v/>
      </c>
      <c r="T72" s="290"/>
      <c r="U72" s="33"/>
      <c r="V72" s="458"/>
      <c r="W72" s="459"/>
      <c r="X72" s="459"/>
      <c r="Y72" s="459"/>
      <c r="Z72" s="460"/>
      <c r="AA72" s="276"/>
      <c r="AB72" s="277"/>
      <c r="AC72" s="277"/>
    </row>
    <row r="73" spans="1:29" s="127" customFormat="1" ht="15" customHeight="1">
      <c r="A73" s="450"/>
      <c r="B73" s="453"/>
      <c r="C73" s="433"/>
      <c r="D73" s="433"/>
      <c r="E73" s="433"/>
      <c r="F73" s="434"/>
      <c r="G73" s="432"/>
      <c r="H73" s="433"/>
      <c r="I73" s="433"/>
      <c r="J73" s="433"/>
      <c r="K73" s="434"/>
      <c r="L73" s="440"/>
      <c r="M73" s="441"/>
      <c r="N73" s="443"/>
      <c r="O73" s="456"/>
      <c r="P73" s="456"/>
      <c r="Q73" s="292" t="str">
        <f>IFERROR(VLOOKUP(U73,リスト!$AW$1:$AY$44,2,0),"")</f>
        <v/>
      </c>
      <c r="R73" s="293"/>
      <c r="S73" s="286" t="str">
        <f>IFERROR(VLOOKUP(U73,リスト!$AW$1:$AY$44,3,0),"")</f>
        <v/>
      </c>
      <c r="T73" s="287"/>
      <c r="U73" s="34"/>
      <c r="V73" s="461"/>
      <c r="W73" s="462"/>
      <c r="X73" s="462"/>
      <c r="Y73" s="462"/>
      <c r="Z73" s="463"/>
      <c r="AA73" s="278"/>
      <c r="AB73" s="279"/>
      <c r="AC73" s="279"/>
    </row>
    <row r="74" spans="1:29" s="127" customFormat="1" ht="15" customHeight="1">
      <c r="A74" s="450"/>
      <c r="B74" s="453"/>
      <c r="C74" s="433"/>
      <c r="D74" s="433"/>
      <c r="E74" s="433"/>
      <c r="F74" s="434"/>
      <c r="G74" s="432"/>
      <c r="H74" s="433"/>
      <c r="I74" s="433"/>
      <c r="J74" s="433"/>
      <c r="K74" s="434"/>
      <c r="L74" s="440"/>
      <c r="M74" s="441"/>
      <c r="N74" s="443"/>
      <c r="O74" s="456"/>
      <c r="P74" s="456"/>
      <c r="Q74" s="292" t="str">
        <f>IFERROR(VLOOKUP(U74,リスト!$AW$1:$AY$44,2,0),"")</f>
        <v/>
      </c>
      <c r="R74" s="447"/>
      <c r="S74" s="286" t="str">
        <f>IFERROR(VLOOKUP(U74,リスト!$AW$1:$AY$44,3,0),"")</f>
        <v/>
      </c>
      <c r="T74" s="290"/>
      <c r="U74" s="34"/>
      <c r="V74" s="461"/>
      <c r="W74" s="462"/>
      <c r="X74" s="462"/>
      <c r="Y74" s="462"/>
      <c r="Z74" s="463"/>
      <c r="AA74" s="278"/>
      <c r="AB74" s="279"/>
      <c r="AC74" s="279"/>
    </row>
    <row r="75" spans="1:29" s="127" customFormat="1" ht="15" customHeight="1">
      <c r="A75" s="450"/>
      <c r="B75" s="453"/>
      <c r="C75" s="433"/>
      <c r="D75" s="433"/>
      <c r="E75" s="433"/>
      <c r="F75" s="434"/>
      <c r="G75" s="432"/>
      <c r="H75" s="433"/>
      <c r="I75" s="433"/>
      <c r="J75" s="433"/>
      <c r="K75" s="434"/>
      <c r="L75" s="440"/>
      <c r="M75" s="441"/>
      <c r="N75" s="443"/>
      <c r="O75" s="456"/>
      <c r="P75" s="456"/>
      <c r="Q75" s="292" t="str">
        <f>IFERROR(VLOOKUP(U75,リスト!$AW$1:$AY$44,2,0),"")</f>
        <v/>
      </c>
      <c r="R75" s="447"/>
      <c r="S75" s="286" t="str">
        <f>IFERROR(VLOOKUP(U75,リスト!$AW$1:$AY$44,3,0),"")</f>
        <v/>
      </c>
      <c r="T75" s="287"/>
      <c r="U75" s="34"/>
      <c r="V75" s="461"/>
      <c r="W75" s="462"/>
      <c r="X75" s="462"/>
      <c r="Y75" s="462"/>
      <c r="Z75" s="463"/>
      <c r="AA75" s="278"/>
      <c r="AB75" s="279"/>
      <c r="AC75" s="279"/>
    </row>
    <row r="76" spans="1:29" s="127" customFormat="1" ht="15" customHeight="1">
      <c r="A76" s="450"/>
      <c r="B76" s="453"/>
      <c r="C76" s="433"/>
      <c r="D76" s="433"/>
      <c r="E76" s="433"/>
      <c r="F76" s="434"/>
      <c r="G76" s="432"/>
      <c r="H76" s="433"/>
      <c r="I76" s="433"/>
      <c r="J76" s="433"/>
      <c r="K76" s="434"/>
      <c r="L76" s="440"/>
      <c r="M76" s="441"/>
      <c r="N76" s="443"/>
      <c r="O76" s="456"/>
      <c r="P76" s="456"/>
      <c r="Q76" s="292" t="str">
        <f>IFERROR(VLOOKUP(U76,リスト!$AW$1:$AY$44,2,0),"")</f>
        <v/>
      </c>
      <c r="R76" s="293"/>
      <c r="S76" s="286" t="str">
        <f>IFERROR(VLOOKUP(U76,リスト!$AW$1:$AY$44,3,0),"")</f>
        <v/>
      </c>
      <c r="T76" s="290"/>
      <c r="U76" s="34"/>
      <c r="V76" s="461"/>
      <c r="W76" s="462"/>
      <c r="X76" s="462"/>
      <c r="Y76" s="462"/>
      <c r="Z76" s="463"/>
      <c r="AA76" s="278"/>
      <c r="AB76" s="279"/>
      <c r="AC76" s="279"/>
    </row>
    <row r="77" spans="1:29" s="127" customFormat="1" ht="15" customHeight="1">
      <c r="A77" s="451"/>
      <c r="B77" s="454"/>
      <c r="C77" s="436"/>
      <c r="D77" s="436"/>
      <c r="E77" s="436"/>
      <c r="F77" s="437"/>
      <c r="G77" s="435"/>
      <c r="H77" s="436"/>
      <c r="I77" s="436"/>
      <c r="J77" s="436"/>
      <c r="K77" s="437"/>
      <c r="L77" s="182"/>
      <c r="M77" s="183" t="s">
        <v>313</v>
      </c>
      <c r="N77" s="444"/>
      <c r="O77" s="457"/>
      <c r="P77" s="457"/>
      <c r="Q77" s="294" t="str">
        <f>IFERROR(VLOOKUP(U77,リスト!$AW$1:$AY$44,2,0),"")</f>
        <v/>
      </c>
      <c r="R77" s="295"/>
      <c r="S77" s="445" t="str">
        <f>IFERROR(VLOOKUP(U77,リスト!$AW$1:$AY$44,3,0),"")</f>
        <v/>
      </c>
      <c r="T77" s="446"/>
      <c r="U77" s="35"/>
      <c r="V77" s="464"/>
      <c r="W77" s="465"/>
      <c r="X77" s="465"/>
      <c r="Y77" s="465"/>
      <c r="Z77" s="466"/>
      <c r="AA77" s="278"/>
      <c r="AB77" s="279"/>
      <c r="AC77" s="279"/>
    </row>
    <row r="78" spans="1:29" s="127" customFormat="1" ht="15" customHeight="1">
      <c r="A78" s="449">
        <v>9</v>
      </c>
      <c r="B78" s="452"/>
      <c r="C78" s="430"/>
      <c r="D78" s="430"/>
      <c r="E78" s="430"/>
      <c r="F78" s="431"/>
      <c r="G78" s="429"/>
      <c r="H78" s="430"/>
      <c r="I78" s="430"/>
      <c r="J78" s="430"/>
      <c r="K78" s="431"/>
      <c r="L78" s="438"/>
      <c r="M78" s="439"/>
      <c r="N78" s="442"/>
      <c r="O78" s="455"/>
      <c r="P78" s="455"/>
      <c r="Q78" s="292" t="str">
        <f>IFERROR(VLOOKUP(U78,リスト!$AW$1:$AY$44,2,0),"")</f>
        <v/>
      </c>
      <c r="R78" s="447"/>
      <c r="S78" s="286" t="str">
        <f>IFERROR(VLOOKUP(U78,リスト!$AW$1:$AY$44,3,0),"")</f>
        <v/>
      </c>
      <c r="T78" s="290"/>
      <c r="U78" s="33"/>
      <c r="V78" s="458"/>
      <c r="W78" s="459"/>
      <c r="X78" s="459"/>
      <c r="Y78" s="459"/>
      <c r="Z78" s="460"/>
      <c r="AA78" s="276"/>
      <c r="AB78" s="277"/>
      <c r="AC78" s="277"/>
    </row>
    <row r="79" spans="1:29" s="127" customFormat="1" ht="15" customHeight="1">
      <c r="A79" s="450"/>
      <c r="B79" s="453"/>
      <c r="C79" s="433"/>
      <c r="D79" s="433"/>
      <c r="E79" s="433"/>
      <c r="F79" s="434"/>
      <c r="G79" s="432"/>
      <c r="H79" s="433"/>
      <c r="I79" s="433"/>
      <c r="J79" s="433"/>
      <c r="K79" s="434"/>
      <c r="L79" s="440"/>
      <c r="M79" s="441"/>
      <c r="N79" s="443"/>
      <c r="O79" s="456"/>
      <c r="P79" s="456"/>
      <c r="Q79" s="292" t="str">
        <f>IFERROR(VLOOKUP(U79,リスト!$AW$1:$AY$44,2,0),"")</f>
        <v/>
      </c>
      <c r="R79" s="293"/>
      <c r="S79" s="286" t="str">
        <f>IFERROR(VLOOKUP(U79,リスト!$AW$1:$AY$44,3,0),"")</f>
        <v/>
      </c>
      <c r="T79" s="287"/>
      <c r="U79" s="34"/>
      <c r="V79" s="461"/>
      <c r="W79" s="462"/>
      <c r="X79" s="462"/>
      <c r="Y79" s="462"/>
      <c r="Z79" s="463"/>
      <c r="AA79" s="278"/>
      <c r="AB79" s="279"/>
      <c r="AC79" s="279"/>
    </row>
    <row r="80" spans="1:29" s="127" customFormat="1" ht="15" customHeight="1">
      <c r="A80" s="450"/>
      <c r="B80" s="453"/>
      <c r="C80" s="433"/>
      <c r="D80" s="433"/>
      <c r="E80" s="433"/>
      <c r="F80" s="434"/>
      <c r="G80" s="432"/>
      <c r="H80" s="433"/>
      <c r="I80" s="433"/>
      <c r="J80" s="433"/>
      <c r="K80" s="434"/>
      <c r="L80" s="440"/>
      <c r="M80" s="441"/>
      <c r="N80" s="443"/>
      <c r="O80" s="456"/>
      <c r="P80" s="456"/>
      <c r="Q80" s="292" t="str">
        <f>IFERROR(VLOOKUP(U80,リスト!$AW$1:$AY$44,2,0),"")</f>
        <v/>
      </c>
      <c r="R80" s="447"/>
      <c r="S80" s="286" t="str">
        <f>IFERROR(VLOOKUP(U80,リスト!$AW$1:$AY$44,3,0),"")</f>
        <v/>
      </c>
      <c r="T80" s="290"/>
      <c r="U80" s="34"/>
      <c r="V80" s="461"/>
      <c r="W80" s="462"/>
      <c r="X80" s="462"/>
      <c r="Y80" s="462"/>
      <c r="Z80" s="463"/>
      <c r="AA80" s="278"/>
      <c r="AB80" s="279"/>
      <c r="AC80" s="279"/>
    </row>
    <row r="81" spans="1:29" s="127" customFormat="1" ht="15" customHeight="1">
      <c r="A81" s="450"/>
      <c r="B81" s="453"/>
      <c r="C81" s="433"/>
      <c r="D81" s="433"/>
      <c r="E81" s="433"/>
      <c r="F81" s="434"/>
      <c r="G81" s="432"/>
      <c r="H81" s="433"/>
      <c r="I81" s="433"/>
      <c r="J81" s="433"/>
      <c r="K81" s="434"/>
      <c r="L81" s="440"/>
      <c r="M81" s="441"/>
      <c r="N81" s="443"/>
      <c r="O81" s="456"/>
      <c r="P81" s="456"/>
      <c r="Q81" s="292" t="str">
        <f>IFERROR(VLOOKUP(U81,リスト!$AW$1:$AY$44,2,0),"")</f>
        <v/>
      </c>
      <c r="R81" s="447"/>
      <c r="S81" s="286" t="str">
        <f>IFERROR(VLOOKUP(U81,リスト!$AW$1:$AY$44,3,0),"")</f>
        <v/>
      </c>
      <c r="T81" s="287"/>
      <c r="U81" s="34"/>
      <c r="V81" s="461"/>
      <c r="W81" s="462"/>
      <c r="X81" s="462"/>
      <c r="Y81" s="462"/>
      <c r="Z81" s="463"/>
      <c r="AA81" s="278"/>
      <c r="AB81" s="279"/>
      <c r="AC81" s="279"/>
    </row>
    <row r="82" spans="1:29" s="127" customFormat="1" ht="15" customHeight="1">
      <c r="A82" s="450"/>
      <c r="B82" s="453"/>
      <c r="C82" s="433"/>
      <c r="D82" s="433"/>
      <c r="E82" s="433"/>
      <c r="F82" s="434"/>
      <c r="G82" s="432"/>
      <c r="H82" s="433"/>
      <c r="I82" s="433"/>
      <c r="J82" s="433"/>
      <c r="K82" s="434"/>
      <c r="L82" s="440"/>
      <c r="M82" s="441"/>
      <c r="N82" s="443"/>
      <c r="O82" s="456"/>
      <c r="P82" s="456"/>
      <c r="Q82" s="292" t="str">
        <f>IFERROR(VLOOKUP(U82,リスト!$AW$1:$AY$44,2,0),"")</f>
        <v/>
      </c>
      <c r="R82" s="293"/>
      <c r="S82" s="286" t="str">
        <f>IFERROR(VLOOKUP(U82,リスト!$AW$1:$AY$44,3,0),"")</f>
        <v/>
      </c>
      <c r="T82" s="290"/>
      <c r="U82" s="34"/>
      <c r="V82" s="461"/>
      <c r="W82" s="462"/>
      <c r="X82" s="462"/>
      <c r="Y82" s="462"/>
      <c r="Z82" s="463"/>
      <c r="AA82" s="278"/>
      <c r="AB82" s="279"/>
      <c r="AC82" s="279"/>
    </row>
    <row r="83" spans="1:29" s="127" customFormat="1" ht="15" customHeight="1">
      <c r="A83" s="451"/>
      <c r="B83" s="454"/>
      <c r="C83" s="436"/>
      <c r="D83" s="436"/>
      <c r="E83" s="436"/>
      <c r="F83" s="437"/>
      <c r="G83" s="435"/>
      <c r="H83" s="436"/>
      <c r="I83" s="436"/>
      <c r="J83" s="436"/>
      <c r="K83" s="437"/>
      <c r="L83" s="182"/>
      <c r="M83" s="183" t="s">
        <v>313</v>
      </c>
      <c r="N83" s="444"/>
      <c r="O83" s="457"/>
      <c r="P83" s="457"/>
      <c r="Q83" s="294" t="str">
        <f>IFERROR(VLOOKUP(U83,リスト!$AW$1:$AY$44,2,0),"")</f>
        <v/>
      </c>
      <c r="R83" s="295"/>
      <c r="S83" s="445" t="str">
        <f>IFERROR(VLOOKUP(U83,リスト!$AW$1:$AY$44,3,0),"")</f>
        <v/>
      </c>
      <c r="T83" s="446"/>
      <c r="U83" s="35"/>
      <c r="V83" s="464"/>
      <c r="W83" s="465"/>
      <c r="X83" s="465"/>
      <c r="Y83" s="465"/>
      <c r="Z83" s="466"/>
      <c r="AA83" s="278"/>
      <c r="AB83" s="279"/>
      <c r="AC83" s="279"/>
    </row>
    <row r="84" spans="1:29" s="127" customFormat="1" ht="15" customHeight="1">
      <c r="A84" s="449">
        <v>10</v>
      </c>
      <c r="B84" s="452"/>
      <c r="C84" s="430"/>
      <c r="D84" s="430"/>
      <c r="E84" s="430"/>
      <c r="F84" s="431"/>
      <c r="G84" s="429"/>
      <c r="H84" s="430"/>
      <c r="I84" s="430"/>
      <c r="J84" s="430"/>
      <c r="K84" s="431"/>
      <c r="L84" s="438"/>
      <c r="M84" s="439"/>
      <c r="N84" s="442"/>
      <c r="O84" s="455"/>
      <c r="P84" s="455"/>
      <c r="Q84" s="292" t="str">
        <f>IFERROR(VLOOKUP(U84,リスト!$AW$1:$AY$44,2,0),"")</f>
        <v/>
      </c>
      <c r="R84" s="447"/>
      <c r="S84" s="286" t="str">
        <f>IFERROR(VLOOKUP(U84,リスト!$AW$1:$AY$44,3,0),"")</f>
        <v/>
      </c>
      <c r="T84" s="290"/>
      <c r="U84" s="33"/>
      <c r="V84" s="458"/>
      <c r="W84" s="459"/>
      <c r="X84" s="459"/>
      <c r="Y84" s="459"/>
      <c r="Z84" s="460"/>
      <c r="AA84" s="276"/>
      <c r="AB84" s="277"/>
      <c r="AC84" s="277"/>
    </row>
    <row r="85" spans="1:29" s="127" customFormat="1" ht="15" customHeight="1">
      <c r="A85" s="450"/>
      <c r="B85" s="453"/>
      <c r="C85" s="433"/>
      <c r="D85" s="433"/>
      <c r="E85" s="433"/>
      <c r="F85" s="434"/>
      <c r="G85" s="432"/>
      <c r="H85" s="433"/>
      <c r="I85" s="433"/>
      <c r="J85" s="433"/>
      <c r="K85" s="434"/>
      <c r="L85" s="440"/>
      <c r="M85" s="441"/>
      <c r="N85" s="443"/>
      <c r="O85" s="456"/>
      <c r="P85" s="456"/>
      <c r="Q85" s="292" t="str">
        <f>IFERROR(VLOOKUP(U85,リスト!$AW$1:$AY$44,2,0),"")</f>
        <v/>
      </c>
      <c r="R85" s="293"/>
      <c r="S85" s="286" t="str">
        <f>IFERROR(VLOOKUP(U85,リスト!$AW$1:$AY$44,3,0),"")</f>
        <v/>
      </c>
      <c r="T85" s="287"/>
      <c r="U85" s="34"/>
      <c r="V85" s="461"/>
      <c r="W85" s="462"/>
      <c r="X85" s="462"/>
      <c r="Y85" s="462"/>
      <c r="Z85" s="463"/>
      <c r="AA85" s="278"/>
      <c r="AB85" s="279"/>
      <c r="AC85" s="279"/>
    </row>
    <row r="86" spans="1:29" s="127" customFormat="1" ht="15" customHeight="1">
      <c r="A86" s="450"/>
      <c r="B86" s="453"/>
      <c r="C86" s="433"/>
      <c r="D86" s="433"/>
      <c r="E86" s="433"/>
      <c r="F86" s="434"/>
      <c r="G86" s="432"/>
      <c r="H86" s="433"/>
      <c r="I86" s="433"/>
      <c r="J86" s="433"/>
      <c r="K86" s="434"/>
      <c r="L86" s="440"/>
      <c r="M86" s="441"/>
      <c r="N86" s="443"/>
      <c r="O86" s="456"/>
      <c r="P86" s="456"/>
      <c r="Q86" s="292" t="str">
        <f>IFERROR(VLOOKUP(U86,リスト!$AW$1:$AY$44,2,0),"")</f>
        <v/>
      </c>
      <c r="R86" s="447"/>
      <c r="S86" s="286" t="str">
        <f>IFERROR(VLOOKUP(U86,リスト!$AW$1:$AY$44,3,0),"")</f>
        <v/>
      </c>
      <c r="T86" s="290"/>
      <c r="U86" s="34"/>
      <c r="V86" s="461"/>
      <c r="W86" s="462"/>
      <c r="X86" s="462"/>
      <c r="Y86" s="462"/>
      <c r="Z86" s="463"/>
      <c r="AA86" s="278"/>
      <c r="AB86" s="279"/>
      <c r="AC86" s="279"/>
    </row>
    <row r="87" spans="1:29" s="127" customFormat="1" ht="15" customHeight="1">
      <c r="A87" s="450"/>
      <c r="B87" s="453"/>
      <c r="C87" s="433"/>
      <c r="D87" s="433"/>
      <c r="E87" s="433"/>
      <c r="F87" s="434"/>
      <c r="G87" s="432"/>
      <c r="H87" s="433"/>
      <c r="I87" s="433"/>
      <c r="J87" s="433"/>
      <c r="K87" s="434"/>
      <c r="L87" s="440"/>
      <c r="M87" s="441"/>
      <c r="N87" s="443"/>
      <c r="O87" s="456"/>
      <c r="P87" s="456"/>
      <c r="Q87" s="292" t="str">
        <f>IFERROR(VLOOKUP(U87,リスト!$AW$1:$AY$44,2,0),"")</f>
        <v/>
      </c>
      <c r="R87" s="447"/>
      <c r="S87" s="286" t="str">
        <f>IFERROR(VLOOKUP(U87,リスト!$AW$1:$AY$44,3,0),"")</f>
        <v/>
      </c>
      <c r="T87" s="287"/>
      <c r="U87" s="34"/>
      <c r="V87" s="461"/>
      <c r="W87" s="462"/>
      <c r="X87" s="462"/>
      <c r="Y87" s="462"/>
      <c r="Z87" s="463"/>
      <c r="AA87" s="278"/>
      <c r="AB87" s="279"/>
      <c r="AC87" s="279"/>
    </row>
    <row r="88" spans="1:29" s="127" customFormat="1" ht="15" customHeight="1">
      <c r="A88" s="450"/>
      <c r="B88" s="453"/>
      <c r="C88" s="433"/>
      <c r="D88" s="433"/>
      <c r="E88" s="433"/>
      <c r="F88" s="434"/>
      <c r="G88" s="432"/>
      <c r="H88" s="433"/>
      <c r="I88" s="433"/>
      <c r="J88" s="433"/>
      <c r="K88" s="434"/>
      <c r="L88" s="440"/>
      <c r="M88" s="441"/>
      <c r="N88" s="443"/>
      <c r="O88" s="456"/>
      <c r="P88" s="456"/>
      <c r="Q88" s="292" t="str">
        <f>IFERROR(VLOOKUP(U88,リスト!$AW$1:$AY$44,2,0),"")</f>
        <v/>
      </c>
      <c r="R88" s="293"/>
      <c r="S88" s="286" t="str">
        <f>IFERROR(VLOOKUP(U88,リスト!$AW$1:$AY$44,3,0),"")</f>
        <v/>
      </c>
      <c r="T88" s="290"/>
      <c r="U88" s="34"/>
      <c r="V88" s="461"/>
      <c r="W88" s="462"/>
      <c r="X88" s="462"/>
      <c r="Y88" s="462"/>
      <c r="Z88" s="463"/>
      <c r="AA88" s="278"/>
      <c r="AB88" s="279"/>
      <c r="AC88" s="279"/>
    </row>
    <row r="89" spans="1:29" s="127" customFormat="1" ht="15" customHeight="1">
      <c r="A89" s="450"/>
      <c r="B89" s="453"/>
      <c r="C89" s="433"/>
      <c r="D89" s="433"/>
      <c r="E89" s="433"/>
      <c r="F89" s="434"/>
      <c r="G89" s="432"/>
      <c r="H89" s="433"/>
      <c r="I89" s="433"/>
      <c r="J89" s="433"/>
      <c r="K89" s="434"/>
      <c r="L89" s="182"/>
      <c r="M89" s="183" t="s">
        <v>313</v>
      </c>
      <c r="N89" s="444"/>
      <c r="O89" s="457"/>
      <c r="P89" s="457"/>
      <c r="Q89" s="294" t="str">
        <f>IFERROR(VLOOKUP(U89,リスト!$AW$1:$AY$44,2,0),"")</f>
        <v/>
      </c>
      <c r="R89" s="295"/>
      <c r="S89" s="286" t="str">
        <f>IFERROR(VLOOKUP(U89,リスト!$AW$1:$AY$44,3,0),"")</f>
        <v/>
      </c>
      <c r="T89" s="287"/>
      <c r="U89" s="35"/>
      <c r="V89" s="464"/>
      <c r="W89" s="465"/>
      <c r="X89" s="465"/>
      <c r="Y89" s="465"/>
      <c r="Z89" s="466"/>
      <c r="AA89" s="278"/>
      <c r="AB89" s="279"/>
      <c r="AC89" s="279"/>
    </row>
    <row r="90" spans="1:29" s="127" customFormat="1" ht="15" hidden="1" customHeight="1" outlineLevel="1">
      <c r="A90" s="449">
        <v>11</v>
      </c>
      <c r="B90" s="452"/>
      <c r="C90" s="430"/>
      <c r="D90" s="430"/>
      <c r="E90" s="430"/>
      <c r="F90" s="431"/>
      <c r="G90" s="429"/>
      <c r="H90" s="430"/>
      <c r="I90" s="430"/>
      <c r="J90" s="430"/>
      <c r="K90" s="431"/>
      <c r="L90" s="438"/>
      <c r="M90" s="439"/>
      <c r="N90" s="442"/>
      <c r="O90" s="455"/>
      <c r="P90" s="455"/>
      <c r="Q90" s="484" t="str">
        <f>IFERROR(VLOOKUP(U90,リスト!$AW$1:$AY$44,2,0),"")</f>
        <v/>
      </c>
      <c r="R90" s="485"/>
      <c r="S90" s="288" t="str">
        <f>IFERROR(VLOOKUP(U90,リスト!$AW$1:$AY$44,3,0),"")</f>
        <v/>
      </c>
      <c r="T90" s="289"/>
      <c r="U90" s="33"/>
      <c r="V90" s="458"/>
      <c r="W90" s="459"/>
      <c r="X90" s="459"/>
      <c r="Y90" s="459"/>
      <c r="Z90" s="460"/>
      <c r="AA90" s="276"/>
      <c r="AB90" s="277"/>
      <c r="AC90" s="277"/>
    </row>
    <row r="91" spans="1:29" s="127" customFormat="1" ht="15" hidden="1" customHeight="1" outlineLevel="1">
      <c r="A91" s="450"/>
      <c r="B91" s="453"/>
      <c r="C91" s="433"/>
      <c r="D91" s="433"/>
      <c r="E91" s="433"/>
      <c r="F91" s="434"/>
      <c r="G91" s="432"/>
      <c r="H91" s="433"/>
      <c r="I91" s="433"/>
      <c r="J91" s="433"/>
      <c r="K91" s="434"/>
      <c r="L91" s="440"/>
      <c r="M91" s="441"/>
      <c r="N91" s="443"/>
      <c r="O91" s="456"/>
      <c r="P91" s="456"/>
      <c r="Q91" s="292" t="str">
        <f>IFERROR(VLOOKUP(U91,リスト!$AW$1:$AY$44,2,0),"")</f>
        <v/>
      </c>
      <c r="R91" s="293"/>
      <c r="S91" s="467" t="str">
        <f>IFERROR(VLOOKUP(U91,リスト!$AW$1:$AY$44,3,0),"")</f>
        <v/>
      </c>
      <c r="T91" s="468"/>
      <c r="U91" s="34"/>
      <c r="V91" s="461"/>
      <c r="W91" s="462"/>
      <c r="X91" s="462"/>
      <c r="Y91" s="462"/>
      <c r="Z91" s="463"/>
      <c r="AA91" s="278"/>
      <c r="AB91" s="279"/>
      <c r="AC91" s="279"/>
    </row>
    <row r="92" spans="1:29" s="127" customFormat="1" ht="14.25" hidden="1" customHeight="1" outlineLevel="1">
      <c r="A92" s="450"/>
      <c r="B92" s="453"/>
      <c r="C92" s="433"/>
      <c r="D92" s="433"/>
      <c r="E92" s="433"/>
      <c r="F92" s="434"/>
      <c r="G92" s="432"/>
      <c r="H92" s="433"/>
      <c r="I92" s="433"/>
      <c r="J92" s="433"/>
      <c r="K92" s="434"/>
      <c r="L92" s="440"/>
      <c r="M92" s="441"/>
      <c r="N92" s="443"/>
      <c r="O92" s="456"/>
      <c r="P92" s="456"/>
      <c r="Q92" s="292" t="str">
        <f>IFERROR(VLOOKUP(U92,リスト!$AW$1:$AY$44,2,0),"")</f>
        <v/>
      </c>
      <c r="R92" s="293"/>
      <c r="S92" s="467" t="str">
        <f>IFERROR(VLOOKUP(U92,リスト!$AW$1:$AY$44,3,0),"")</f>
        <v/>
      </c>
      <c r="T92" s="468"/>
      <c r="U92" s="34"/>
      <c r="V92" s="461"/>
      <c r="W92" s="462"/>
      <c r="X92" s="462"/>
      <c r="Y92" s="462"/>
      <c r="Z92" s="463"/>
      <c r="AA92" s="278"/>
      <c r="AB92" s="279"/>
      <c r="AC92" s="279"/>
    </row>
    <row r="93" spans="1:29" s="127" customFormat="1" ht="15" hidden="1" customHeight="1" outlineLevel="1">
      <c r="A93" s="450"/>
      <c r="B93" s="453"/>
      <c r="C93" s="433"/>
      <c r="D93" s="433"/>
      <c r="E93" s="433"/>
      <c r="F93" s="434"/>
      <c r="G93" s="432"/>
      <c r="H93" s="433"/>
      <c r="I93" s="433"/>
      <c r="J93" s="433"/>
      <c r="K93" s="434"/>
      <c r="L93" s="440"/>
      <c r="M93" s="441"/>
      <c r="N93" s="443"/>
      <c r="O93" s="456"/>
      <c r="P93" s="456"/>
      <c r="Q93" s="292" t="str">
        <f>IFERROR(VLOOKUP(U93,リスト!$AW$1:$AY$44,2,0),"")</f>
        <v/>
      </c>
      <c r="R93" s="293"/>
      <c r="S93" s="467" t="str">
        <f>IFERROR(VLOOKUP(U93,リスト!$AW$1:$AY$44,3,0),"")</f>
        <v/>
      </c>
      <c r="T93" s="468"/>
      <c r="U93" s="34"/>
      <c r="V93" s="461"/>
      <c r="W93" s="462"/>
      <c r="X93" s="462"/>
      <c r="Y93" s="462"/>
      <c r="Z93" s="463"/>
      <c r="AA93" s="278"/>
      <c r="AB93" s="279"/>
      <c r="AC93" s="279"/>
    </row>
    <row r="94" spans="1:29" s="127" customFormat="1" ht="15" hidden="1" customHeight="1" outlineLevel="1">
      <c r="A94" s="450"/>
      <c r="B94" s="453"/>
      <c r="C94" s="433"/>
      <c r="D94" s="433"/>
      <c r="E94" s="433"/>
      <c r="F94" s="434"/>
      <c r="G94" s="432"/>
      <c r="H94" s="433"/>
      <c r="I94" s="433"/>
      <c r="J94" s="433"/>
      <c r="K94" s="434"/>
      <c r="L94" s="440"/>
      <c r="M94" s="441"/>
      <c r="N94" s="443"/>
      <c r="O94" s="456"/>
      <c r="P94" s="456"/>
      <c r="Q94" s="292" t="str">
        <f>IFERROR(VLOOKUP(U94,リスト!$AW$1:$AY$44,2,0),"")</f>
        <v/>
      </c>
      <c r="R94" s="293"/>
      <c r="S94" s="467" t="str">
        <f>IFERROR(VLOOKUP(U94,リスト!$AW$1:$AY$44,3,0),"")</f>
        <v/>
      </c>
      <c r="T94" s="468"/>
      <c r="U94" s="34"/>
      <c r="V94" s="461"/>
      <c r="W94" s="462"/>
      <c r="X94" s="462"/>
      <c r="Y94" s="462"/>
      <c r="Z94" s="463"/>
      <c r="AA94" s="278"/>
      <c r="AB94" s="279"/>
      <c r="AC94" s="279"/>
    </row>
    <row r="95" spans="1:29" s="127" customFormat="1" ht="15" hidden="1" customHeight="1" outlineLevel="1">
      <c r="A95" s="450"/>
      <c r="B95" s="453"/>
      <c r="C95" s="433"/>
      <c r="D95" s="433"/>
      <c r="E95" s="433"/>
      <c r="F95" s="434"/>
      <c r="G95" s="432"/>
      <c r="H95" s="433"/>
      <c r="I95" s="433"/>
      <c r="J95" s="433"/>
      <c r="K95" s="434"/>
      <c r="L95" s="182"/>
      <c r="M95" s="183" t="s">
        <v>313</v>
      </c>
      <c r="N95" s="443"/>
      <c r="O95" s="457"/>
      <c r="P95" s="457"/>
      <c r="Q95" s="292" t="str">
        <f>IFERROR(VLOOKUP(U95,リスト!$AW$1:$AY$44,2,0),"")</f>
        <v/>
      </c>
      <c r="R95" s="293"/>
      <c r="S95" s="469" t="str">
        <f>IFERROR(VLOOKUP(U95,リスト!$AW$1:$AY$44,3,0),"")</f>
        <v/>
      </c>
      <c r="T95" s="470"/>
      <c r="U95" s="35"/>
      <c r="V95" s="464"/>
      <c r="W95" s="465"/>
      <c r="X95" s="465"/>
      <c r="Y95" s="465"/>
      <c r="Z95" s="466"/>
      <c r="AA95" s="278"/>
      <c r="AB95" s="279"/>
      <c r="AC95" s="279"/>
    </row>
    <row r="96" spans="1:29" s="127" customFormat="1" ht="15" hidden="1" customHeight="1" outlineLevel="1">
      <c r="A96" s="449">
        <v>12</v>
      </c>
      <c r="B96" s="452"/>
      <c r="C96" s="430"/>
      <c r="D96" s="430"/>
      <c r="E96" s="430"/>
      <c r="F96" s="431"/>
      <c r="G96" s="429"/>
      <c r="H96" s="430"/>
      <c r="I96" s="430"/>
      <c r="J96" s="430"/>
      <c r="K96" s="431"/>
      <c r="L96" s="438"/>
      <c r="M96" s="439"/>
      <c r="N96" s="442"/>
      <c r="O96" s="455"/>
      <c r="P96" s="455"/>
      <c r="Q96" s="484" t="str">
        <f>IFERROR(VLOOKUP(U96,リスト!$AW$1:$AY$44,2,0),"")</f>
        <v/>
      </c>
      <c r="R96" s="485"/>
      <c r="S96" s="288" t="str">
        <f>IFERROR(VLOOKUP(U96,リスト!$AW$1:$AY$44,3,0),"")</f>
        <v/>
      </c>
      <c r="T96" s="289"/>
      <c r="U96" s="33"/>
      <c r="V96" s="458"/>
      <c r="W96" s="459"/>
      <c r="X96" s="459"/>
      <c r="Y96" s="459"/>
      <c r="Z96" s="460"/>
      <c r="AA96" s="276"/>
      <c r="AB96" s="277"/>
      <c r="AC96" s="277"/>
    </row>
    <row r="97" spans="1:29" s="127" customFormat="1" ht="15" hidden="1" customHeight="1" outlineLevel="1">
      <c r="A97" s="450"/>
      <c r="B97" s="453"/>
      <c r="C97" s="433"/>
      <c r="D97" s="433"/>
      <c r="E97" s="433"/>
      <c r="F97" s="434"/>
      <c r="G97" s="432"/>
      <c r="H97" s="433"/>
      <c r="I97" s="433"/>
      <c r="J97" s="433"/>
      <c r="K97" s="434"/>
      <c r="L97" s="440"/>
      <c r="M97" s="441"/>
      <c r="N97" s="443"/>
      <c r="O97" s="456"/>
      <c r="P97" s="456"/>
      <c r="Q97" s="292" t="str">
        <f>IFERROR(VLOOKUP(U97,リスト!$AW$1:$AY$44,2,0),"")</f>
        <v/>
      </c>
      <c r="R97" s="293"/>
      <c r="S97" s="467" t="str">
        <f>IFERROR(VLOOKUP(U97,リスト!$AW$1:$AY$44,3,0),"")</f>
        <v/>
      </c>
      <c r="T97" s="468"/>
      <c r="U97" s="34"/>
      <c r="V97" s="461"/>
      <c r="W97" s="462"/>
      <c r="X97" s="462"/>
      <c r="Y97" s="462"/>
      <c r="Z97" s="463"/>
      <c r="AA97" s="278"/>
      <c r="AB97" s="279"/>
      <c r="AC97" s="279"/>
    </row>
    <row r="98" spans="1:29" s="127" customFormat="1" ht="15" hidden="1" customHeight="1" outlineLevel="1">
      <c r="A98" s="450"/>
      <c r="B98" s="453"/>
      <c r="C98" s="433"/>
      <c r="D98" s="433"/>
      <c r="E98" s="433"/>
      <c r="F98" s="434"/>
      <c r="G98" s="432"/>
      <c r="H98" s="433"/>
      <c r="I98" s="433"/>
      <c r="J98" s="433"/>
      <c r="K98" s="434"/>
      <c r="L98" s="440"/>
      <c r="M98" s="441"/>
      <c r="N98" s="443"/>
      <c r="O98" s="456"/>
      <c r="P98" s="456"/>
      <c r="Q98" s="292" t="str">
        <f>IFERROR(VLOOKUP(U98,リスト!$AW$1:$AY$44,2,0),"")</f>
        <v/>
      </c>
      <c r="R98" s="293"/>
      <c r="S98" s="467" t="str">
        <f>IFERROR(VLOOKUP(U98,リスト!$AW$1:$AY$44,3,0),"")</f>
        <v/>
      </c>
      <c r="T98" s="468"/>
      <c r="U98" s="34"/>
      <c r="V98" s="461"/>
      <c r="W98" s="462"/>
      <c r="X98" s="462"/>
      <c r="Y98" s="462"/>
      <c r="Z98" s="463"/>
      <c r="AA98" s="278"/>
      <c r="AB98" s="279"/>
      <c r="AC98" s="279"/>
    </row>
    <row r="99" spans="1:29" s="127" customFormat="1" ht="15" hidden="1" customHeight="1" outlineLevel="1">
      <c r="A99" s="450"/>
      <c r="B99" s="453"/>
      <c r="C99" s="433"/>
      <c r="D99" s="433"/>
      <c r="E99" s="433"/>
      <c r="F99" s="434"/>
      <c r="G99" s="432"/>
      <c r="H99" s="433"/>
      <c r="I99" s="433"/>
      <c r="J99" s="433"/>
      <c r="K99" s="434"/>
      <c r="L99" s="440"/>
      <c r="M99" s="441"/>
      <c r="N99" s="443"/>
      <c r="O99" s="456"/>
      <c r="P99" s="456"/>
      <c r="Q99" s="292" t="str">
        <f>IFERROR(VLOOKUP(U99,リスト!$AW$1:$AY$44,2,0),"")</f>
        <v/>
      </c>
      <c r="R99" s="293"/>
      <c r="S99" s="467" t="str">
        <f>IFERROR(VLOOKUP(U99,リスト!$AW$1:$AY$44,3,0),"")</f>
        <v/>
      </c>
      <c r="T99" s="468"/>
      <c r="U99" s="34"/>
      <c r="V99" s="461"/>
      <c r="W99" s="462"/>
      <c r="X99" s="462"/>
      <c r="Y99" s="462"/>
      <c r="Z99" s="463"/>
      <c r="AA99" s="278"/>
      <c r="AB99" s="279"/>
      <c r="AC99" s="279"/>
    </row>
    <row r="100" spans="1:29" s="127" customFormat="1" ht="15" hidden="1" customHeight="1" outlineLevel="1">
      <c r="A100" s="450"/>
      <c r="B100" s="453"/>
      <c r="C100" s="433"/>
      <c r="D100" s="433"/>
      <c r="E100" s="433"/>
      <c r="F100" s="434"/>
      <c r="G100" s="432"/>
      <c r="H100" s="433"/>
      <c r="I100" s="433"/>
      <c r="J100" s="433"/>
      <c r="K100" s="434"/>
      <c r="L100" s="440"/>
      <c r="M100" s="441"/>
      <c r="N100" s="443"/>
      <c r="O100" s="456"/>
      <c r="P100" s="456"/>
      <c r="Q100" s="292" t="str">
        <f>IFERROR(VLOOKUP(U100,リスト!$AW$1:$AY$44,2,0),"")</f>
        <v/>
      </c>
      <c r="R100" s="293"/>
      <c r="S100" s="467" t="str">
        <f>IFERROR(VLOOKUP(U100,リスト!$AW$1:$AY$44,3,0),"")</f>
        <v/>
      </c>
      <c r="T100" s="468"/>
      <c r="U100" s="34"/>
      <c r="V100" s="461"/>
      <c r="W100" s="462"/>
      <c r="X100" s="462"/>
      <c r="Y100" s="462"/>
      <c r="Z100" s="463"/>
      <c r="AA100" s="278"/>
      <c r="AB100" s="279"/>
      <c r="AC100" s="279"/>
    </row>
    <row r="101" spans="1:29" s="127" customFormat="1" ht="15" hidden="1" customHeight="1" outlineLevel="1">
      <c r="A101" s="450"/>
      <c r="B101" s="453"/>
      <c r="C101" s="433"/>
      <c r="D101" s="433"/>
      <c r="E101" s="433"/>
      <c r="F101" s="434"/>
      <c r="G101" s="432"/>
      <c r="H101" s="433"/>
      <c r="I101" s="433"/>
      <c r="J101" s="433"/>
      <c r="K101" s="434"/>
      <c r="L101" s="182"/>
      <c r="M101" s="183" t="s">
        <v>313</v>
      </c>
      <c r="N101" s="443"/>
      <c r="O101" s="457"/>
      <c r="P101" s="457"/>
      <c r="Q101" s="292" t="str">
        <f>IFERROR(VLOOKUP(U101,リスト!$AW$1:$AY$44,2,0),"")</f>
        <v/>
      </c>
      <c r="R101" s="293"/>
      <c r="S101" s="469" t="str">
        <f>IFERROR(VLOOKUP(U101,リスト!$AW$1:$AY$44,3,0),"")</f>
        <v/>
      </c>
      <c r="T101" s="470"/>
      <c r="U101" s="35"/>
      <c r="V101" s="464"/>
      <c r="W101" s="465"/>
      <c r="X101" s="465"/>
      <c r="Y101" s="465"/>
      <c r="Z101" s="466"/>
      <c r="AA101" s="278"/>
      <c r="AB101" s="279"/>
      <c r="AC101" s="279"/>
    </row>
    <row r="102" spans="1:29" s="127" customFormat="1" ht="15" hidden="1" customHeight="1" outlineLevel="1">
      <c r="A102" s="449">
        <v>13</v>
      </c>
      <c r="B102" s="452"/>
      <c r="C102" s="430"/>
      <c r="D102" s="430"/>
      <c r="E102" s="430"/>
      <c r="F102" s="431"/>
      <c r="G102" s="429"/>
      <c r="H102" s="430"/>
      <c r="I102" s="430"/>
      <c r="J102" s="430"/>
      <c r="K102" s="431"/>
      <c r="L102" s="438"/>
      <c r="M102" s="439"/>
      <c r="N102" s="442"/>
      <c r="O102" s="455"/>
      <c r="P102" s="455"/>
      <c r="Q102" s="484" t="str">
        <f>IFERROR(VLOOKUP(U102,リスト!$AW$1:$AY$44,2,0),"")</f>
        <v/>
      </c>
      <c r="R102" s="485"/>
      <c r="S102" s="288" t="str">
        <f>IFERROR(VLOOKUP(U102,リスト!$AW$1:$AY$44,3,0),"")</f>
        <v/>
      </c>
      <c r="T102" s="289"/>
      <c r="U102" s="33"/>
      <c r="V102" s="458"/>
      <c r="W102" s="459"/>
      <c r="X102" s="459"/>
      <c r="Y102" s="459"/>
      <c r="Z102" s="460"/>
      <c r="AA102" s="276"/>
      <c r="AB102" s="277"/>
      <c r="AC102" s="277"/>
    </row>
    <row r="103" spans="1:29" s="127" customFormat="1" ht="15" hidden="1" customHeight="1" outlineLevel="1">
      <c r="A103" s="450"/>
      <c r="B103" s="453"/>
      <c r="C103" s="433"/>
      <c r="D103" s="433"/>
      <c r="E103" s="433"/>
      <c r="F103" s="434"/>
      <c r="G103" s="432"/>
      <c r="H103" s="433"/>
      <c r="I103" s="433"/>
      <c r="J103" s="433"/>
      <c r="K103" s="434"/>
      <c r="L103" s="440"/>
      <c r="M103" s="441"/>
      <c r="N103" s="443"/>
      <c r="O103" s="456"/>
      <c r="P103" s="456"/>
      <c r="Q103" s="292" t="str">
        <f>IFERROR(VLOOKUP(U103,リスト!$AW$1:$AY$44,2,0),"")</f>
        <v/>
      </c>
      <c r="R103" s="293"/>
      <c r="S103" s="467" t="str">
        <f>IFERROR(VLOOKUP(U103,リスト!$AW$1:$AY$44,3,0),"")</f>
        <v/>
      </c>
      <c r="T103" s="468"/>
      <c r="U103" s="34"/>
      <c r="V103" s="461"/>
      <c r="W103" s="462"/>
      <c r="X103" s="462"/>
      <c r="Y103" s="462"/>
      <c r="Z103" s="463"/>
      <c r="AA103" s="278"/>
      <c r="AB103" s="279"/>
      <c r="AC103" s="279"/>
    </row>
    <row r="104" spans="1:29" s="127" customFormat="1" ht="15" hidden="1" customHeight="1" outlineLevel="1">
      <c r="A104" s="450"/>
      <c r="B104" s="453"/>
      <c r="C104" s="433"/>
      <c r="D104" s="433"/>
      <c r="E104" s="433"/>
      <c r="F104" s="434"/>
      <c r="G104" s="432"/>
      <c r="H104" s="433"/>
      <c r="I104" s="433"/>
      <c r="J104" s="433"/>
      <c r="K104" s="434"/>
      <c r="L104" s="440"/>
      <c r="M104" s="441"/>
      <c r="N104" s="443"/>
      <c r="O104" s="456"/>
      <c r="P104" s="456"/>
      <c r="Q104" s="292" t="str">
        <f>IFERROR(VLOOKUP(U104,リスト!$AW$1:$AY$44,2,0),"")</f>
        <v/>
      </c>
      <c r="R104" s="293"/>
      <c r="S104" s="467" t="str">
        <f>IFERROR(VLOOKUP(U104,リスト!$AW$1:$AY$44,3,0),"")</f>
        <v/>
      </c>
      <c r="T104" s="468"/>
      <c r="U104" s="34"/>
      <c r="V104" s="461"/>
      <c r="W104" s="462"/>
      <c r="X104" s="462"/>
      <c r="Y104" s="462"/>
      <c r="Z104" s="463"/>
      <c r="AA104" s="278"/>
      <c r="AB104" s="279"/>
      <c r="AC104" s="279"/>
    </row>
    <row r="105" spans="1:29" s="127" customFormat="1" ht="15" hidden="1" customHeight="1" outlineLevel="1">
      <c r="A105" s="450"/>
      <c r="B105" s="453"/>
      <c r="C105" s="433"/>
      <c r="D105" s="433"/>
      <c r="E105" s="433"/>
      <c r="F105" s="434"/>
      <c r="G105" s="432"/>
      <c r="H105" s="433"/>
      <c r="I105" s="433"/>
      <c r="J105" s="433"/>
      <c r="K105" s="434"/>
      <c r="L105" s="440"/>
      <c r="M105" s="441"/>
      <c r="N105" s="443"/>
      <c r="O105" s="456"/>
      <c r="P105" s="456"/>
      <c r="Q105" s="292" t="str">
        <f>IFERROR(VLOOKUP(U105,リスト!$AW$1:$AY$44,2,0),"")</f>
        <v/>
      </c>
      <c r="R105" s="293"/>
      <c r="S105" s="467" t="str">
        <f>IFERROR(VLOOKUP(U105,リスト!$AW$1:$AY$44,3,0),"")</f>
        <v/>
      </c>
      <c r="T105" s="468"/>
      <c r="U105" s="34"/>
      <c r="V105" s="461"/>
      <c r="W105" s="462"/>
      <c r="X105" s="462"/>
      <c r="Y105" s="462"/>
      <c r="Z105" s="463"/>
      <c r="AA105" s="278"/>
      <c r="AB105" s="279"/>
      <c r="AC105" s="279"/>
    </row>
    <row r="106" spans="1:29" s="127" customFormat="1" ht="15" hidden="1" customHeight="1" outlineLevel="1">
      <c r="A106" s="450"/>
      <c r="B106" s="453"/>
      <c r="C106" s="433"/>
      <c r="D106" s="433"/>
      <c r="E106" s="433"/>
      <c r="F106" s="434"/>
      <c r="G106" s="432"/>
      <c r="H106" s="433"/>
      <c r="I106" s="433"/>
      <c r="J106" s="433"/>
      <c r="K106" s="434"/>
      <c r="L106" s="440"/>
      <c r="M106" s="441"/>
      <c r="N106" s="443"/>
      <c r="O106" s="456"/>
      <c r="P106" s="456"/>
      <c r="Q106" s="292" t="str">
        <f>IFERROR(VLOOKUP(U106,リスト!$AW$1:$AY$44,2,0),"")</f>
        <v/>
      </c>
      <c r="R106" s="293"/>
      <c r="S106" s="467" t="str">
        <f>IFERROR(VLOOKUP(U106,リスト!$AW$1:$AY$44,3,0),"")</f>
        <v/>
      </c>
      <c r="T106" s="468"/>
      <c r="U106" s="34"/>
      <c r="V106" s="461"/>
      <c r="W106" s="462"/>
      <c r="X106" s="462"/>
      <c r="Y106" s="462"/>
      <c r="Z106" s="463"/>
      <c r="AA106" s="278"/>
      <c r="AB106" s="279"/>
      <c r="AC106" s="279"/>
    </row>
    <row r="107" spans="1:29" s="127" customFormat="1" ht="15" hidden="1" customHeight="1" outlineLevel="1">
      <c r="A107" s="450"/>
      <c r="B107" s="453"/>
      <c r="C107" s="433"/>
      <c r="D107" s="433"/>
      <c r="E107" s="433"/>
      <c r="F107" s="434"/>
      <c r="G107" s="432"/>
      <c r="H107" s="433"/>
      <c r="I107" s="433"/>
      <c r="J107" s="433"/>
      <c r="K107" s="434"/>
      <c r="L107" s="182"/>
      <c r="M107" s="183" t="s">
        <v>313</v>
      </c>
      <c r="N107" s="443"/>
      <c r="O107" s="457"/>
      <c r="P107" s="457"/>
      <c r="Q107" s="292" t="str">
        <f>IFERROR(VLOOKUP(U107,リスト!$AW$1:$AY$44,2,0),"")</f>
        <v/>
      </c>
      <c r="R107" s="293"/>
      <c r="S107" s="469" t="str">
        <f>IFERROR(VLOOKUP(U107,リスト!$AW$1:$AY$44,3,0),"")</f>
        <v/>
      </c>
      <c r="T107" s="470"/>
      <c r="U107" s="35"/>
      <c r="V107" s="464"/>
      <c r="W107" s="465"/>
      <c r="X107" s="465"/>
      <c r="Y107" s="465"/>
      <c r="Z107" s="466"/>
      <c r="AA107" s="278"/>
      <c r="AB107" s="279"/>
      <c r="AC107" s="279"/>
    </row>
    <row r="108" spans="1:29" s="127" customFormat="1" ht="15" hidden="1" customHeight="1" outlineLevel="1">
      <c r="A108" s="449">
        <v>14</v>
      </c>
      <c r="B108" s="452"/>
      <c r="C108" s="430"/>
      <c r="D108" s="430"/>
      <c r="E108" s="430"/>
      <c r="F108" s="431"/>
      <c r="G108" s="429"/>
      <c r="H108" s="430"/>
      <c r="I108" s="430"/>
      <c r="J108" s="430"/>
      <c r="K108" s="431"/>
      <c r="L108" s="438"/>
      <c r="M108" s="439"/>
      <c r="N108" s="442"/>
      <c r="O108" s="455"/>
      <c r="P108" s="455"/>
      <c r="Q108" s="484" t="str">
        <f>IFERROR(VLOOKUP(U108,リスト!$AW$1:$AY$44,2,0),"")</f>
        <v/>
      </c>
      <c r="R108" s="485"/>
      <c r="S108" s="288" t="str">
        <f>IFERROR(VLOOKUP(U108,リスト!$AW$1:$AY$44,3,0),"")</f>
        <v/>
      </c>
      <c r="T108" s="289"/>
      <c r="U108" s="33"/>
      <c r="V108" s="458"/>
      <c r="W108" s="459"/>
      <c r="X108" s="459"/>
      <c r="Y108" s="459"/>
      <c r="Z108" s="460"/>
      <c r="AA108" s="276"/>
      <c r="AB108" s="277"/>
      <c r="AC108" s="277"/>
    </row>
    <row r="109" spans="1:29" s="127" customFormat="1" ht="15" hidden="1" customHeight="1" outlineLevel="1">
      <c r="A109" s="450"/>
      <c r="B109" s="453"/>
      <c r="C109" s="433"/>
      <c r="D109" s="433"/>
      <c r="E109" s="433"/>
      <c r="F109" s="434"/>
      <c r="G109" s="432"/>
      <c r="H109" s="433"/>
      <c r="I109" s="433"/>
      <c r="J109" s="433"/>
      <c r="K109" s="434"/>
      <c r="L109" s="440"/>
      <c r="M109" s="441"/>
      <c r="N109" s="443"/>
      <c r="O109" s="456"/>
      <c r="P109" s="456"/>
      <c r="Q109" s="292" t="str">
        <f>IFERROR(VLOOKUP(U109,リスト!$AW$1:$AY$44,2,0),"")</f>
        <v/>
      </c>
      <c r="R109" s="293"/>
      <c r="S109" s="467" t="str">
        <f>IFERROR(VLOOKUP(U109,リスト!$AW$1:$AY$44,3,0),"")</f>
        <v/>
      </c>
      <c r="T109" s="468"/>
      <c r="U109" s="34"/>
      <c r="V109" s="461"/>
      <c r="W109" s="462"/>
      <c r="X109" s="462"/>
      <c r="Y109" s="462"/>
      <c r="Z109" s="463"/>
      <c r="AA109" s="278"/>
      <c r="AB109" s="279"/>
      <c r="AC109" s="279"/>
    </row>
    <row r="110" spans="1:29" s="127" customFormat="1" ht="15" hidden="1" customHeight="1" outlineLevel="1">
      <c r="A110" s="450"/>
      <c r="B110" s="453"/>
      <c r="C110" s="433"/>
      <c r="D110" s="433"/>
      <c r="E110" s="433"/>
      <c r="F110" s="434"/>
      <c r="G110" s="432"/>
      <c r="H110" s="433"/>
      <c r="I110" s="433"/>
      <c r="J110" s="433"/>
      <c r="K110" s="434"/>
      <c r="L110" s="440"/>
      <c r="M110" s="441"/>
      <c r="N110" s="443"/>
      <c r="O110" s="456"/>
      <c r="P110" s="456"/>
      <c r="Q110" s="292" t="str">
        <f>IFERROR(VLOOKUP(U110,リスト!$AW$1:$AY$44,2,0),"")</f>
        <v/>
      </c>
      <c r="R110" s="293"/>
      <c r="S110" s="467" t="str">
        <f>IFERROR(VLOOKUP(U110,リスト!$AW$1:$AY$44,3,0),"")</f>
        <v/>
      </c>
      <c r="T110" s="468"/>
      <c r="U110" s="34"/>
      <c r="V110" s="461"/>
      <c r="W110" s="462"/>
      <c r="X110" s="462"/>
      <c r="Y110" s="462"/>
      <c r="Z110" s="463"/>
      <c r="AA110" s="278"/>
      <c r="AB110" s="279"/>
      <c r="AC110" s="279"/>
    </row>
    <row r="111" spans="1:29" s="127" customFormat="1" ht="15" hidden="1" customHeight="1" outlineLevel="1">
      <c r="A111" s="450"/>
      <c r="B111" s="453"/>
      <c r="C111" s="433"/>
      <c r="D111" s="433"/>
      <c r="E111" s="433"/>
      <c r="F111" s="434"/>
      <c r="G111" s="432"/>
      <c r="H111" s="433"/>
      <c r="I111" s="433"/>
      <c r="J111" s="433"/>
      <c r="K111" s="434"/>
      <c r="L111" s="440"/>
      <c r="M111" s="441"/>
      <c r="N111" s="443"/>
      <c r="O111" s="456"/>
      <c r="P111" s="456"/>
      <c r="Q111" s="292" t="str">
        <f>IFERROR(VLOOKUP(U111,リスト!$AW$1:$AY$44,2,0),"")</f>
        <v/>
      </c>
      <c r="R111" s="293"/>
      <c r="S111" s="467" t="str">
        <f>IFERROR(VLOOKUP(U111,リスト!$AW$1:$AY$44,3,0),"")</f>
        <v/>
      </c>
      <c r="T111" s="468"/>
      <c r="U111" s="34"/>
      <c r="V111" s="461"/>
      <c r="W111" s="462"/>
      <c r="X111" s="462"/>
      <c r="Y111" s="462"/>
      <c r="Z111" s="463"/>
      <c r="AA111" s="278"/>
      <c r="AB111" s="279"/>
      <c r="AC111" s="279"/>
    </row>
    <row r="112" spans="1:29" s="127" customFormat="1" ht="15" hidden="1" customHeight="1" outlineLevel="1">
      <c r="A112" s="450"/>
      <c r="B112" s="453"/>
      <c r="C112" s="433"/>
      <c r="D112" s="433"/>
      <c r="E112" s="433"/>
      <c r="F112" s="434"/>
      <c r="G112" s="432"/>
      <c r="H112" s="433"/>
      <c r="I112" s="433"/>
      <c r="J112" s="433"/>
      <c r="K112" s="434"/>
      <c r="L112" s="440"/>
      <c r="M112" s="441"/>
      <c r="N112" s="443"/>
      <c r="O112" s="456"/>
      <c r="P112" s="456"/>
      <c r="Q112" s="292" t="str">
        <f>IFERROR(VLOOKUP(U112,リスト!$AW$1:$AY$44,2,0),"")</f>
        <v/>
      </c>
      <c r="R112" s="293"/>
      <c r="S112" s="467" t="str">
        <f>IFERROR(VLOOKUP(U112,リスト!$AW$1:$AY$44,3,0),"")</f>
        <v/>
      </c>
      <c r="T112" s="468"/>
      <c r="U112" s="34"/>
      <c r="V112" s="461"/>
      <c r="W112" s="462"/>
      <c r="X112" s="462"/>
      <c r="Y112" s="462"/>
      <c r="Z112" s="463"/>
      <c r="AA112" s="278"/>
      <c r="AB112" s="279"/>
      <c r="AC112" s="279"/>
    </row>
    <row r="113" spans="1:29" s="127" customFormat="1" ht="15" hidden="1" customHeight="1" outlineLevel="1">
      <c r="A113" s="450"/>
      <c r="B113" s="453"/>
      <c r="C113" s="433"/>
      <c r="D113" s="433"/>
      <c r="E113" s="433"/>
      <c r="F113" s="434"/>
      <c r="G113" s="432"/>
      <c r="H113" s="433"/>
      <c r="I113" s="433"/>
      <c r="J113" s="433"/>
      <c r="K113" s="434"/>
      <c r="L113" s="182"/>
      <c r="M113" s="183" t="s">
        <v>313</v>
      </c>
      <c r="N113" s="443"/>
      <c r="O113" s="457"/>
      <c r="P113" s="457"/>
      <c r="Q113" s="294" t="str">
        <f>IFERROR(VLOOKUP(U113,リスト!$AW$1:$AY$44,2,0),"")</f>
        <v/>
      </c>
      <c r="R113" s="486"/>
      <c r="S113" s="469" t="str">
        <f>IFERROR(VLOOKUP(U113,リスト!$AW$1:$AY$44,3,0),"")</f>
        <v/>
      </c>
      <c r="T113" s="470"/>
      <c r="U113" s="35"/>
      <c r="V113" s="464"/>
      <c r="W113" s="465"/>
      <c r="X113" s="465"/>
      <c r="Y113" s="465"/>
      <c r="Z113" s="466"/>
      <c r="AA113" s="278"/>
      <c r="AB113" s="279"/>
      <c r="AC113" s="279"/>
    </row>
    <row r="114" spans="1:29" s="127" customFormat="1" ht="15" hidden="1" customHeight="1" outlineLevel="1">
      <c r="A114" s="449">
        <v>15</v>
      </c>
      <c r="B114" s="452"/>
      <c r="C114" s="430"/>
      <c r="D114" s="430"/>
      <c r="E114" s="430"/>
      <c r="F114" s="431"/>
      <c r="G114" s="429"/>
      <c r="H114" s="430"/>
      <c r="I114" s="430"/>
      <c r="J114" s="430"/>
      <c r="K114" s="431"/>
      <c r="L114" s="438"/>
      <c r="M114" s="439"/>
      <c r="N114" s="442"/>
      <c r="O114" s="455"/>
      <c r="P114" s="455"/>
      <c r="Q114" s="484" t="str">
        <f>IFERROR(VLOOKUP(U114,リスト!$AW$1:$AY$44,2,0),"")</f>
        <v/>
      </c>
      <c r="R114" s="485"/>
      <c r="S114" s="288" t="str">
        <f>IFERROR(VLOOKUP(U114,リスト!$AW$1:$AY$44,3,0),"")</f>
        <v/>
      </c>
      <c r="T114" s="289"/>
      <c r="U114" s="33"/>
      <c r="V114" s="458"/>
      <c r="W114" s="459"/>
      <c r="X114" s="459"/>
      <c r="Y114" s="459"/>
      <c r="Z114" s="460"/>
      <c r="AA114" s="276"/>
      <c r="AB114" s="277"/>
      <c r="AC114" s="277"/>
    </row>
    <row r="115" spans="1:29" s="127" customFormat="1" ht="15" hidden="1" customHeight="1" outlineLevel="1">
      <c r="A115" s="450"/>
      <c r="B115" s="453"/>
      <c r="C115" s="433"/>
      <c r="D115" s="433"/>
      <c r="E115" s="433"/>
      <c r="F115" s="434"/>
      <c r="G115" s="432"/>
      <c r="H115" s="433"/>
      <c r="I115" s="433"/>
      <c r="J115" s="433"/>
      <c r="K115" s="434"/>
      <c r="L115" s="440"/>
      <c r="M115" s="441"/>
      <c r="N115" s="443"/>
      <c r="O115" s="456"/>
      <c r="P115" s="456"/>
      <c r="Q115" s="292" t="str">
        <f>IFERROR(VLOOKUP(U115,リスト!$AW$1:$AY$44,2,0),"")</f>
        <v/>
      </c>
      <c r="R115" s="293"/>
      <c r="S115" s="467" t="str">
        <f>IFERROR(VLOOKUP(U115,リスト!$AW$1:$AY$44,3,0),"")</f>
        <v/>
      </c>
      <c r="T115" s="468"/>
      <c r="U115" s="34"/>
      <c r="V115" s="461"/>
      <c r="W115" s="462"/>
      <c r="X115" s="462"/>
      <c r="Y115" s="462"/>
      <c r="Z115" s="463"/>
      <c r="AA115" s="278"/>
      <c r="AB115" s="279"/>
      <c r="AC115" s="279"/>
    </row>
    <row r="116" spans="1:29" s="127" customFormat="1" ht="14.25" hidden="1" customHeight="1" outlineLevel="1">
      <c r="A116" s="450"/>
      <c r="B116" s="453"/>
      <c r="C116" s="433"/>
      <c r="D116" s="433"/>
      <c r="E116" s="433"/>
      <c r="F116" s="434"/>
      <c r="G116" s="432"/>
      <c r="H116" s="433"/>
      <c r="I116" s="433"/>
      <c r="J116" s="433"/>
      <c r="K116" s="434"/>
      <c r="L116" s="440"/>
      <c r="M116" s="441"/>
      <c r="N116" s="443"/>
      <c r="O116" s="456"/>
      <c r="P116" s="456"/>
      <c r="Q116" s="292" t="str">
        <f>IFERROR(VLOOKUP(U116,リスト!$AW$1:$AY$44,2,0),"")</f>
        <v/>
      </c>
      <c r="R116" s="293"/>
      <c r="S116" s="467" t="str">
        <f>IFERROR(VLOOKUP(U116,リスト!$AW$1:$AY$44,3,0),"")</f>
        <v/>
      </c>
      <c r="T116" s="468"/>
      <c r="U116" s="34"/>
      <c r="V116" s="461"/>
      <c r="W116" s="462"/>
      <c r="X116" s="462"/>
      <c r="Y116" s="462"/>
      <c r="Z116" s="463"/>
      <c r="AA116" s="278"/>
      <c r="AB116" s="279"/>
      <c r="AC116" s="279"/>
    </row>
    <row r="117" spans="1:29" s="127" customFormat="1" ht="15" hidden="1" customHeight="1" outlineLevel="1">
      <c r="A117" s="450"/>
      <c r="B117" s="453"/>
      <c r="C117" s="433"/>
      <c r="D117" s="433"/>
      <c r="E117" s="433"/>
      <c r="F117" s="434"/>
      <c r="G117" s="432"/>
      <c r="H117" s="433"/>
      <c r="I117" s="433"/>
      <c r="J117" s="433"/>
      <c r="K117" s="434"/>
      <c r="L117" s="440"/>
      <c r="M117" s="441"/>
      <c r="N117" s="443"/>
      <c r="O117" s="456"/>
      <c r="P117" s="456"/>
      <c r="Q117" s="292" t="str">
        <f>IFERROR(VLOOKUP(U117,リスト!$AW$1:$AY$44,2,0),"")</f>
        <v/>
      </c>
      <c r="R117" s="293"/>
      <c r="S117" s="467" t="str">
        <f>IFERROR(VLOOKUP(U117,リスト!$AW$1:$AY$44,3,0),"")</f>
        <v/>
      </c>
      <c r="T117" s="468"/>
      <c r="U117" s="34"/>
      <c r="V117" s="461"/>
      <c r="W117" s="462"/>
      <c r="X117" s="462"/>
      <c r="Y117" s="462"/>
      <c r="Z117" s="463"/>
      <c r="AA117" s="278"/>
      <c r="AB117" s="279"/>
      <c r="AC117" s="279"/>
    </row>
    <row r="118" spans="1:29" s="127" customFormat="1" ht="15" hidden="1" customHeight="1" outlineLevel="1">
      <c r="A118" s="450"/>
      <c r="B118" s="453"/>
      <c r="C118" s="433"/>
      <c r="D118" s="433"/>
      <c r="E118" s="433"/>
      <c r="F118" s="434"/>
      <c r="G118" s="432"/>
      <c r="H118" s="433"/>
      <c r="I118" s="433"/>
      <c r="J118" s="433"/>
      <c r="K118" s="434"/>
      <c r="L118" s="440"/>
      <c r="M118" s="441"/>
      <c r="N118" s="443"/>
      <c r="O118" s="456"/>
      <c r="P118" s="456"/>
      <c r="Q118" s="292" t="str">
        <f>IFERROR(VLOOKUP(U118,リスト!$AW$1:$AY$44,2,0),"")</f>
        <v/>
      </c>
      <c r="R118" s="293"/>
      <c r="S118" s="467" t="str">
        <f>IFERROR(VLOOKUP(U118,リスト!$AW$1:$AY$44,3,0),"")</f>
        <v/>
      </c>
      <c r="T118" s="468"/>
      <c r="U118" s="34"/>
      <c r="V118" s="461"/>
      <c r="W118" s="462"/>
      <c r="X118" s="462"/>
      <c r="Y118" s="462"/>
      <c r="Z118" s="463"/>
      <c r="AA118" s="278"/>
      <c r="AB118" s="279"/>
      <c r="AC118" s="279"/>
    </row>
    <row r="119" spans="1:29" s="127" customFormat="1" ht="15" hidden="1" customHeight="1" outlineLevel="1">
      <c r="A119" s="450"/>
      <c r="B119" s="453"/>
      <c r="C119" s="433"/>
      <c r="D119" s="433"/>
      <c r="E119" s="433"/>
      <c r="F119" s="434"/>
      <c r="G119" s="432"/>
      <c r="H119" s="433"/>
      <c r="I119" s="433"/>
      <c r="J119" s="433"/>
      <c r="K119" s="434"/>
      <c r="L119" s="182"/>
      <c r="M119" s="183" t="s">
        <v>313</v>
      </c>
      <c r="N119" s="443"/>
      <c r="O119" s="456"/>
      <c r="P119" s="456"/>
      <c r="Q119" s="292" t="str">
        <f>IFERROR(VLOOKUP(U119,リスト!$AW$1:$AY$44,2,0),"")</f>
        <v/>
      </c>
      <c r="R119" s="293"/>
      <c r="S119" s="467" t="str">
        <f>IFERROR(VLOOKUP(U119,リスト!$AW$1:$AY$44,3,0),"")</f>
        <v/>
      </c>
      <c r="T119" s="468"/>
      <c r="U119" s="34"/>
      <c r="V119" s="461"/>
      <c r="W119" s="462"/>
      <c r="X119" s="462"/>
      <c r="Y119" s="462"/>
      <c r="Z119" s="463"/>
      <c r="AA119" s="278"/>
      <c r="AB119" s="279"/>
      <c r="AC119" s="279"/>
    </row>
    <row r="120" spans="1:29" ht="19.5" customHeight="1" collapsed="1">
      <c r="A120" s="476" t="s">
        <v>345</v>
      </c>
      <c r="B120" s="476"/>
      <c r="C120" s="476"/>
      <c r="D120" s="476"/>
      <c r="E120" s="476"/>
      <c r="F120" s="476"/>
      <c r="G120" s="476"/>
      <c r="H120" s="476"/>
      <c r="I120" s="476"/>
      <c r="J120" s="476"/>
      <c r="K120" s="477"/>
      <c r="L120" s="480">
        <f>SUM(L30:M119)</f>
        <v>0</v>
      </c>
      <c r="M120" s="481"/>
      <c r="N120" s="280" t="str">
        <f>IF(ロール対応表ｰ10010!$T$57=0,"","「ロール対応表」シートと一致していないスキル項目があります")</f>
        <v/>
      </c>
      <c r="O120" s="281"/>
      <c r="P120" s="281"/>
      <c r="Q120" s="281"/>
      <c r="R120" s="281"/>
      <c r="S120" s="281"/>
      <c r="T120" s="281"/>
      <c r="U120" s="281"/>
      <c r="V120" s="281"/>
      <c r="W120" s="281"/>
      <c r="X120" s="281"/>
      <c r="Y120" s="281"/>
      <c r="Z120" s="281"/>
      <c r="AA120" s="281"/>
      <c r="AB120" s="281"/>
      <c r="AC120" s="282"/>
    </row>
    <row r="121" spans="1:29" ht="10.5" customHeight="1">
      <c r="A121" s="478"/>
      <c r="B121" s="478"/>
      <c r="C121" s="478"/>
      <c r="D121" s="478"/>
      <c r="E121" s="478"/>
      <c r="F121" s="478"/>
      <c r="G121" s="478"/>
      <c r="H121" s="478"/>
      <c r="I121" s="478"/>
      <c r="J121" s="478"/>
      <c r="K121" s="479"/>
      <c r="L121" s="482" t="s">
        <v>313</v>
      </c>
      <c r="M121" s="483"/>
      <c r="N121" s="283"/>
      <c r="O121" s="284"/>
      <c r="P121" s="284"/>
      <c r="Q121" s="284"/>
      <c r="R121" s="284"/>
      <c r="S121" s="284"/>
      <c r="T121" s="284"/>
      <c r="U121" s="284"/>
      <c r="V121" s="284"/>
      <c r="W121" s="284"/>
      <c r="X121" s="284"/>
      <c r="Y121" s="284"/>
      <c r="Z121" s="284"/>
      <c r="AA121" s="284"/>
      <c r="AB121" s="284"/>
      <c r="AC121" s="285"/>
    </row>
    <row r="122" spans="1:29" ht="15" customHeight="1">
      <c r="A122" s="428" t="s">
        <v>596</v>
      </c>
      <c r="B122" s="428"/>
      <c r="C122" s="428"/>
      <c r="D122" s="428"/>
      <c r="E122" s="428"/>
      <c r="F122" s="428"/>
      <c r="G122" s="428"/>
      <c r="H122" s="428"/>
      <c r="I122" s="428"/>
      <c r="J122" s="428"/>
      <c r="K122" s="428"/>
      <c r="L122" s="428"/>
      <c r="M122" s="428"/>
      <c r="N122" s="331"/>
      <c r="O122" s="331"/>
      <c r="P122" s="331"/>
      <c r="Q122" s="331"/>
      <c r="R122" s="331"/>
      <c r="S122" s="331"/>
      <c r="T122" s="331"/>
      <c r="U122" s="331"/>
      <c r="V122" s="331"/>
      <c r="W122" s="331"/>
      <c r="X122" s="331"/>
      <c r="Y122" s="331"/>
      <c r="Z122" s="331"/>
    </row>
    <row r="123" spans="1:29" ht="15" customHeight="1">
      <c r="A123" s="331"/>
      <c r="B123" s="331"/>
      <c r="C123" s="331"/>
      <c r="D123" s="331"/>
      <c r="E123" s="331"/>
      <c r="F123" s="331"/>
      <c r="G123" s="331"/>
      <c r="H123" s="331"/>
      <c r="I123" s="331"/>
      <c r="J123" s="331"/>
      <c r="K123" s="331"/>
      <c r="L123" s="331"/>
      <c r="M123" s="331"/>
      <c r="N123" s="331"/>
      <c r="O123" s="331"/>
      <c r="P123" s="331"/>
      <c r="Q123" s="331"/>
      <c r="R123" s="331"/>
      <c r="S123" s="331"/>
      <c r="T123" s="331"/>
      <c r="U123" s="331"/>
      <c r="V123" s="331"/>
      <c r="W123" s="331"/>
      <c r="X123" s="331"/>
      <c r="Y123" s="331"/>
      <c r="Z123" s="331"/>
    </row>
    <row r="124" spans="1:29" ht="15" customHeight="1">
      <c r="A124" s="331"/>
      <c r="B124" s="331"/>
      <c r="C124" s="331"/>
      <c r="D124" s="331"/>
      <c r="E124" s="331"/>
      <c r="F124" s="331"/>
      <c r="G124" s="331"/>
      <c r="H124" s="331"/>
      <c r="I124" s="331"/>
      <c r="J124" s="331"/>
      <c r="K124" s="331"/>
      <c r="L124" s="331"/>
      <c r="M124" s="331"/>
      <c r="N124" s="331"/>
      <c r="O124" s="331"/>
      <c r="P124" s="331"/>
      <c r="Q124" s="331"/>
      <c r="R124" s="331"/>
      <c r="S124" s="331"/>
      <c r="T124" s="331"/>
      <c r="U124" s="331"/>
      <c r="V124" s="331"/>
      <c r="W124" s="331"/>
      <c r="X124" s="331"/>
      <c r="Y124" s="331"/>
      <c r="Z124" s="331"/>
    </row>
    <row r="125" spans="1:29" ht="15" customHeight="1">
      <c r="A125" s="331"/>
      <c r="B125" s="331"/>
      <c r="C125" s="331"/>
      <c r="D125" s="331"/>
      <c r="E125" s="331"/>
      <c r="F125" s="331"/>
      <c r="G125" s="331"/>
      <c r="H125" s="331"/>
      <c r="I125" s="331"/>
      <c r="J125" s="331"/>
      <c r="K125" s="331"/>
      <c r="L125" s="331"/>
      <c r="M125" s="331"/>
      <c r="N125" s="331"/>
      <c r="O125" s="331"/>
      <c r="P125" s="331"/>
      <c r="Q125" s="331"/>
      <c r="R125" s="331"/>
      <c r="S125" s="331"/>
      <c r="T125" s="331"/>
      <c r="U125" s="331"/>
      <c r="V125" s="331"/>
      <c r="W125" s="331"/>
      <c r="X125" s="331"/>
      <c r="Y125" s="331"/>
      <c r="Z125" s="331"/>
    </row>
    <row r="126" spans="1:29" ht="15" customHeight="1">
      <c r="A126" s="257" t="s">
        <v>635</v>
      </c>
      <c r="B126" s="226"/>
      <c r="C126" s="226"/>
      <c r="D126" s="226"/>
      <c r="E126" s="226"/>
      <c r="F126" s="226"/>
      <c r="G126" s="226"/>
      <c r="H126" s="226"/>
      <c r="I126" s="226"/>
      <c r="J126" s="226"/>
      <c r="K126" s="226"/>
      <c r="L126" s="226"/>
      <c r="M126" s="226"/>
      <c r="N126" s="226"/>
      <c r="O126" s="226"/>
      <c r="P126" s="226"/>
      <c r="Q126" s="226"/>
      <c r="R126" s="226"/>
      <c r="S126" s="226"/>
      <c r="T126" s="226"/>
      <c r="U126" s="226"/>
      <c r="V126" s="226"/>
      <c r="W126" s="226"/>
      <c r="X126" s="226"/>
      <c r="Y126" s="226"/>
      <c r="Z126" s="226"/>
    </row>
    <row r="127" spans="1:29" ht="15" customHeight="1">
      <c r="A127" s="573" t="s">
        <v>636</v>
      </c>
      <c r="B127" s="573"/>
      <c r="C127" s="573"/>
      <c r="D127" s="573"/>
      <c r="E127" s="574"/>
      <c r="F127" s="575" t="s">
        <v>346</v>
      </c>
      <c r="G127" s="575"/>
      <c r="H127" s="575"/>
      <c r="I127" s="575"/>
      <c r="J127" s="575"/>
      <c r="K127" s="575"/>
      <c r="L127" s="575"/>
      <c r="M127" s="575"/>
      <c r="N127" s="575"/>
      <c r="O127" s="575"/>
      <c r="P127" s="575"/>
      <c r="Q127" s="575"/>
      <c r="R127" s="575"/>
    </row>
    <row r="128" spans="1:29" ht="50.1" customHeight="1">
      <c r="A128" s="421"/>
      <c r="B128" s="421"/>
      <c r="C128" s="421"/>
      <c r="D128" s="421"/>
      <c r="E128" s="574"/>
      <c r="F128" s="576"/>
      <c r="G128" s="576"/>
      <c r="H128" s="576"/>
      <c r="I128" s="576"/>
      <c r="J128" s="576"/>
      <c r="K128" s="576"/>
      <c r="L128" s="576"/>
      <c r="M128" s="576"/>
      <c r="N128" s="576"/>
      <c r="O128" s="576"/>
      <c r="P128" s="576"/>
      <c r="Q128" s="576"/>
      <c r="R128" s="576"/>
    </row>
    <row r="129" spans="1:26" ht="9" customHeight="1">
      <c r="A129" s="239"/>
      <c r="B129" s="239"/>
      <c r="C129" s="239"/>
      <c r="D129" s="239"/>
      <c r="E129" s="45"/>
      <c r="F129" s="45"/>
      <c r="G129" s="45"/>
      <c r="H129" s="45"/>
      <c r="I129" s="45"/>
      <c r="J129" s="45"/>
      <c r="K129" s="45"/>
      <c r="L129" s="45"/>
      <c r="M129" s="45"/>
      <c r="N129" s="45"/>
      <c r="O129" s="45"/>
      <c r="P129" s="45"/>
      <c r="Q129" s="45"/>
      <c r="R129" s="45"/>
    </row>
    <row r="130" spans="1:26" ht="16.5" customHeight="1">
      <c r="A130" s="227" t="s">
        <v>600</v>
      </c>
      <c r="B130" s="239"/>
      <c r="C130" s="239"/>
      <c r="D130" s="239"/>
      <c r="E130" s="239"/>
      <c r="F130" s="239"/>
      <c r="G130" s="239"/>
      <c r="H130" s="239"/>
      <c r="I130" s="239"/>
      <c r="J130" s="239"/>
      <c r="K130" s="239"/>
      <c r="L130" s="239"/>
      <c r="M130" s="239"/>
      <c r="N130" s="239"/>
      <c r="O130" s="239"/>
      <c r="P130" s="239"/>
      <c r="Q130" s="239"/>
      <c r="R130" s="239"/>
    </row>
    <row r="131" spans="1:26" ht="3.75" customHeight="1">
      <c r="A131" s="43"/>
    </row>
    <row r="132" spans="1:26" ht="74.25" customHeight="1">
      <c r="A132" s="422" t="s">
        <v>347</v>
      </c>
      <c r="B132" s="422"/>
      <c r="C132" s="422"/>
      <c r="D132" s="423"/>
      <c r="E132" s="424"/>
      <c r="F132" s="425"/>
      <c r="G132" s="425"/>
      <c r="H132" s="425"/>
      <c r="I132" s="425"/>
      <c r="J132" s="425"/>
      <c r="K132" s="425"/>
      <c r="L132" s="425"/>
      <c r="M132" s="425"/>
      <c r="N132" s="425"/>
      <c r="O132" s="425"/>
      <c r="P132" s="425"/>
      <c r="Q132" s="425"/>
      <c r="R132" s="426"/>
      <c r="S132" s="45"/>
      <c r="T132" s="45"/>
      <c r="U132" s="45"/>
      <c r="V132" s="45"/>
      <c r="W132" s="46"/>
      <c r="X132" s="45"/>
    </row>
    <row r="133" spans="1:26" ht="74.25" customHeight="1">
      <c r="A133" s="422" t="s">
        <v>348</v>
      </c>
      <c r="B133" s="422"/>
      <c r="C133" s="422"/>
      <c r="D133" s="423"/>
      <c r="E133" s="427"/>
      <c r="F133" s="427"/>
      <c r="G133" s="427"/>
      <c r="H133" s="427"/>
      <c r="I133" s="427"/>
      <c r="J133" s="427"/>
      <c r="K133" s="427"/>
      <c r="L133" s="427"/>
      <c r="M133" s="427"/>
      <c r="N133" s="427"/>
      <c r="O133" s="427"/>
      <c r="P133" s="427"/>
      <c r="Q133" s="427"/>
      <c r="R133" s="427"/>
      <c r="S133" s="45"/>
      <c r="T133" s="45"/>
      <c r="U133" s="45"/>
      <c r="V133" s="45"/>
      <c r="W133" s="46"/>
      <c r="X133" s="45"/>
      <c r="Y133" s="45"/>
    </row>
    <row r="134" spans="1:26" ht="12" customHeight="1">
      <c r="A134" s="47"/>
      <c r="B134" s="47"/>
      <c r="C134" s="239"/>
      <c r="D134" s="239"/>
      <c r="E134" s="45"/>
      <c r="F134" s="45"/>
      <c r="G134" s="45"/>
      <c r="H134" s="45"/>
      <c r="I134" s="45"/>
      <c r="J134" s="45"/>
      <c r="K134" s="46"/>
      <c r="L134" s="45"/>
      <c r="M134" s="45"/>
      <c r="N134" s="45"/>
      <c r="O134" s="45"/>
      <c r="P134" s="45"/>
      <c r="Q134" s="45"/>
      <c r="R134" s="46"/>
      <c r="S134" s="45"/>
      <c r="X134" s="1"/>
      <c r="Y134" s="45"/>
      <c r="Z134" s="45"/>
    </row>
    <row r="135" spans="1:26" ht="36" customHeight="1">
      <c r="A135" s="577" t="s">
        <v>589</v>
      </c>
      <c r="B135" s="577"/>
      <c r="C135" s="577"/>
      <c r="D135" s="577"/>
      <c r="E135" s="578"/>
      <c r="F135" s="578"/>
      <c r="G135" s="578"/>
      <c r="H135" s="578"/>
      <c r="I135" s="578"/>
      <c r="J135" s="578"/>
      <c r="K135" s="578"/>
      <c r="L135" s="578"/>
      <c r="M135" s="578"/>
      <c r="N135" s="578"/>
      <c r="O135" s="578"/>
      <c r="P135" s="578"/>
      <c r="Q135" s="578"/>
      <c r="R135" s="578"/>
      <c r="S135" s="1"/>
      <c r="X135" s="1"/>
    </row>
    <row r="136" spans="1:26" ht="35.1" customHeight="1">
      <c r="A136" s="579" t="s">
        <v>602</v>
      </c>
      <c r="B136" s="580"/>
      <c r="C136" s="580"/>
      <c r="D136" s="581"/>
      <c r="E136" s="586" t="s">
        <v>349</v>
      </c>
      <c r="F136" s="587"/>
      <c r="G136" s="588"/>
      <c r="H136" s="589"/>
      <c r="I136" s="586" t="s">
        <v>350</v>
      </c>
      <c r="J136" s="590"/>
      <c r="K136" s="588"/>
      <c r="L136" s="591"/>
      <c r="M136" s="591"/>
      <c r="N136" s="589"/>
      <c r="O136" s="586" t="s">
        <v>351</v>
      </c>
      <c r="P136" s="590"/>
      <c r="Q136" s="588"/>
      <c r="R136" s="589"/>
      <c r="S136" s="45"/>
      <c r="T136" s="45"/>
      <c r="U136" s="45"/>
      <c r="V136" s="45"/>
      <c r="W136" s="46"/>
      <c r="X136" s="45"/>
    </row>
    <row r="137" spans="1:26" ht="15" customHeight="1">
      <c r="A137" s="582"/>
      <c r="B137" s="342"/>
      <c r="C137" s="342"/>
      <c r="D137" s="343"/>
      <c r="E137" s="592" t="s">
        <v>352</v>
      </c>
      <c r="F137" s="593"/>
      <c r="G137" s="593"/>
      <c r="H137" s="593"/>
      <c r="I137" s="593"/>
      <c r="J137" s="593"/>
      <c r="K137" s="593"/>
      <c r="L137" s="593"/>
      <c r="M137" s="593"/>
      <c r="N137" s="593"/>
      <c r="O137" s="593"/>
      <c r="P137" s="593"/>
      <c r="Q137" s="593"/>
      <c r="R137" s="594"/>
      <c r="S137" s="45"/>
      <c r="T137" s="45"/>
      <c r="U137" s="45"/>
      <c r="V137" s="45"/>
      <c r="W137" s="46"/>
      <c r="X137" s="45"/>
    </row>
    <row r="138" spans="1:26" ht="50.1" customHeight="1">
      <c r="A138" s="583"/>
      <c r="B138" s="584"/>
      <c r="C138" s="584"/>
      <c r="D138" s="585"/>
      <c r="E138" s="595"/>
      <c r="F138" s="596"/>
      <c r="G138" s="596"/>
      <c r="H138" s="596"/>
      <c r="I138" s="596"/>
      <c r="J138" s="596"/>
      <c r="K138" s="596"/>
      <c r="L138" s="596"/>
      <c r="M138" s="596"/>
      <c r="N138" s="596"/>
      <c r="O138" s="596"/>
      <c r="P138" s="596"/>
      <c r="Q138" s="596"/>
      <c r="R138" s="597"/>
      <c r="S138" s="45"/>
      <c r="T138" s="45"/>
      <c r="U138" s="45"/>
      <c r="V138" s="45"/>
      <c r="W138" s="46"/>
      <c r="X138" s="45"/>
    </row>
    <row r="139" spans="1:26" ht="35.1" customHeight="1">
      <c r="A139" s="579" t="s">
        <v>603</v>
      </c>
      <c r="B139" s="580"/>
      <c r="C139" s="580"/>
      <c r="D139" s="581"/>
      <c r="E139" s="598" t="s">
        <v>349</v>
      </c>
      <c r="F139" s="599"/>
      <c r="G139" s="600"/>
      <c r="H139" s="601"/>
      <c r="I139" s="598" t="s">
        <v>350</v>
      </c>
      <c r="J139" s="602"/>
      <c r="K139" s="600"/>
      <c r="L139" s="603"/>
      <c r="M139" s="603"/>
      <c r="N139" s="601"/>
      <c r="O139" s="598" t="s">
        <v>351</v>
      </c>
      <c r="P139" s="602"/>
      <c r="Q139" s="600"/>
      <c r="R139" s="601"/>
      <c r="S139" s="45"/>
      <c r="T139" s="45"/>
      <c r="U139" s="45"/>
      <c r="V139" s="45"/>
      <c r="W139" s="46"/>
      <c r="X139" s="45"/>
      <c r="Y139" s="45"/>
      <c r="Z139" s="45"/>
    </row>
    <row r="140" spans="1:26" ht="15" customHeight="1">
      <c r="A140" s="582"/>
      <c r="B140" s="342"/>
      <c r="C140" s="342"/>
      <c r="D140" s="343"/>
      <c r="E140" s="592" t="s">
        <v>352</v>
      </c>
      <c r="F140" s="593"/>
      <c r="G140" s="593"/>
      <c r="H140" s="593"/>
      <c r="I140" s="593"/>
      <c r="J140" s="593"/>
      <c r="K140" s="593"/>
      <c r="L140" s="593"/>
      <c r="M140" s="593"/>
      <c r="N140" s="593"/>
      <c r="O140" s="593"/>
      <c r="P140" s="593"/>
      <c r="Q140" s="593"/>
      <c r="R140" s="594"/>
      <c r="S140" s="45"/>
      <c r="T140" s="45"/>
      <c r="U140" s="45"/>
      <c r="V140" s="45"/>
      <c r="W140" s="46"/>
      <c r="X140" s="45"/>
      <c r="Y140" s="45"/>
      <c r="Z140" s="45"/>
    </row>
    <row r="141" spans="1:26" ht="50.1" customHeight="1">
      <c r="A141" s="583"/>
      <c r="B141" s="584"/>
      <c r="C141" s="584"/>
      <c r="D141" s="585"/>
      <c r="E141" s="595"/>
      <c r="F141" s="596"/>
      <c r="G141" s="596"/>
      <c r="H141" s="596"/>
      <c r="I141" s="596"/>
      <c r="J141" s="596"/>
      <c r="K141" s="596"/>
      <c r="L141" s="596"/>
      <c r="M141" s="596"/>
      <c r="N141" s="596"/>
      <c r="O141" s="596"/>
      <c r="P141" s="596"/>
      <c r="Q141" s="596"/>
      <c r="R141" s="597"/>
      <c r="S141" s="45"/>
      <c r="T141" s="45"/>
      <c r="U141" s="45"/>
      <c r="V141" s="45"/>
      <c r="W141" s="46"/>
      <c r="X141" s="45"/>
      <c r="Y141" s="45"/>
      <c r="Z141" s="45"/>
    </row>
    <row r="142" spans="1:26" ht="64.5" customHeight="1">
      <c r="A142" s="606" t="s">
        <v>604</v>
      </c>
      <c r="B142" s="606"/>
      <c r="C142" s="422"/>
      <c r="D142" s="423"/>
      <c r="E142" s="607"/>
      <c r="F142" s="607"/>
      <c r="G142" s="607"/>
      <c r="H142" s="607"/>
      <c r="I142" s="607"/>
      <c r="J142" s="607"/>
      <c r="K142" s="607"/>
      <c r="L142" s="607"/>
      <c r="M142" s="607"/>
      <c r="N142" s="607"/>
      <c r="O142" s="607"/>
      <c r="P142" s="607"/>
      <c r="Q142" s="607"/>
      <c r="R142" s="607"/>
      <c r="S142" s="1"/>
      <c r="T142" s="45"/>
      <c r="U142" s="45"/>
      <c r="V142" s="45"/>
      <c r="W142" s="46"/>
      <c r="X142" s="45"/>
    </row>
    <row r="143" spans="1:26" ht="64.5" customHeight="1">
      <c r="A143" s="606" t="s">
        <v>605</v>
      </c>
      <c r="B143" s="606"/>
      <c r="C143" s="422"/>
      <c r="D143" s="423"/>
      <c r="E143" s="607"/>
      <c r="F143" s="607"/>
      <c r="G143" s="607"/>
      <c r="H143" s="607"/>
      <c r="I143" s="607"/>
      <c r="J143" s="607"/>
      <c r="K143" s="607"/>
      <c r="L143" s="607"/>
      <c r="M143" s="607"/>
      <c r="N143" s="607"/>
      <c r="O143" s="607"/>
      <c r="P143" s="607"/>
      <c r="Q143" s="607"/>
      <c r="R143" s="607"/>
      <c r="S143" s="1"/>
      <c r="T143" s="45"/>
      <c r="U143" s="45"/>
      <c r="V143" s="45"/>
      <c r="W143" s="46"/>
      <c r="X143" s="45"/>
    </row>
    <row r="144" spans="1:26" ht="22.5" customHeight="1">
      <c r="A144" s="608" t="s">
        <v>606</v>
      </c>
      <c r="B144" s="609"/>
      <c r="C144" s="612" t="s">
        <v>353</v>
      </c>
      <c r="D144" s="613"/>
      <c r="E144" s="607"/>
      <c r="F144" s="607"/>
      <c r="G144" s="607"/>
      <c r="H144" s="607"/>
      <c r="I144" s="607"/>
      <c r="J144" s="607"/>
      <c r="K144" s="607"/>
      <c r="L144" s="607"/>
      <c r="M144" s="607"/>
      <c r="N144" s="607"/>
      <c r="O144" s="607"/>
      <c r="P144" s="607"/>
      <c r="Q144" s="607"/>
      <c r="R144" s="607"/>
      <c r="S144" s="1"/>
      <c r="T144" s="45"/>
      <c r="U144" s="45"/>
      <c r="V144" s="45"/>
      <c r="W144" s="46"/>
      <c r="X144" s="45"/>
    </row>
    <row r="145" spans="1:24" ht="64.5" customHeight="1">
      <c r="A145" s="610"/>
      <c r="B145" s="611"/>
      <c r="C145" s="614" t="s">
        <v>354</v>
      </c>
      <c r="D145" s="615"/>
      <c r="E145" s="607"/>
      <c r="F145" s="607"/>
      <c r="G145" s="607"/>
      <c r="H145" s="607"/>
      <c r="I145" s="607"/>
      <c r="J145" s="607"/>
      <c r="K145" s="607"/>
      <c r="L145" s="607"/>
      <c r="M145" s="607"/>
      <c r="N145" s="607"/>
      <c r="O145" s="607"/>
      <c r="P145" s="607"/>
      <c r="Q145" s="607"/>
      <c r="R145" s="607"/>
      <c r="S145" s="1"/>
      <c r="T145" s="45"/>
      <c r="U145" s="45"/>
      <c r="V145" s="45"/>
      <c r="W145" s="46"/>
      <c r="X145" s="45"/>
    </row>
    <row r="146" spans="1:24" ht="15" customHeight="1">
      <c r="A146" s="48"/>
      <c r="B146" s="291"/>
      <c r="C146" s="291"/>
      <c r="D146" s="291"/>
      <c r="E146" s="291"/>
      <c r="F146" s="291"/>
      <c r="G146" s="291"/>
      <c r="H146" s="291"/>
      <c r="I146" s="291"/>
      <c r="J146" s="291"/>
      <c r="K146" s="291"/>
      <c r="L146" s="291"/>
      <c r="M146" s="291"/>
      <c r="N146" s="291"/>
      <c r="O146" s="291"/>
      <c r="P146" s="291"/>
      <c r="Q146" s="291"/>
      <c r="R146" s="291"/>
    </row>
    <row r="147" spans="1:24" ht="21" customHeight="1">
      <c r="A147" s="227" t="s">
        <v>607</v>
      </c>
      <c r="B147" s="239"/>
      <c r="C147" s="239"/>
      <c r="D147" s="239"/>
      <c r="E147" s="37"/>
      <c r="F147" s="37"/>
      <c r="G147" s="44"/>
      <c r="H147" s="44"/>
      <c r="I147" s="44"/>
      <c r="J147" s="44"/>
      <c r="K147" s="44"/>
      <c r="L147" s="44"/>
      <c r="M147" s="44"/>
      <c r="N147" s="44"/>
      <c r="O147" s="44"/>
      <c r="P147" s="44"/>
      <c r="Q147" s="44"/>
      <c r="R147" s="44"/>
    </row>
    <row r="148" spans="1:24" ht="3.75" customHeight="1">
      <c r="A148" s="43"/>
    </row>
    <row r="149" spans="1:24" ht="18.75" customHeight="1">
      <c r="A149" s="397" t="s">
        <v>355</v>
      </c>
      <c r="B149" s="616" t="s">
        <v>356</v>
      </c>
      <c r="C149" s="617"/>
      <c r="D149" s="273"/>
      <c r="E149" s="272" t="s">
        <v>357</v>
      </c>
      <c r="F149" s="617"/>
      <c r="G149" s="617"/>
      <c r="H149" s="617"/>
      <c r="I149" s="617"/>
      <c r="J149" s="273"/>
      <c r="K149" s="272" t="s">
        <v>358</v>
      </c>
      <c r="L149" s="617"/>
      <c r="M149" s="617"/>
      <c r="N149" s="617"/>
      <c r="O149" s="617"/>
      <c r="P149" s="617"/>
      <c r="Q149" s="617"/>
      <c r="R149" s="617"/>
      <c r="S149" s="272" t="s">
        <v>591</v>
      </c>
      <c r="T149" s="618"/>
    </row>
    <row r="150" spans="1:24" ht="18.75" customHeight="1">
      <c r="A150" s="398"/>
      <c r="B150" s="402"/>
      <c r="C150" s="403"/>
      <c r="D150" s="275"/>
      <c r="E150" s="274"/>
      <c r="F150" s="403"/>
      <c r="G150" s="403"/>
      <c r="H150" s="403"/>
      <c r="I150" s="403"/>
      <c r="J150" s="275"/>
      <c r="K150" s="274"/>
      <c r="L150" s="403"/>
      <c r="M150" s="403"/>
      <c r="N150" s="403"/>
      <c r="O150" s="403"/>
      <c r="P150" s="403"/>
      <c r="Q150" s="403"/>
      <c r="R150" s="403"/>
      <c r="S150" s="274"/>
      <c r="T150" s="619"/>
    </row>
    <row r="151" spans="1:24" s="127" customFormat="1" ht="37.5" customHeight="1">
      <c r="A151" s="184">
        <v>1</v>
      </c>
      <c r="B151" s="296"/>
      <c r="C151" s="297"/>
      <c r="D151" s="298"/>
      <c r="E151" s="297"/>
      <c r="F151" s="297"/>
      <c r="G151" s="297"/>
      <c r="H151" s="297"/>
      <c r="I151" s="297"/>
      <c r="J151" s="298"/>
      <c r="K151" s="299"/>
      <c r="L151" s="297"/>
      <c r="M151" s="297"/>
      <c r="N151" s="297"/>
      <c r="O151" s="297"/>
      <c r="P151" s="297"/>
      <c r="Q151" s="297"/>
      <c r="R151" s="297"/>
      <c r="S151" s="620"/>
      <c r="T151" s="621"/>
    </row>
    <row r="152" spans="1:24" s="127" customFormat="1" ht="37.5" customHeight="1">
      <c r="A152" s="185">
        <v>2</v>
      </c>
      <c r="B152" s="393"/>
      <c r="C152" s="394"/>
      <c r="D152" s="395"/>
      <c r="E152" s="394"/>
      <c r="F152" s="394"/>
      <c r="G152" s="394"/>
      <c r="H152" s="394"/>
      <c r="I152" s="394"/>
      <c r="J152" s="395"/>
      <c r="K152" s="396"/>
      <c r="L152" s="394"/>
      <c r="M152" s="394"/>
      <c r="N152" s="394"/>
      <c r="O152" s="394"/>
      <c r="P152" s="394"/>
      <c r="Q152" s="394"/>
      <c r="R152" s="394"/>
      <c r="S152" s="268"/>
      <c r="T152" s="622"/>
    </row>
    <row r="153" spans="1:24" ht="18.75" customHeight="1">
      <c r="A153" s="397" t="s">
        <v>359</v>
      </c>
      <c r="B153" s="616" t="s">
        <v>356</v>
      </c>
      <c r="C153" s="617"/>
      <c r="D153" s="273"/>
      <c r="E153" s="272" t="s">
        <v>357</v>
      </c>
      <c r="F153" s="617"/>
      <c r="G153" s="617"/>
      <c r="H153" s="617"/>
      <c r="I153" s="617"/>
      <c r="J153" s="273"/>
      <c r="K153" s="272" t="s">
        <v>360</v>
      </c>
      <c r="L153" s="617"/>
      <c r="M153" s="617"/>
      <c r="N153" s="617"/>
      <c r="O153" s="617"/>
      <c r="P153" s="617"/>
      <c r="Q153" s="617"/>
      <c r="R153" s="617"/>
      <c r="S153" s="272" t="s">
        <v>591</v>
      </c>
      <c r="T153" s="273"/>
      <c r="U153" s="604" t="s">
        <v>613</v>
      </c>
    </row>
    <row r="154" spans="1:24" ht="18.75" customHeight="1">
      <c r="A154" s="398"/>
      <c r="B154" s="402"/>
      <c r="C154" s="403"/>
      <c r="D154" s="275"/>
      <c r="E154" s="274"/>
      <c r="F154" s="403"/>
      <c r="G154" s="403"/>
      <c r="H154" s="403"/>
      <c r="I154" s="403"/>
      <c r="J154" s="275"/>
      <c r="K154" s="274"/>
      <c r="L154" s="403"/>
      <c r="M154" s="403"/>
      <c r="N154" s="403"/>
      <c r="O154" s="403"/>
      <c r="P154" s="403"/>
      <c r="Q154" s="403"/>
      <c r="R154" s="403"/>
      <c r="S154" s="274"/>
      <c r="T154" s="275"/>
      <c r="U154" s="605"/>
    </row>
    <row r="155" spans="1:24" s="127" customFormat="1" ht="37.5" customHeight="1">
      <c r="A155" s="184">
        <v>11</v>
      </c>
      <c r="B155" s="296"/>
      <c r="C155" s="297"/>
      <c r="D155" s="298"/>
      <c r="E155" s="297"/>
      <c r="F155" s="297"/>
      <c r="G155" s="297"/>
      <c r="H155" s="297"/>
      <c r="I155" s="297"/>
      <c r="J155" s="298"/>
      <c r="K155" s="299"/>
      <c r="L155" s="297"/>
      <c r="M155" s="297"/>
      <c r="N155" s="297"/>
      <c r="O155" s="297"/>
      <c r="P155" s="297"/>
      <c r="Q155" s="297"/>
      <c r="R155" s="297"/>
      <c r="S155" s="270"/>
      <c r="T155" s="271"/>
      <c r="U155" s="242"/>
    </row>
    <row r="156" spans="1:24" s="127" customFormat="1" ht="37.5" customHeight="1">
      <c r="A156" s="184">
        <v>12</v>
      </c>
      <c r="B156" s="408"/>
      <c r="C156" s="409"/>
      <c r="D156" s="410"/>
      <c r="E156" s="409"/>
      <c r="F156" s="409"/>
      <c r="G156" s="409"/>
      <c r="H156" s="409"/>
      <c r="I156" s="409"/>
      <c r="J156" s="410"/>
      <c r="K156" s="411"/>
      <c r="L156" s="409"/>
      <c r="M156" s="409"/>
      <c r="N156" s="409"/>
      <c r="O156" s="409"/>
      <c r="P156" s="409"/>
      <c r="Q156" s="409"/>
      <c r="R156" s="409"/>
      <c r="S156" s="266"/>
      <c r="T156" s="267"/>
      <c r="U156" s="243"/>
    </row>
    <row r="157" spans="1:24" s="127" customFormat="1" ht="37.5" customHeight="1">
      <c r="A157" s="184">
        <v>13</v>
      </c>
      <c r="B157" s="408"/>
      <c r="C157" s="409"/>
      <c r="D157" s="410"/>
      <c r="E157" s="409"/>
      <c r="F157" s="409"/>
      <c r="G157" s="409"/>
      <c r="H157" s="409"/>
      <c r="I157" s="409"/>
      <c r="J157" s="410"/>
      <c r="K157" s="411"/>
      <c r="L157" s="409"/>
      <c r="M157" s="409"/>
      <c r="N157" s="409"/>
      <c r="O157" s="409"/>
      <c r="P157" s="409"/>
      <c r="Q157" s="409"/>
      <c r="R157" s="409"/>
      <c r="S157" s="266"/>
      <c r="T157" s="267"/>
      <c r="U157" s="243"/>
    </row>
    <row r="158" spans="1:24" s="127" customFormat="1" ht="37.5" customHeight="1">
      <c r="A158" s="184">
        <v>14</v>
      </c>
      <c r="B158" s="408"/>
      <c r="C158" s="409"/>
      <c r="D158" s="410"/>
      <c r="E158" s="409"/>
      <c r="F158" s="409"/>
      <c r="G158" s="409"/>
      <c r="H158" s="409"/>
      <c r="I158" s="409"/>
      <c r="J158" s="410"/>
      <c r="K158" s="411"/>
      <c r="L158" s="409"/>
      <c r="M158" s="409"/>
      <c r="N158" s="409"/>
      <c r="O158" s="409"/>
      <c r="P158" s="409"/>
      <c r="Q158" s="409"/>
      <c r="R158" s="409"/>
      <c r="S158" s="266"/>
      <c r="T158" s="267"/>
      <c r="U158" s="243"/>
    </row>
    <row r="159" spans="1:24" s="127" customFormat="1" ht="37.5" customHeight="1">
      <c r="A159" s="184">
        <v>15</v>
      </c>
      <c r="B159" s="408"/>
      <c r="C159" s="409"/>
      <c r="D159" s="410"/>
      <c r="E159" s="409"/>
      <c r="F159" s="409"/>
      <c r="G159" s="409"/>
      <c r="H159" s="409"/>
      <c r="I159" s="409"/>
      <c r="J159" s="410"/>
      <c r="K159" s="411"/>
      <c r="L159" s="409"/>
      <c r="M159" s="409"/>
      <c r="N159" s="409"/>
      <c r="O159" s="409"/>
      <c r="P159" s="409"/>
      <c r="Q159" s="409"/>
      <c r="R159" s="409"/>
      <c r="S159" s="266"/>
      <c r="T159" s="267"/>
      <c r="U159" s="243"/>
    </row>
    <row r="160" spans="1:24" s="127" customFormat="1" ht="37.5" customHeight="1">
      <c r="A160" s="184">
        <v>16</v>
      </c>
      <c r="B160" s="408"/>
      <c r="C160" s="409"/>
      <c r="D160" s="410"/>
      <c r="E160" s="409"/>
      <c r="F160" s="409"/>
      <c r="G160" s="409"/>
      <c r="H160" s="409"/>
      <c r="I160" s="409"/>
      <c r="J160" s="410"/>
      <c r="K160" s="411"/>
      <c r="L160" s="409"/>
      <c r="M160" s="409"/>
      <c r="N160" s="409"/>
      <c r="O160" s="409"/>
      <c r="P160" s="409"/>
      <c r="Q160" s="409"/>
      <c r="R160" s="409"/>
      <c r="S160" s="266"/>
      <c r="T160" s="267"/>
      <c r="U160" s="243"/>
    </row>
    <row r="161" spans="1:102" s="127" customFormat="1" ht="37.5" customHeight="1">
      <c r="A161" s="184">
        <v>17</v>
      </c>
      <c r="B161" s="408"/>
      <c r="C161" s="409"/>
      <c r="D161" s="410"/>
      <c r="E161" s="409"/>
      <c r="F161" s="409"/>
      <c r="G161" s="409"/>
      <c r="H161" s="409"/>
      <c r="I161" s="409"/>
      <c r="J161" s="410"/>
      <c r="K161" s="411"/>
      <c r="L161" s="409"/>
      <c r="M161" s="409"/>
      <c r="N161" s="409"/>
      <c r="O161" s="409"/>
      <c r="P161" s="409"/>
      <c r="Q161" s="409"/>
      <c r="R161" s="409"/>
      <c r="S161" s="266"/>
      <c r="T161" s="267"/>
      <c r="U161" s="243"/>
    </row>
    <row r="162" spans="1:102" s="127" customFormat="1" ht="37.5" customHeight="1">
      <c r="A162" s="184">
        <v>18</v>
      </c>
      <c r="B162" s="408"/>
      <c r="C162" s="409"/>
      <c r="D162" s="410"/>
      <c r="E162" s="409"/>
      <c r="F162" s="409"/>
      <c r="G162" s="409"/>
      <c r="H162" s="409"/>
      <c r="I162" s="409"/>
      <c r="J162" s="410"/>
      <c r="K162" s="411"/>
      <c r="L162" s="409"/>
      <c r="M162" s="409"/>
      <c r="N162" s="409"/>
      <c r="O162" s="409"/>
      <c r="P162" s="409"/>
      <c r="Q162" s="409"/>
      <c r="R162" s="409"/>
      <c r="S162" s="266"/>
      <c r="T162" s="267"/>
      <c r="U162" s="243"/>
    </row>
    <row r="163" spans="1:102" s="127" customFormat="1" ht="37.5" customHeight="1">
      <c r="A163" s="184">
        <v>19</v>
      </c>
      <c r="B163" s="408"/>
      <c r="C163" s="409"/>
      <c r="D163" s="410"/>
      <c r="E163" s="409"/>
      <c r="F163" s="409"/>
      <c r="G163" s="409"/>
      <c r="H163" s="409"/>
      <c r="I163" s="409"/>
      <c r="J163" s="410"/>
      <c r="K163" s="411"/>
      <c r="L163" s="409"/>
      <c r="M163" s="409"/>
      <c r="N163" s="409"/>
      <c r="O163" s="409"/>
      <c r="P163" s="409"/>
      <c r="Q163" s="409"/>
      <c r="R163" s="409"/>
      <c r="S163" s="266"/>
      <c r="T163" s="267"/>
      <c r="U163" s="243"/>
    </row>
    <row r="164" spans="1:102" s="127" customFormat="1" ht="37.5" customHeight="1">
      <c r="A164" s="185">
        <v>20</v>
      </c>
      <c r="B164" s="393"/>
      <c r="C164" s="394"/>
      <c r="D164" s="395"/>
      <c r="E164" s="396"/>
      <c r="F164" s="394"/>
      <c r="G164" s="394"/>
      <c r="H164" s="394"/>
      <c r="I164" s="394"/>
      <c r="J164" s="395"/>
      <c r="K164" s="396"/>
      <c r="L164" s="394"/>
      <c r="M164" s="394"/>
      <c r="N164" s="394"/>
      <c r="O164" s="394"/>
      <c r="P164" s="394"/>
      <c r="Q164" s="394"/>
      <c r="R164" s="394"/>
      <c r="S164" s="268"/>
      <c r="T164" s="269"/>
      <c r="U164" s="244"/>
    </row>
    <row r="165" spans="1:102" ht="18.75" customHeight="1">
      <c r="A165" s="397" t="s">
        <v>361</v>
      </c>
      <c r="B165" s="399" t="s">
        <v>362</v>
      </c>
      <c r="C165" s="400"/>
      <c r="D165" s="401"/>
      <c r="E165" s="404" t="s">
        <v>363</v>
      </c>
      <c r="F165" s="405"/>
      <c r="G165" s="405"/>
      <c r="H165" s="405"/>
      <c r="I165" s="405"/>
      <c r="J165" s="405"/>
      <c r="K165" s="405"/>
      <c r="L165" s="405"/>
      <c r="M165" s="405"/>
      <c r="N165" s="405"/>
      <c r="O165" s="405"/>
      <c r="P165" s="405"/>
      <c r="Q165" s="405"/>
      <c r="R165" s="405"/>
    </row>
    <row r="166" spans="1:102" ht="18.75" customHeight="1">
      <c r="A166" s="398"/>
      <c r="B166" s="402"/>
      <c r="C166" s="403"/>
      <c r="D166" s="275"/>
      <c r="E166" s="406"/>
      <c r="F166" s="407"/>
      <c r="G166" s="407"/>
      <c r="H166" s="407"/>
      <c r="I166" s="407"/>
      <c r="J166" s="407"/>
      <c r="K166" s="407"/>
      <c r="L166" s="407"/>
      <c r="M166" s="407"/>
      <c r="N166" s="407"/>
      <c r="O166" s="407"/>
      <c r="P166" s="407"/>
      <c r="Q166" s="407"/>
      <c r="R166" s="407"/>
    </row>
    <row r="167" spans="1:102" ht="37.5" customHeight="1">
      <c r="A167" s="221"/>
      <c r="B167" s="388"/>
      <c r="C167" s="389"/>
      <c r="D167" s="49" t="s">
        <v>312</v>
      </c>
      <c r="E167" s="390"/>
      <c r="F167" s="391"/>
      <c r="G167" s="391"/>
      <c r="H167" s="391"/>
      <c r="I167" s="391"/>
      <c r="J167" s="391"/>
      <c r="K167" s="391"/>
      <c r="L167" s="391"/>
      <c r="M167" s="391"/>
      <c r="N167" s="391"/>
      <c r="O167" s="391"/>
      <c r="P167" s="391"/>
      <c r="Q167" s="391"/>
      <c r="R167" s="389"/>
    </row>
    <row r="168" spans="1:102" ht="4.5" customHeight="1">
      <c r="A168" s="239"/>
      <c r="B168" s="239"/>
      <c r="C168" s="239"/>
      <c r="D168" s="239"/>
      <c r="E168" s="124"/>
      <c r="F168" s="124"/>
      <c r="G168" s="124"/>
      <c r="H168" s="124"/>
      <c r="I168" s="124"/>
      <c r="J168" s="124"/>
      <c r="K168" s="124"/>
      <c r="L168" s="124"/>
      <c r="M168" s="124"/>
      <c r="N168" s="124"/>
      <c r="O168" s="124"/>
      <c r="P168" s="124"/>
      <c r="Q168" s="124"/>
      <c r="R168" s="124"/>
    </row>
    <row r="169" spans="1:102" ht="33.75" customHeight="1">
      <c r="A169" s="50" t="s">
        <v>364</v>
      </c>
      <c r="B169" s="51"/>
      <c r="C169" s="51"/>
      <c r="D169" s="51"/>
      <c r="E169" s="51"/>
      <c r="F169" s="51"/>
      <c r="G169" s="51"/>
      <c r="H169" s="51"/>
      <c r="I169" s="51"/>
      <c r="J169" s="51"/>
      <c r="K169" s="51"/>
      <c r="L169" s="52"/>
      <c r="M169" s="52"/>
      <c r="N169" s="52"/>
      <c r="O169" s="52"/>
    </row>
    <row r="170" spans="1:102" ht="33.75" customHeight="1">
      <c r="A170" s="392" t="s">
        <v>608</v>
      </c>
      <c r="B170" s="392"/>
      <c r="C170" s="392"/>
      <c r="D170" s="392"/>
      <c r="E170" s="392"/>
      <c r="F170" s="392"/>
      <c r="G170" s="392"/>
      <c r="H170" s="392"/>
      <c r="I170" s="392"/>
      <c r="J170" s="392"/>
      <c r="K170" s="392"/>
      <c r="L170" s="392"/>
      <c r="M170" s="392"/>
      <c r="N170" s="392"/>
    </row>
    <row r="171" spans="1:102" ht="60" customHeight="1">
      <c r="A171" s="382" t="s">
        <v>365</v>
      </c>
      <c r="B171" s="383"/>
      <c r="C171" s="383"/>
      <c r="D171" s="383"/>
      <c r="E171" s="383"/>
      <c r="F171" s="383"/>
      <c r="G171" s="383"/>
      <c r="H171" s="383"/>
      <c r="I171" s="383"/>
      <c r="J171" s="383"/>
      <c r="K171" s="384"/>
      <c r="L171" s="385"/>
      <c r="M171" s="386"/>
      <c r="N171" s="387"/>
    </row>
    <row r="172" spans="1:102" ht="50.1" customHeight="1">
      <c r="A172" s="382" t="s">
        <v>366</v>
      </c>
      <c r="B172" s="383"/>
      <c r="C172" s="383"/>
      <c r="D172" s="383"/>
      <c r="E172" s="383"/>
      <c r="F172" s="383"/>
      <c r="G172" s="383"/>
      <c r="H172" s="383"/>
      <c r="I172" s="383"/>
      <c r="J172" s="383"/>
      <c r="K172" s="384"/>
      <c r="L172" s="385"/>
      <c r="M172" s="386"/>
      <c r="N172" s="387"/>
      <c r="S172" s="127"/>
      <c r="CP172" s="36" t="s">
        <v>367</v>
      </c>
      <c r="CX172" s="36" t="s">
        <v>368</v>
      </c>
    </row>
    <row r="173" spans="1:102" ht="50.1" customHeight="1">
      <c r="A173" s="382" t="s">
        <v>369</v>
      </c>
      <c r="B173" s="383"/>
      <c r="C173" s="383"/>
      <c r="D173" s="383"/>
      <c r="E173" s="383"/>
      <c r="F173" s="383"/>
      <c r="G173" s="383"/>
      <c r="H173" s="383"/>
      <c r="I173" s="383"/>
      <c r="J173" s="383"/>
      <c r="K173" s="384"/>
      <c r="L173" s="385"/>
      <c r="M173" s="386"/>
      <c r="N173" s="387"/>
      <c r="CP173" s="36" t="s">
        <v>367</v>
      </c>
      <c r="CX173" s="36" t="s">
        <v>368</v>
      </c>
    </row>
    <row r="174" spans="1:102" ht="50.1" customHeight="1">
      <c r="A174" s="382" t="s">
        <v>370</v>
      </c>
      <c r="B174" s="383"/>
      <c r="C174" s="383"/>
      <c r="D174" s="383"/>
      <c r="E174" s="383"/>
      <c r="F174" s="383"/>
      <c r="G174" s="383"/>
      <c r="H174" s="383"/>
      <c r="I174" s="383"/>
      <c r="J174" s="383"/>
      <c r="K174" s="384"/>
      <c r="L174" s="385"/>
      <c r="M174" s="386"/>
      <c r="N174" s="387"/>
      <c r="CP174" s="36" t="s">
        <v>367</v>
      </c>
      <c r="CX174" s="36" t="s">
        <v>368</v>
      </c>
    </row>
    <row r="175" spans="1:102" ht="50.1" customHeight="1">
      <c r="A175" s="382" t="s">
        <v>371</v>
      </c>
      <c r="B175" s="383"/>
      <c r="C175" s="383"/>
      <c r="D175" s="383"/>
      <c r="E175" s="383"/>
      <c r="F175" s="383"/>
      <c r="G175" s="383"/>
      <c r="H175" s="383"/>
      <c r="I175" s="383"/>
      <c r="J175" s="383"/>
      <c r="K175" s="384"/>
      <c r="L175" s="385"/>
      <c r="M175" s="386"/>
      <c r="N175" s="387"/>
      <c r="CP175" s="36" t="s">
        <v>367</v>
      </c>
      <c r="CX175" s="36" t="s">
        <v>368</v>
      </c>
    </row>
    <row r="176" spans="1:102">
      <c r="A176" s="349" t="s">
        <v>609</v>
      </c>
      <c r="B176" s="349"/>
      <c r="C176" s="349"/>
      <c r="D176" s="349"/>
      <c r="E176" s="349"/>
    </row>
    <row r="177" spans="1:128">
      <c r="A177" s="349"/>
      <c r="B177" s="349"/>
      <c r="C177" s="349"/>
      <c r="D177" s="349"/>
      <c r="E177" s="349"/>
    </row>
    <row r="178" spans="1:128">
      <c r="A178" s="36" t="s">
        <v>372</v>
      </c>
    </row>
    <row r="179" spans="1:128">
      <c r="A179" s="36" t="s">
        <v>373</v>
      </c>
    </row>
    <row r="181" spans="1:128">
      <c r="A181" s="36" t="s">
        <v>374</v>
      </c>
    </row>
    <row r="182" spans="1:128" ht="11.25" customHeight="1">
      <c r="A182" s="378" t="s">
        <v>375</v>
      </c>
      <c r="B182" s="378"/>
      <c r="C182" s="378"/>
      <c r="D182" s="3"/>
      <c r="E182" s="3"/>
      <c r="F182" s="3"/>
      <c r="G182" s="3"/>
      <c r="H182" s="3"/>
      <c r="I182" s="3"/>
      <c r="J182" s="3"/>
      <c r="K182" s="3"/>
      <c r="L182" s="26"/>
      <c r="M182" s="26"/>
      <c r="N182" s="26"/>
      <c r="O182" s="26"/>
      <c r="P182" s="26"/>
    </row>
    <row r="183" spans="1:128">
      <c r="A183" s="379"/>
      <c r="B183" s="379"/>
      <c r="C183" s="379"/>
      <c r="D183" s="3"/>
      <c r="E183" s="3"/>
      <c r="F183" s="3"/>
      <c r="G183" s="3"/>
      <c r="H183" s="3"/>
      <c r="I183" s="3"/>
      <c r="J183" s="3"/>
      <c r="K183" s="3"/>
      <c r="L183" s="26"/>
      <c r="M183" s="26"/>
      <c r="N183" s="26"/>
      <c r="O183" s="26"/>
      <c r="P183" s="26"/>
    </row>
    <row r="184" spans="1:128">
      <c r="A184" s="379"/>
      <c r="B184" s="380"/>
      <c r="C184" s="380"/>
      <c r="D184" s="3"/>
      <c r="E184" s="3"/>
      <c r="F184" s="3"/>
      <c r="G184" s="3"/>
      <c r="H184" s="3"/>
      <c r="I184" s="3"/>
      <c r="J184" s="3"/>
      <c r="K184" s="3"/>
      <c r="L184" s="26"/>
      <c r="M184" s="26"/>
      <c r="N184" s="26"/>
      <c r="O184" s="26"/>
      <c r="P184" s="26"/>
    </row>
    <row r="185" spans="1:128" ht="12" customHeight="1">
      <c r="A185" s="378"/>
      <c r="B185" s="381" t="s">
        <v>376</v>
      </c>
      <c r="C185" s="376"/>
      <c r="D185" s="376"/>
      <c r="E185" s="376" t="s">
        <v>377</v>
      </c>
      <c r="F185" s="376"/>
      <c r="G185" s="376"/>
      <c r="H185" s="376" t="s">
        <v>378</v>
      </c>
      <c r="I185" s="377"/>
      <c r="J185" s="377"/>
      <c r="K185" s="377" t="s">
        <v>379</v>
      </c>
      <c r="L185" s="377"/>
      <c r="M185" s="377"/>
      <c r="N185" s="376" t="s">
        <v>380</v>
      </c>
      <c r="O185" s="377"/>
      <c r="P185" s="377"/>
    </row>
    <row r="186" spans="1:128">
      <c r="A186" s="378"/>
      <c r="B186" s="381"/>
      <c r="C186" s="376"/>
      <c r="D186" s="376"/>
      <c r="E186" s="376"/>
      <c r="F186" s="376"/>
      <c r="G186" s="376"/>
      <c r="H186" s="377"/>
      <c r="I186" s="377"/>
      <c r="J186" s="377"/>
      <c r="K186" s="377"/>
      <c r="L186" s="377"/>
      <c r="M186" s="377"/>
      <c r="N186" s="377"/>
      <c r="O186" s="377"/>
      <c r="P186" s="377"/>
    </row>
    <row r="187" spans="1:128" ht="12" customHeight="1">
      <c r="A187" s="356">
        <v>1</v>
      </c>
      <c r="B187" s="370"/>
      <c r="C187" s="370"/>
      <c r="D187" s="370"/>
      <c r="E187" s="370"/>
      <c r="F187" s="370"/>
      <c r="G187" s="370"/>
      <c r="H187" s="370"/>
      <c r="I187" s="370"/>
      <c r="J187" s="370"/>
      <c r="K187" s="370"/>
      <c r="L187" s="370"/>
      <c r="M187" s="370"/>
      <c r="N187" s="372" t="str">
        <f>IF(E187="","",(H187+K187)/E187)</f>
        <v/>
      </c>
      <c r="O187" s="372"/>
      <c r="P187" s="372"/>
      <c r="Q187" s="374"/>
      <c r="R187" s="375"/>
      <c r="S187" s="375"/>
      <c r="T187" s="375"/>
      <c r="U187" s="375"/>
      <c r="V187" s="375"/>
      <c r="W187" s="375"/>
      <c r="X187" s="375"/>
      <c r="Y187" s="375"/>
      <c r="Z187" s="375"/>
      <c r="AA187" s="125"/>
      <c r="AB187" s="125"/>
      <c r="AC187" s="125"/>
      <c r="AD187" s="125"/>
      <c r="AE187" s="125"/>
      <c r="AF187" s="125"/>
      <c r="AG187" s="125"/>
      <c r="AH187" s="125"/>
      <c r="AI187" s="125"/>
      <c r="AJ187" s="125"/>
      <c r="AK187" s="125"/>
      <c r="AL187" s="125"/>
      <c r="AM187" s="125"/>
      <c r="AN187" s="125"/>
      <c r="AO187" s="125"/>
      <c r="AP187" s="125"/>
      <c r="AQ187" s="125"/>
      <c r="AR187" s="125"/>
      <c r="AS187" s="125"/>
      <c r="AT187" s="125"/>
      <c r="AU187" s="125"/>
      <c r="AV187" s="125"/>
      <c r="AW187" s="125"/>
      <c r="AX187" s="125"/>
      <c r="AY187" s="125"/>
      <c r="AZ187" s="125"/>
      <c r="BA187" s="125"/>
      <c r="BB187" s="125"/>
      <c r="BC187" s="125"/>
      <c r="BD187" s="125"/>
      <c r="BE187" s="125"/>
      <c r="BF187" s="125"/>
      <c r="BG187" s="125"/>
      <c r="BH187" s="125"/>
      <c r="BI187" s="125"/>
      <c r="BJ187" s="125"/>
      <c r="BK187" s="125"/>
      <c r="BL187" s="125"/>
      <c r="BM187" s="125"/>
      <c r="BN187" s="125"/>
      <c r="BO187" s="125"/>
      <c r="BP187" s="125"/>
      <c r="BQ187" s="125"/>
      <c r="BR187" s="125"/>
      <c r="BS187" s="125"/>
      <c r="BT187" s="125"/>
      <c r="BU187" s="125"/>
      <c r="BV187" s="125"/>
      <c r="BW187" s="125"/>
      <c r="BX187" s="125"/>
      <c r="BY187" s="125"/>
      <c r="BZ187" s="125"/>
      <c r="CA187" s="125"/>
      <c r="CB187" s="125"/>
      <c r="CC187" s="125"/>
      <c r="CD187" s="125"/>
      <c r="CE187" s="125"/>
      <c r="CF187" s="125"/>
      <c r="CG187" s="125"/>
      <c r="CH187" s="125"/>
      <c r="CI187" s="125"/>
      <c r="CJ187" s="125"/>
      <c r="CK187" s="125"/>
      <c r="CL187" s="125"/>
      <c r="CM187" s="125"/>
      <c r="CN187" s="125"/>
      <c r="CO187" s="125"/>
      <c r="CP187" s="125"/>
      <c r="CQ187" s="125"/>
      <c r="CR187" s="125"/>
      <c r="CS187" s="125"/>
      <c r="CT187" s="125"/>
      <c r="CU187" s="125"/>
      <c r="CV187" s="125"/>
      <c r="CW187" s="125"/>
      <c r="CX187" s="125"/>
      <c r="CY187" s="125"/>
      <c r="CZ187" s="125"/>
      <c r="DA187" s="125"/>
      <c r="DB187" s="125"/>
      <c r="DC187" s="125"/>
      <c r="DD187" s="125"/>
      <c r="DE187" s="125"/>
      <c r="DF187" s="125"/>
      <c r="DG187" s="125"/>
      <c r="DH187" s="125"/>
      <c r="DI187" s="125"/>
      <c r="DJ187" s="125"/>
      <c r="DK187" s="125"/>
      <c r="DL187" s="125"/>
      <c r="DM187" s="125"/>
      <c r="DN187" s="125"/>
      <c r="DO187" s="125"/>
      <c r="DP187" s="125"/>
      <c r="DQ187" s="125"/>
      <c r="DR187" s="125"/>
      <c r="DS187" s="125"/>
      <c r="DT187" s="125"/>
      <c r="DU187" s="125"/>
      <c r="DV187" s="125"/>
      <c r="DW187" s="125"/>
      <c r="DX187" s="125"/>
    </row>
    <row r="188" spans="1:128">
      <c r="A188" s="356"/>
      <c r="B188" s="370"/>
      <c r="C188" s="370"/>
      <c r="D188" s="370"/>
      <c r="E188" s="370"/>
      <c r="F188" s="370"/>
      <c r="G188" s="370"/>
      <c r="H188" s="370"/>
      <c r="I188" s="370"/>
      <c r="J188" s="370"/>
      <c r="K188" s="370"/>
      <c r="L188" s="370"/>
      <c r="M188" s="370"/>
      <c r="N188" s="372"/>
      <c r="O188" s="372"/>
      <c r="P188" s="372"/>
      <c r="Q188" s="374"/>
      <c r="R188" s="375"/>
      <c r="S188" s="375"/>
      <c r="T188" s="375"/>
      <c r="U188" s="375"/>
      <c r="V188" s="375"/>
      <c r="W188" s="375"/>
      <c r="X188" s="375"/>
      <c r="Y188" s="375"/>
      <c r="Z188" s="375"/>
      <c r="AA188" s="125"/>
      <c r="AB188" s="125"/>
      <c r="AC188" s="125"/>
      <c r="AD188" s="125"/>
      <c r="AE188" s="125"/>
      <c r="AF188" s="125"/>
      <c r="AG188" s="125"/>
      <c r="AH188" s="125"/>
      <c r="AI188" s="125"/>
      <c r="AJ188" s="125"/>
      <c r="AK188" s="125"/>
      <c r="AL188" s="125"/>
      <c r="AM188" s="125"/>
      <c r="AN188" s="125"/>
      <c r="AO188" s="125"/>
      <c r="AP188" s="125"/>
      <c r="AQ188" s="125"/>
      <c r="AR188" s="125"/>
      <c r="AS188" s="125"/>
      <c r="AT188" s="125"/>
      <c r="AU188" s="125"/>
      <c r="AV188" s="125"/>
      <c r="AW188" s="125"/>
      <c r="AX188" s="125"/>
      <c r="AY188" s="125"/>
      <c r="AZ188" s="125"/>
      <c r="BA188" s="125"/>
      <c r="BB188" s="125"/>
      <c r="BC188" s="125"/>
      <c r="BD188" s="125"/>
      <c r="BE188" s="125"/>
      <c r="BF188" s="125"/>
      <c r="BG188" s="125"/>
      <c r="BH188" s="125"/>
      <c r="BI188" s="125"/>
      <c r="BJ188" s="125"/>
      <c r="BK188" s="125"/>
      <c r="BL188" s="125"/>
      <c r="BM188" s="125"/>
      <c r="BN188" s="125"/>
      <c r="BO188" s="125"/>
      <c r="BP188" s="125"/>
      <c r="BQ188" s="125"/>
      <c r="BR188" s="125"/>
      <c r="BS188" s="125"/>
      <c r="BT188" s="125"/>
      <c r="BU188" s="125"/>
      <c r="BV188" s="125"/>
      <c r="BW188" s="125"/>
      <c r="BX188" s="125"/>
      <c r="BY188" s="125"/>
      <c r="BZ188" s="125"/>
      <c r="CA188" s="125"/>
      <c r="CB188" s="125"/>
      <c r="CC188" s="125"/>
      <c r="CD188" s="125"/>
      <c r="CE188" s="125"/>
      <c r="CF188" s="125"/>
      <c r="CG188" s="125"/>
      <c r="CH188" s="125"/>
      <c r="CI188" s="125"/>
      <c r="CJ188" s="125"/>
      <c r="CK188" s="125"/>
      <c r="CL188" s="125"/>
      <c r="CM188" s="125"/>
      <c r="CN188" s="125"/>
      <c r="CO188" s="125"/>
      <c r="CP188" s="125"/>
      <c r="CQ188" s="125"/>
      <c r="CR188" s="125"/>
      <c r="CS188" s="125"/>
      <c r="CT188" s="125"/>
      <c r="CU188" s="125"/>
      <c r="CV188" s="125"/>
      <c r="CW188" s="125"/>
      <c r="CX188" s="125"/>
      <c r="CY188" s="125"/>
      <c r="CZ188" s="125"/>
      <c r="DA188" s="125"/>
      <c r="DB188" s="125"/>
      <c r="DC188" s="125"/>
      <c r="DD188" s="125"/>
      <c r="DE188" s="125"/>
      <c r="DF188" s="125"/>
      <c r="DG188" s="125"/>
      <c r="DH188" s="125"/>
      <c r="DI188" s="125"/>
      <c r="DJ188" s="125"/>
      <c r="DK188" s="125"/>
      <c r="DL188" s="125"/>
      <c r="DM188" s="125"/>
      <c r="DN188" s="125"/>
      <c r="DO188" s="125"/>
      <c r="DP188" s="125"/>
      <c r="DQ188" s="125"/>
      <c r="DR188" s="125"/>
      <c r="DS188" s="125"/>
      <c r="DT188" s="125"/>
      <c r="DU188" s="125"/>
      <c r="DV188" s="125"/>
      <c r="DW188" s="125"/>
      <c r="DX188" s="125"/>
    </row>
    <row r="189" spans="1:128" ht="12" customHeight="1">
      <c r="A189" s="356">
        <v>2</v>
      </c>
      <c r="B189" s="370"/>
      <c r="C189" s="370"/>
      <c r="D189" s="370"/>
      <c r="E189" s="370"/>
      <c r="F189" s="370"/>
      <c r="G189" s="370"/>
      <c r="H189" s="370"/>
      <c r="I189" s="370"/>
      <c r="J189" s="370"/>
      <c r="K189" s="370"/>
      <c r="L189" s="370"/>
      <c r="M189" s="370"/>
      <c r="N189" s="372" t="str">
        <f>IF(E189="","",(H189+K189)/E189)</f>
        <v/>
      </c>
      <c r="O189" s="372"/>
      <c r="P189" s="372"/>
      <c r="Q189" s="374"/>
      <c r="R189" s="375"/>
      <c r="S189" s="375"/>
      <c r="T189" s="375"/>
      <c r="U189" s="375"/>
      <c r="V189" s="375"/>
      <c r="W189" s="375"/>
      <c r="X189" s="375"/>
      <c r="Y189" s="375"/>
      <c r="Z189" s="375"/>
      <c r="AA189" s="126"/>
      <c r="AB189" s="126"/>
      <c r="AC189" s="126"/>
      <c r="AD189" s="126"/>
      <c r="AE189" s="126"/>
      <c r="AF189" s="126"/>
      <c r="AG189" s="126"/>
      <c r="AH189" s="126"/>
      <c r="AI189" s="126"/>
      <c r="AJ189" s="126"/>
      <c r="AK189" s="126"/>
      <c r="AL189" s="126"/>
      <c r="AM189" s="126"/>
      <c r="AN189" s="126"/>
      <c r="AO189" s="126"/>
      <c r="AP189" s="126"/>
      <c r="AQ189" s="126"/>
      <c r="AR189" s="126"/>
      <c r="AS189" s="126"/>
      <c r="AT189" s="126"/>
      <c r="AU189" s="126"/>
      <c r="AV189" s="126"/>
      <c r="AW189" s="126"/>
      <c r="AX189" s="126"/>
      <c r="AY189" s="126"/>
      <c r="AZ189" s="126"/>
      <c r="BA189" s="126"/>
      <c r="BB189" s="126"/>
      <c r="BC189" s="126"/>
      <c r="BD189" s="126"/>
      <c r="BE189" s="126"/>
      <c r="BF189" s="126"/>
      <c r="BG189" s="126"/>
      <c r="BH189" s="126"/>
      <c r="BI189" s="126"/>
      <c r="BJ189" s="126"/>
      <c r="BK189" s="126"/>
      <c r="BL189" s="126"/>
      <c r="BM189" s="126"/>
      <c r="BN189" s="126"/>
      <c r="BO189" s="126"/>
      <c r="BP189" s="126"/>
      <c r="BQ189" s="126"/>
      <c r="BR189" s="126"/>
      <c r="BS189" s="126"/>
      <c r="BT189" s="126"/>
      <c r="BU189" s="126"/>
      <c r="BV189" s="126"/>
      <c r="BW189" s="126"/>
      <c r="BX189" s="126"/>
      <c r="BY189" s="126"/>
      <c r="BZ189" s="126"/>
      <c r="CA189" s="126"/>
      <c r="CB189" s="126"/>
      <c r="CC189" s="126"/>
      <c r="CD189" s="126"/>
      <c r="CE189" s="126"/>
      <c r="CF189" s="126"/>
      <c r="CG189" s="126"/>
      <c r="CH189" s="126"/>
      <c r="CI189" s="126"/>
      <c r="CJ189" s="126"/>
      <c r="CK189" s="126"/>
      <c r="CL189" s="126"/>
      <c r="CM189" s="126"/>
      <c r="CN189" s="126"/>
      <c r="CO189" s="126"/>
      <c r="CP189" s="126"/>
      <c r="CQ189" s="126"/>
      <c r="CR189" s="126"/>
      <c r="CS189" s="126"/>
      <c r="CT189" s="126"/>
      <c r="CU189" s="126"/>
      <c r="CV189" s="126"/>
      <c r="CW189" s="126"/>
      <c r="CX189" s="126"/>
      <c r="CY189" s="126"/>
      <c r="CZ189" s="126"/>
      <c r="DA189" s="126"/>
      <c r="DB189" s="126"/>
      <c r="DC189" s="126"/>
      <c r="DD189" s="126"/>
      <c r="DE189" s="126"/>
      <c r="DF189" s="126"/>
      <c r="DG189" s="126"/>
      <c r="DH189" s="126"/>
      <c r="DI189" s="126"/>
      <c r="DJ189" s="126"/>
      <c r="DK189" s="126"/>
      <c r="DL189" s="126"/>
      <c r="DM189" s="126"/>
      <c r="DN189" s="126"/>
      <c r="DO189" s="126"/>
      <c r="DP189" s="126"/>
      <c r="DQ189" s="126"/>
      <c r="DR189" s="126"/>
      <c r="DS189" s="126"/>
      <c r="DT189" s="126"/>
      <c r="DU189" s="126"/>
      <c r="DV189" s="126"/>
      <c r="DW189" s="126"/>
      <c r="DX189" s="126"/>
    </row>
    <row r="190" spans="1:128">
      <c r="A190" s="356"/>
      <c r="B190" s="370"/>
      <c r="C190" s="370"/>
      <c r="D190" s="370"/>
      <c r="E190" s="370"/>
      <c r="F190" s="370"/>
      <c r="G190" s="370"/>
      <c r="H190" s="370"/>
      <c r="I190" s="370"/>
      <c r="J190" s="370"/>
      <c r="K190" s="370"/>
      <c r="L190" s="370"/>
      <c r="M190" s="370"/>
      <c r="N190" s="372"/>
      <c r="O190" s="372"/>
      <c r="P190" s="372"/>
      <c r="Q190" s="374"/>
      <c r="R190" s="375"/>
      <c r="S190" s="375"/>
      <c r="T190" s="375"/>
      <c r="U190" s="375"/>
      <c r="V190" s="375"/>
      <c r="W190" s="375"/>
      <c r="X190" s="375"/>
      <c r="Y190" s="375"/>
      <c r="Z190" s="375"/>
      <c r="AA190" s="126"/>
      <c r="AB190" s="126"/>
      <c r="AC190" s="126"/>
      <c r="AD190" s="126"/>
      <c r="AE190" s="126"/>
      <c r="AF190" s="126"/>
      <c r="AG190" s="126"/>
      <c r="AH190" s="126"/>
      <c r="AI190" s="126"/>
      <c r="AJ190" s="126"/>
      <c r="AK190" s="126"/>
      <c r="AL190" s="126"/>
      <c r="AM190" s="126"/>
      <c r="AN190" s="126"/>
      <c r="AO190" s="126"/>
      <c r="AP190" s="126"/>
      <c r="AQ190" s="126"/>
      <c r="AR190" s="126"/>
      <c r="AS190" s="126"/>
      <c r="AT190" s="126"/>
      <c r="AU190" s="126"/>
      <c r="AV190" s="126"/>
      <c r="AW190" s="126"/>
      <c r="AX190" s="126"/>
      <c r="AY190" s="126"/>
      <c r="AZ190" s="126"/>
      <c r="BA190" s="126"/>
      <c r="BB190" s="126"/>
      <c r="BC190" s="126"/>
      <c r="BD190" s="126"/>
      <c r="BE190" s="126"/>
      <c r="BF190" s="126"/>
      <c r="BG190" s="126"/>
      <c r="BH190" s="126"/>
      <c r="BI190" s="126"/>
      <c r="BJ190" s="126"/>
      <c r="BK190" s="126"/>
      <c r="BL190" s="126"/>
      <c r="BM190" s="126"/>
      <c r="BN190" s="126"/>
      <c r="BO190" s="126"/>
      <c r="BP190" s="126"/>
      <c r="BQ190" s="126"/>
      <c r="BR190" s="126"/>
      <c r="BS190" s="126"/>
      <c r="BT190" s="126"/>
      <c r="BU190" s="126"/>
      <c r="BV190" s="126"/>
      <c r="BW190" s="126"/>
      <c r="BX190" s="126"/>
      <c r="BY190" s="126"/>
      <c r="BZ190" s="126"/>
      <c r="CA190" s="126"/>
      <c r="CB190" s="126"/>
      <c r="CC190" s="126"/>
      <c r="CD190" s="126"/>
      <c r="CE190" s="126"/>
      <c r="CF190" s="126"/>
      <c r="CG190" s="126"/>
      <c r="CH190" s="126"/>
      <c r="CI190" s="126"/>
      <c r="CJ190" s="126"/>
      <c r="CK190" s="126"/>
      <c r="CL190" s="126"/>
      <c r="CM190" s="126"/>
      <c r="CN190" s="126"/>
      <c r="CO190" s="126"/>
      <c r="CP190" s="126"/>
      <c r="CQ190" s="126"/>
      <c r="CR190" s="126"/>
      <c r="CS190" s="126"/>
      <c r="CT190" s="126"/>
      <c r="CU190" s="126"/>
      <c r="CV190" s="126"/>
      <c r="CW190" s="126"/>
      <c r="CX190" s="126"/>
      <c r="CY190" s="126"/>
      <c r="CZ190" s="126"/>
      <c r="DA190" s="126"/>
      <c r="DB190" s="126"/>
      <c r="DC190" s="126"/>
      <c r="DD190" s="126"/>
      <c r="DE190" s="126"/>
      <c r="DF190" s="126"/>
      <c r="DG190" s="126"/>
      <c r="DH190" s="126"/>
      <c r="DI190" s="126"/>
      <c r="DJ190" s="126"/>
      <c r="DK190" s="126"/>
      <c r="DL190" s="126"/>
      <c r="DM190" s="126"/>
      <c r="DN190" s="126"/>
      <c r="DO190" s="126"/>
      <c r="DP190" s="126"/>
      <c r="DQ190" s="126"/>
      <c r="DR190" s="126"/>
      <c r="DS190" s="126"/>
      <c r="DT190" s="126"/>
      <c r="DU190" s="126"/>
      <c r="DV190" s="126"/>
      <c r="DW190" s="126"/>
      <c r="DX190" s="126"/>
    </row>
    <row r="191" spans="1:128" ht="12" customHeight="1">
      <c r="A191" s="356">
        <v>3</v>
      </c>
      <c r="B191" s="370"/>
      <c r="C191" s="370"/>
      <c r="D191" s="370"/>
      <c r="E191" s="370"/>
      <c r="F191" s="370"/>
      <c r="G191" s="370"/>
      <c r="H191" s="370"/>
      <c r="I191" s="370"/>
      <c r="J191" s="370"/>
      <c r="K191" s="370"/>
      <c r="L191" s="370"/>
      <c r="M191" s="370"/>
      <c r="N191" s="372" t="str">
        <f>IF(E191="","",(H191+K191)/E191)</f>
        <v/>
      </c>
      <c r="O191" s="372"/>
      <c r="P191" s="372"/>
      <c r="Q191" s="374"/>
      <c r="R191" s="375"/>
      <c r="S191" s="375"/>
      <c r="T191" s="375"/>
      <c r="U191" s="375"/>
      <c r="V191" s="375"/>
      <c r="W191" s="375"/>
      <c r="X191" s="375"/>
      <c r="Y191" s="375"/>
      <c r="Z191" s="375"/>
      <c r="AA191" s="125"/>
      <c r="AB191" s="125"/>
      <c r="AC191" s="125"/>
      <c r="AD191" s="125"/>
      <c r="AE191" s="125"/>
      <c r="AF191" s="125"/>
      <c r="AG191" s="125"/>
      <c r="AH191" s="125"/>
      <c r="AI191" s="125"/>
      <c r="AJ191" s="125"/>
      <c r="AK191" s="125"/>
      <c r="AL191" s="125"/>
      <c r="AM191" s="125"/>
      <c r="AN191" s="125"/>
      <c r="AO191" s="125"/>
      <c r="AP191" s="125"/>
      <c r="AQ191" s="125"/>
      <c r="AR191" s="125"/>
      <c r="AS191" s="125"/>
      <c r="AT191" s="125"/>
      <c r="AU191" s="125"/>
      <c r="AV191" s="125"/>
      <c r="AW191" s="125"/>
      <c r="AX191" s="125"/>
      <c r="AY191" s="125"/>
      <c r="AZ191" s="125"/>
      <c r="BA191" s="125"/>
      <c r="BB191" s="125"/>
      <c r="BC191" s="125"/>
      <c r="BD191" s="125"/>
      <c r="BE191" s="125"/>
      <c r="BF191" s="125"/>
      <c r="BG191" s="125"/>
      <c r="BH191" s="125"/>
      <c r="BI191" s="125"/>
      <c r="BJ191" s="125"/>
      <c r="BK191" s="125"/>
      <c r="BL191" s="125"/>
      <c r="BM191" s="125"/>
      <c r="BN191" s="125"/>
      <c r="BO191" s="125"/>
      <c r="BP191" s="125"/>
      <c r="BQ191" s="125"/>
      <c r="BR191" s="125"/>
      <c r="BS191" s="125"/>
      <c r="BT191" s="125"/>
      <c r="BU191" s="125"/>
      <c r="BV191" s="125"/>
      <c r="BW191" s="125"/>
      <c r="BX191" s="125"/>
      <c r="BY191" s="125"/>
      <c r="BZ191" s="125"/>
      <c r="CA191" s="125"/>
      <c r="CB191" s="125"/>
      <c r="CC191" s="125"/>
      <c r="CD191" s="125"/>
      <c r="CE191" s="125"/>
      <c r="CF191" s="125"/>
      <c r="CG191" s="125"/>
      <c r="CH191" s="125"/>
      <c r="CI191" s="125"/>
      <c r="CJ191" s="125"/>
      <c r="CK191" s="125"/>
      <c r="CL191" s="125"/>
      <c r="CM191" s="125"/>
      <c r="CN191" s="125"/>
      <c r="CO191" s="125"/>
      <c r="CP191" s="125"/>
      <c r="CQ191" s="125"/>
      <c r="CR191" s="125"/>
      <c r="CS191" s="125"/>
      <c r="CT191" s="125"/>
      <c r="CU191" s="125"/>
      <c r="CV191" s="125"/>
      <c r="CW191" s="125"/>
      <c r="CX191" s="125"/>
      <c r="CY191" s="125"/>
      <c r="CZ191" s="125"/>
      <c r="DA191" s="125"/>
      <c r="DB191" s="125"/>
      <c r="DC191" s="125"/>
      <c r="DD191" s="125"/>
      <c r="DE191" s="125"/>
      <c r="DF191" s="125"/>
      <c r="DG191" s="125"/>
      <c r="DH191" s="125"/>
      <c r="DI191" s="125"/>
      <c r="DJ191" s="125"/>
      <c r="DK191" s="125"/>
      <c r="DL191" s="125"/>
      <c r="DM191" s="125"/>
      <c r="DN191" s="125"/>
      <c r="DO191" s="125"/>
      <c r="DP191" s="125"/>
      <c r="DQ191" s="125"/>
      <c r="DR191" s="125"/>
      <c r="DS191" s="125"/>
      <c r="DT191" s="125"/>
      <c r="DU191" s="125"/>
      <c r="DV191" s="125"/>
      <c r="DW191" s="125"/>
      <c r="DX191" s="125"/>
    </row>
    <row r="192" spans="1:128">
      <c r="A192" s="356"/>
      <c r="B192" s="370"/>
      <c r="C192" s="370"/>
      <c r="D192" s="370"/>
      <c r="E192" s="370"/>
      <c r="F192" s="370"/>
      <c r="G192" s="370"/>
      <c r="H192" s="370"/>
      <c r="I192" s="370"/>
      <c r="J192" s="370"/>
      <c r="K192" s="370"/>
      <c r="L192" s="370"/>
      <c r="M192" s="370"/>
      <c r="N192" s="372"/>
      <c r="O192" s="372"/>
      <c r="P192" s="372"/>
      <c r="Q192" s="374"/>
      <c r="R192" s="375"/>
      <c r="S192" s="375"/>
      <c r="T192" s="375"/>
      <c r="U192" s="375"/>
      <c r="V192" s="375"/>
      <c r="W192" s="375"/>
      <c r="X192" s="375"/>
      <c r="Y192" s="375"/>
      <c r="Z192" s="375"/>
      <c r="AA192" s="125"/>
      <c r="AB192" s="125"/>
      <c r="AC192" s="125"/>
      <c r="AD192" s="125"/>
      <c r="AE192" s="125"/>
      <c r="AF192" s="125"/>
      <c r="AG192" s="125"/>
      <c r="AH192" s="125"/>
      <c r="AI192" s="125"/>
      <c r="AJ192" s="125"/>
      <c r="AK192" s="125"/>
      <c r="AL192" s="125"/>
      <c r="AM192" s="125"/>
      <c r="AN192" s="125"/>
      <c r="AO192" s="125"/>
      <c r="AP192" s="125"/>
      <c r="AQ192" s="125"/>
      <c r="AR192" s="125"/>
      <c r="AS192" s="125"/>
      <c r="AT192" s="125"/>
      <c r="AU192" s="125"/>
      <c r="AV192" s="125"/>
      <c r="AW192" s="125"/>
      <c r="AX192" s="125"/>
      <c r="AY192" s="125"/>
      <c r="AZ192" s="125"/>
      <c r="BA192" s="125"/>
      <c r="BB192" s="125"/>
      <c r="BC192" s="125"/>
      <c r="BD192" s="125"/>
      <c r="BE192" s="125"/>
      <c r="BF192" s="125"/>
      <c r="BG192" s="125"/>
      <c r="BH192" s="125"/>
      <c r="BI192" s="125"/>
      <c r="BJ192" s="125"/>
      <c r="BK192" s="125"/>
      <c r="BL192" s="125"/>
      <c r="BM192" s="125"/>
      <c r="BN192" s="125"/>
      <c r="BO192" s="125"/>
      <c r="BP192" s="125"/>
      <c r="BQ192" s="125"/>
      <c r="BR192" s="125"/>
      <c r="BS192" s="125"/>
      <c r="BT192" s="125"/>
      <c r="BU192" s="125"/>
      <c r="BV192" s="125"/>
      <c r="BW192" s="125"/>
      <c r="BX192" s="125"/>
      <c r="BY192" s="125"/>
      <c r="BZ192" s="125"/>
      <c r="CA192" s="125"/>
      <c r="CB192" s="125"/>
      <c r="CC192" s="125"/>
      <c r="CD192" s="125"/>
      <c r="CE192" s="125"/>
      <c r="CF192" s="125"/>
      <c r="CG192" s="125"/>
      <c r="CH192" s="125"/>
      <c r="CI192" s="125"/>
      <c r="CJ192" s="125"/>
      <c r="CK192" s="125"/>
      <c r="CL192" s="125"/>
      <c r="CM192" s="125"/>
      <c r="CN192" s="125"/>
      <c r="CO192" s="125"/>
      <c r="CP192" s="125"/>
      <c r="CQ192" s="125"/>
      <c r="CR192" s="125"/>
      <c r="CS192" s="125"/>
      <c r="CT192" s="125"/>
      <c r="CU192" s="125"/>
      <c r="CV192" s="125"/>
      <c r="CW192" s="125"/>
      <c r="CX192" s="125"/>
      <c r="CY192" s="125"/>
      <c r="CZ192" s="125"/>
      <c r="DA192" s="125"/>
      <c r="DB192" s="125"/>
      <c r="DC192" s="125"/>
      <c r="DD192" s="125"/>
      <c r="DE192" s="125"/>
      <c r="DF192" s="125"/>
      <c r="DG192" s="125"/>
      <c r="DH192" s="125"/>
      <c r="DI192" s="125"/>
      <c r="DJ192" s="125"/>
      <c r="DK192" s="125"/>
      <c r="DL192" s="125"/>
      <c r="DM192" s="125"/>
      <c r="DN192" s="125"/>
      <c r="DO192" s="125"/>
      <c r="DP192" s="125"/>
      <c r="DQ192" s="125"/>
      <c r="DR192" s="125"/>
      <c r="DS192" s="125"/>
      <c r="DT192" s="125"/>
      <c r="DU192" s="125"/>
      <c r="DV192" s="125"/>
      <c r="DW192" s="125"/>
      <c r="DX192" s="125"/>
    </row>
    <row r="193" spans="1:128">
      <c r="A193" s="356">
        <v>4</v>
      </c>
      <c r="B193" s="370"/>
      <c r="C193" s="370"/>
      <c r="D193" s="370"/>
      <c r="E193" s="370"/>
      <c r="F193" s="370"/>
      <c r="G193" s="370"/>
      <c r="H193" s="370"/>
      <c r="I193" s="370"/>
      <c r="J193" s="370"/>
      <c r="K193" s="370"/>
      <c r="L193" s="370"/>
      <c r="M193" s="370"/>
      <c r="N193" s="372" t="str">
        <f>IF(E193="","",(H193+K193)/E193)</f>
        <v/>
      </c>
      <c r="O193" s="372"/>
      <c r="P193" s="372"/>
      <c r="Q193" s="374"/>
      <c r="R193" s="375"/>
      <c r="S193" s="375"/>
      <c r="T193" s="375"/>
      <c r="U193" s="375"/>
      <c r="V193" s="375"/>
      <c r="W193" s="375"/>
      <c r="X193" s="375"/>
      <c r="Y193" s="375"/>
      <c r="Z193" s="375"/>
      <c r="AA193" s="126"/>
      <c r="AB193" s="126"/>
      <c r="AC193" s="126"/>
      <c r="AD193" s="126"/>
      <c r="AE193" s="126"/>
      <c r="AF193" s="126"/>
      <c r="AG193" s="126"/>
      <c r="AH193" s="126"/>
      <c r="AI193" s="126"/>
      <c r="AJ193" s="126"/>
      <c r="AK193" s="126"/>
      <c r="AL193" s="126"/>
      <c r="AM193" s="126"/>
      <c r="AN193" s="126"/>
      <c r="AO193" s="126"/>
      <c r="AP193" s="126"/>
      <c r="AQ193" s="126"/>
      <c r="AR193" s="126"/>
      <c r="AS193" s="126"/>
      <c r="AT193" s="126"/>
      <c r="AU193" s="126"/>
      <c r="AV193" s="126"/>
      <c r="AW193" s="126"/>
      <c r="AX193" s="126"/>
      <c r="AY193" s="126"/>
      <c r="AZ193" s="126"/>
      <c r="BA193" s="126"/>
      <c r="BB193" s="126"/>
      <c r="BC193" s="126"/>
      <c r="BD193" s="126"/>
      <c r="BE193" s="126"/>
      <c r="BF193" s="126"/>
      <c r="BG193" s="126"/>
      <c r="BH193" s="126"/>
      <c r="BI193" s="126"/>
      <c r="BJ193" s="126"/>
      <c r="BK193" s="126"/>
      <c r="BL193" s="126"/>
      <c r="BM193" s="126"/>
      <c r="BN193" s="126"/>
      <c r="BO193" s="126"/>
      <c r="BP193" s="126"/>
      <c r="BQ193" s="126"/>
      <c r="BR193" s="126"/>
      <c r="BS193" s="126"/>
      <c r="BT193" s="126"/>
      <c r="BU193" s="126"/>
      <c r="BV193" s="126"/>
      <c r="BW193" s="126"/>
      <c r="BX193" s="126"/>
      <c r="BY193" s="126"/>
      <c r="BZ193" s="126"/>
      <c r="CA193" s="126"/>
      <c r="CB193" s="126"/>
      <c r="CC193" s="126"/>
      <c r="CD193" s="126"/>
      <c r="CE193" s="126"/>
      <c r="CF193" s="126"/>
      <c r="CG193" s="126"/>
      <c r="CH193" s="126"/>
      <c r="CI193" s="126"/>
      <c r="CJ193" s="126"/>
      <c r="CK193" s="126"/>
      <c r="CL193" s="126"/>
      <c r="CM193" s="126"/>
      <c r="CN193" s="126"/>
      <c r="CO193" s="126"/>
      <c r="CP193" s="126"/>
      <c r="CQ193" s="126"/>
      <c r="CR193" s="126"/>
      <c r="CS193" s="126"/>
      <c r="CT193" s="126"/>
      <c r="CU193" s="126"/>
      <c r="CV193" s="126"/>
      <c r="CW193" s="126"/>
      <c r="CX193" s="126"/>
      <c r="CY193" s="126"/>
      <c r="CZ193" s="126"/>
      <c r="DA193" s="126"/>
      <c r="DB193" s="126"/>
      <c r="DC193" s="126"/>
      <c r="DD193" s="126"/>
      <c r="DE193" s="126"/>
      <c r="DF193" s="126"/>
      <c r="DG193" s="126"/>
      <c r="DH193" s="126"/>
      <c r="DI193" s="126"/>
      <c r="DJ193" s="126"/>
      <c r="DK193" s="126"/>
      <c r="DL193" s="126"/>
      <c r="DM193" s="126"/>
      <c r="DN193" s="126"/>
      <c r="DO193" s="126"/>
      <c r="DP193" s="126"/>
      <c r="DQ193" s="126"/>
      <c r="DR193" s="126"/>
      <c r="DS193" s="126"/>
      <c r="DT193" s="126"/>
      <c r="DU193" s="126"/>
      <c r="DV193" s="126"/>
      <c r="DW193" s="126"/>
      <c r="DX193" s="126"/>
    </row>
    <row r="194" spans="1:128">
      <c r="A194" s="356"/>
      <c r="B194" s="370"/>
      <c r="C194" s="370"/>
      <c r="D194" s="370"/>
      <c r="E194" s="370"/>
      <c r="F194" s="370"/>
      <c r="G194" s="370"/>
      <c r="H194" s="370"/>
      <c r="I194" s="370"/>
      <c r="J194" s="370"/>
      <c r="K194" s="370"/>
      <c r="L194" s="370"/>
      <c r="M194" s="370"/>
      <c r="N194" s="372"/>
      <c r="O194" s="372"/>
      <c r="P194" s="372"/>
      <c r="Q194" s="374"/>
      <c r="R194" s="375"/>
      <c r="S194" s="375"/>
      <c r="T194" s="375"/>
      <c r="U194" s="375"/>
      <c r="V194" s="375"/>
      <c r="W194" s="375"/>
      <c r="X194" s="375"/>
      <c r="Y194" s="375"/>
      <c r="Z194" s="375"/>
    </row>
    <row r="195" spans="1:128">
      <c r="A195" s="356">
        <v>5</v>
      </c>
      <c r="B195" s="370"/>
      <c r="C195" s="370"/>
      <c r="D195" s="370"/>
      <c r="E195" s="370"/>
      <c r="F195" s="370"/>
      <c r="G195" s="370"/>
      <c r="H195" s="370"/>
      <c r="I195" s="370"/>
      <c r="J195" s="370"/>
      <c r="K195" s="370"/>
      <c r="L195" s="370"/>
      <c r="M195" s="370"/>
      <c r="N195" s="372" t="str">
        <f>IF(E195="","",(H195+K195)/E195)</f>
        <v/>
      </c>
      <c r="O195" s="372"/>
      <c r="P195" s="372"/>
    </row>
    <row r="196" spans="1:128">
      <c r="A196" s="356"/>
      <c r="B196" s="370"/>
      <c r="C196" s="370"/>
      <c r="D196" s="370"/>
      <c r="E196" s="370"/>
      <c r="F196" s="370"/>
      <c r="G196" s="370"/>
      <c r="H196" s="370"/>
      <c r="I196" s="370"/>
      <c r="J196" s="370"/>
      <c r="K196" s="370"/>
      <c r="L196" s="370"/>
      <c r="M196" s="370"/>
      <c r="N196" s="372"/>
      <c r="O196" s="372"/>
      <c r="P196" s="372"/>
    </row>
    <row r="197" spans="1:128">
      <c r="A197" s="356">
        <v>6</v>
      </c>
      <c r="B197" s="370"/>
      <c r="C197" s="370"/>
      <c r="D197" s="370"/>
      <c r="E197" s="370"/>
      <c r="F197" s="370"/>
      <c r="G197" s="370"/>
      <c r="H197" s="370"/>
      <c r="I197" s="370"/>
      <c r="J197" s="370"/>
      <c r="K197" s="370"/>
      <c r="L197" s="370"/>
      <c r="M197" s="370"/>
      <c r="N197" s="372" t="str">
        <f>IF(E197="","",(H197+K197)/E197)</f>
        <v/>
      </c>
      <c r="O197" s="372"/>
      <c r="P197" s="372"/>
    </row>
    <row r="198" spans="1:128" ht="12.75" thickBot="1">
      <c r="A198" s="369"/>
      <c r="B198" s="370"/>
      <c r="C198" s="370"/>
      <c r="D198" s="370"/>
      <c r="E198" s="370"/>
      <c r="F198" s="370"/>
      <c r="G198" s="370"/>
      <c r="H198" s="370"/>
      <c r="I198" s="370"/>
      <c r="J198" s="370"/>
      <c r="K198" s="370"/>
      <c r="L198" s="370"/>
      <c r="M198" s="370"/>
      <c r="N198" s="373"/>
      <c r="O198" s="373"/>
      <c r="P198" s="373"/>
    </row>
    <row r="199" spans="1:128">
      <c r="A199" s="358" t="s">
        <v>381</v>
      </c>
      <c r="B199" s="360" t="str">
        <f>IF(B187="","",SUM(B187:D198))</f>
        <v/>
      </c>
      <c r="C199" s="360"/>
      <c r="D199" s="360"/>
      <c r="E199" s="360" t="str">
        <f>IF(E187="","",SUM(E187:G198))</f>
        <v/>
      </c>
      <c r="F199" s="360"/>
      <c r="G199" s="360"/>
      <c r="H199" s="360" t="str">
        <f>IF(H187="","",SUM(H187:J198))</f>
        <v/>
      </c>
      <c r="I199" s="360"/>
      <c r="J199" s="360"/>
      <c r="K199" s="360" t="str">
        <f>IF(K187="","",SUM(K187:M198))</f>
        <v/>
      </c>
      <c r="L199" s="360"/>
      <c r="M199" s="360"/>
      <c r="N199" s="362" t="str">
        <f>IF(E199="","",(H199+K199)/E199)</f>
        <v/>
      </c>
      <c r="O199" s="362"/>
      <c r="P199" s="363"/>
    </row>
    <row r="200" spans="1:128" ht="12.75" thickBot="1">
      <c r="A200" s="359"/>
      <c r="B200" s="361"/>
      <c r="C200" s="361"/>
      <c r="D200" s="361"/>
      <c r="E200" s="361"/>
      <c r="F200" s="361"/>
      <c r="G200" s="361"/>
      <c r="H200" s="361"/>
      <c r="I200" s="361"/>
      <c r="J200" s="361"/>
      <c r="K200" s="361"/>
      <c r="L200" s="361"/>
      <c r="M200" s="361"/>
      <c r="N200" s="364"/>
      <c r="O200" s="364"/>
      <c r="P200" s="365"/>
    </row>
    <row r="201" spans="1:128" ht="34.5" customHeight="1">
      <c r="A201" s="366" t="s">
        <v>382</v>
      </c>
      <c r="B201" s="367"/>
      <c r="C201" s="367"/>
      <c r="D201" s="367"/>
      <c r="E201" s="367"/>
      <c r="F201" s="367"/>
      <c r="G201" s="367"/>
      <c r="H201" s="367"/>
      <c r="I201" s="367"/>
      <c r="J201" s="367"/>
      <c r="K201" s="367"/>
      <c r="L201" s="367"/>
      <c r="M201" s="367"/>
      <c r="N201" s="367"/>
      <c r="O201" s="367"/>
      <c r="P201" s="367"/>
    </row>
    <row r="202" spans="1:128" ht="34.5" customHeight="1">
      <c r="A202" s="368"/>
      <c r="B202" s="368"/>
      <c r="C202" s="368"/>
      <c r="D202" s="368"/>
      <c r="E202" s="368"/>
      <c r="F202" s="368"/>
      <c r="G202" s="368"/>
      <c r="H202" s="368"/>
      <c r="I202" s="368"/>
      <c r="J202" s="368"/>
      <c r="K202" s="368"/>
      <c r="L202" s="368"/>
      <c r="M202" s="368"/>
      <c r="N202" s="368"/>
      <c r="O202" s="368"/>
      <c r="P202" s="368"/>
    </row>
    <row r="203" spans="1:128" ht="34.5" customHeight="1">
      <c r="A203" s="368"/>
      <c r="B203" s="368"/>
      <c r="C203" s="368"/>
      <c r="D203" s="368"/>
      <c r="E203" s="368"/>
      <c r="F203" s="368"/>
      <c r="G203" s="368"/>
      <c r="H203" s="368"/>
      <c r="I203" s="368"/>
      <c r="J203" s="368"/>
      <c r="K203" s="368"/>
      <c r="L203" s="368"/>
      <c r="M203" s="368"/>
      <c r="N203" s="368"/>
      <c r="O203" s="368"/>
      <c r="P203" s="368"/>
    </row>
    <row r="204" spans="1:128" ht="34.5" customHeight="1">
      <c r="A204" s="368"/>
      <c r="B204" s="368"/>
      <c r="C204" s="368"/>
      <c r="D204" s="368"/>
      <c r="E204" s="368"/>
      <c r="F204" s="368"/>
      <c r="G204" s="368"/>
      <c r="H204" s="368"/>
      <c r="I204" s="368"/>
      <c r="J204" s="368"/>
      <c r="K204" s="368"/>
      <c r="L204" s="368"/>
      <c r="M204" s="368"/>
      <c r="N204" s="368"/>
      <c r="O204" s="368"/>
      <c r="P204" s="368"/>
    </row>
    <row r="205" spans="1:128">
      <c r="A205" s="53"/>
    </row>
    <row r="206" spans="1:128">
      <c r="A206" s="357" t="s">
        <v>383</v>
      </c>
      <c r="B206" s="357"/>
      <c r="C206" s="357"/>
      <c r="D206" s="357"/>
      <c r="E206" s="357"/>
      <c r="F206" s="357"/>
      <c r="G206" s="357"/>
      <c r="H206" s="357"/>
      <c r="I206" s="357"/>
      <c r="J206" s="357"/>
      <c r="K206" s="357"/>
      <c r="L206" s="357"/>
    </row>
    <row r="207" spans="1:128">
      <c r="A207" s="356" t="s">
        <v>384</v>
      </c>
      <c r="B207" s="356"/>
      <c r="C207" s="321"/>
      <c r="D207" s="322"/>
      <c r="E207" s="322"/>
      <c r="F207" s="322"/>
      <c r="G207" s="322"/>
      <c r="H207" s="322"/>
      <c r="I207" s="322"/>
      <c r="J207" s="322"/>
      <c r="K207" s="322"/>
      <c r="L207" s="322"/>
      <c r="M207" s="322"/>
      <c r="N207" s="322"/>
      <c r="O207" s="322"/>
      <c r="P207" s="323"/>
    </row>
    <row r="208" spans="1:128">
      <c r="A208" s="356"/>
      <c r="B208" s="356"/>
      <c r="C208" s="324"/>
      <c r="D208" s="325"/>
      <c r="E208" s="325"/>
      <c r="F208" s="325"/>
      <c r="G208" s="325"/>
      <c r="H208" s="325"/>
      <c r="I208" s="325"/>
      <c r="J208" s="325"/>
      <c r="K208" s="325"/>
      <c r="L208" s="325"/>
      <c r="M208" s="325"/>
      <c r="N208" s="325"/>
      <c r="O208" s="325"/>
      <c r="P208" s="326"/>
    </row>
    <row r="209" spans="1:19">
      <c r="A209" s="356" t="s">
        <v>385</v>
      </c>
      <c r="B209" s="356"/>
      <c r="C209" s="321"/>
      <c r="D209" s="322"/>
      <c r="E209" s="322"/>
      <c r="F209" s="322"/>
      <c r="G209" s="322"/>
      <c r="H209" s="322"/>
      <c r="I209" s="322"/>
      <c r="J209" s="322"/>
      <c r="K209" s="322"/>
      <c r="L209" s="322"/>
      <c r="M209" s="322"/>
      <c r="N209" s="322"/>
      <c r="O209" s="322"/>
      <c r="P209" s="323"/>
    </row>
    <row r="210" spans="1:19">
      <c r="A210" s="356"/>
      <c r="B210" s="356"/>
      <c r="C210" s="324"/>
      <c r="D210" s="325"/>
      <c r="E210" s="325"/>
      <c r="F210" s="325"/>
      <c r="G210" s="325"/>
      <c r="H210" s="325"/>
      <c r="I210" s="325"/>
      <c r="J210" s="325"/>
      <c r="K210" s="325"/>
      <c r="L210" s="325"/>
      <c r="M210" s="325"/>
      <c r="N210" s="325"/>
      <c r="O210" s="325"/>
      <c r="P210" s="326"/>
    </row>
    <row r="211" spans="1:19">
      <c r="A211" s="356" t="s">
        <v>386</v>
      </c>
      <c r="B211" s="356"/>
      <c r="C211" s="321"/>
      <c r="D211" s="322"/>
      <c r="E211" s="322"/>
      <c r="F211" s="322"/>
      <c r="G211" s="322"/>
      <c r="H211" s="322"/>
      <c r="I211" s="322"/>
      <c r="J211" s="322"/>
      <c r="K211" s="322"/>
      <c r="L211" s="322"/>
      <c r="M211" s="322"/>
      <c r="N211" s="322"/>
      <c r="O211" s="322"/>
      <c r="P211" s="323"/>
    </row>
    <row r="212" spans="1:19">
      <c r="A212" s="356"/>
      <c r="B212" s="356"/>
      <c r="C212" s="324"/>
      <c r="D212" s="325"/>
      <c r="E212" s="325"/>
      <c r="F212" s="325"/>
      <c r="G212" s="325"/>
      <c r="H212" s="325"/>
      <c r="I212" s="325"/>
      <c r="J212" s="325"/>
      <c r="K212" s="325"/>
      <c r="L212" s="325"/>
      <c r="M212" s="325"/>
      <c r="N212" s="325"/>
      <c r="O212" s="325"/>
      <c r="P212" s="326"/>
    </row>
    <row r="213" spans="1:19">
      <c r="A213" s="356" t="s">
        <v>387</v>
      </c>
      <c r="B213" s="356"/>
      <c r="C213" s="321"/>
      <c r="D213" s="322"/>
      <c r="E213" s="322"/>
      <c r="F213" s="322"/>
      <c r="G213" s="322"/>
      <c r="H213" s="322"/>
      <c r="I213" s="322"/>
      <c r="J213" s="322"/>
      <c r="K213" s="322"/>
      <c r="L213" s="322"/>
      <c r="M213" s="322"/>
      <c r="N213" s="322"/>
      <c r="O213" s="322"/>
      <c r="P213" s="323"/>
    </row>
    <row r="214" spans="1:19">
      <c r="A214" s="356"/>
      <c r="B214" s="356"/>
      <c r="C214" s="324"/>
      <c r="D214" s="325"/>
      <c r="E214" s="325"/>
      <c r="F214" s="325"/>
      <c r="G214" s="325"/>
      <c r="H214" s="325"/>
      <c r="I214" s="325"/>
      <c r="J214" s="325"/>
      <c r="K214" s="325"/>
      <c r="L214" s="325"/>
      <c r="M214" s="325"/>
      <c r="N214" s="325"/>
      <c r="O214" s="325"/>
      <c r="P214" s="326"/>
    </row>
    <row r="215" spans="1:19">
      <c r="A215" s="356" t="s">
        <v>388</v>
      </c>
      <c r="B215" s="356"/>
      <c r="C215" s="321"/>
      <c r="D215" s="322"/>
      <c r="E215" s="322"/>
      <c r="F215" s="322"/>
      <c r="G215" s="322"/>
      <c r="H215" s="322"/>
      <c r="I215" s="322"/>
      <c r="J215" s="322"/>
      <c r="K215" s="322"/>
      <c r="L215" s="322"/>
      <c r="M215" s="322"/>
      <c r="N215" s="322"/>
      <c r="O215" s="322"/>
      <c r="P215" s="323"/>
    </row>
    <row r="216" spans="1:19">
      <c r="A216" s="356"/>
      <c r="B216" s="356"/>
      <c r="C216" s="324"/>
      <c r="D216" s="325"/>
      <c r="E216" s="325"/>
      <c r="F216" s="325"/>
      <c r="G216" s="325"/>
      <c r="H216" s="325"/>
      <c r="I216" s="325"/>
      <c r="J216" s="325"/>
      <c r="K216" s="325"/>
      <c r="L216" s="325"/>
      <c r="M216" s="325"/>
      <c r="N216" s="325"/>
      <c r="O216" s="325"/>
      <c r="P216" s="326"/>
    </row>
    <row r="217" spans="1:19">
      <c r="A217" s="356" t="s">
        <v>389</v>
      </c>
      <c r="B217" s="356"/>
      <c r="C217" s="321"/>
      <c r="D217" s="322"/>
      <c r="E217" s="322"/>
      <c r="F217" s="322"/>
      <c r="G217" s="322"/>
      <c r="H217" s="322"/>
      <c r="I217" s="322"/>
      <c r="J217" s="322"/>
      <c r="K217" s="322"/>
      <c r="L217" s="322"/>
      <c r="M217" s="322"/>
      <c r="N217" s="322"/>
      <c r="O217" s="322"/>
      <c r="P217" s="323"/>
    </row>
    <row r="218" spans="1:19">
      <c r="A218" s="356"/>
      <c r="B218" s="356"/>
      <c r="C218" s="324"/>
      <c r="D218" s="325"/>
      <c r="E218" s="325"/>
      <c r="F218" s="325"/>
      <c r="G218" s="325"/>
      <c r="H218" s="325"/>
      <c r="I218" s="325"/>
      <c r="J218" s="325"/>
      <c r="K218" s="325"/>
      <c r="L218" s="325"/>
      <c r="M218" s="325"/>
      <c r="N218" s="325"/>
      <c r="O218" s="325"/>
      <c r="P218" s="326"/>
    </row>
    <row r="219" spans="1:19">
      <c r="A219" s="53"/>
    </row>
    <row r="220" spans="1:19">
      <c r="A220" s="349" t="s">
        <v>610</v>
      </c>
      <c r="B220" s="349"/>
      <c r="C220" s="349"/>
      <c r="D220" s="349"/>
      <c r="E220" s="349"/>
      <c r="F220" s="349"/>
      <c r="G220" s="349"/>
    </row>
    <row r="221" spans="1:19">
      <c r="A221" s="349"/>
      <c r="B221" s="349"/>
      <c r="C221" s="349"/>
      <c r="D221" s="349"/>
      <c r="E221" s="349"/>
      <c r="F221" s="349"/>
      <c r="G221" s="349"/>
    </row>
    <row r="222" spans="1:19" ht="12" customHeight="1">
      <c r="A222" s="352" t="s">
        <v>390</v>
      </c>
      <c r="B222" s="352"/>
      <c r="C222" s="352"/>
      <c r="D222" s="352"/>
    </row>
    <row r="223" spans="1:19" ht="12" customHeight="1">
      <c r="A223" s="352"/>
      <c r="B223" s="352"/>
      <c r="C223" s="352"/>
      <c r="D223" s="352"/>
    </row>
    <row r="224" spans="1:19" ht="20.100000000000001" customHeight="1">
      <c r="A224" s="354" t="s">
        <v>391</v>
      </c>
      <c r="B224" s="354"/>
      <c r="C224" s="354"/>
      <c r="D224" s="354"/>
      <c r="E224" s="321"/>
      <c r="F224" s="322"/>
      <c r="G224" s="322"/>
      <c r="H224" s="322"/>
      <c r="I224" s="322"/>
      <c r="J224" s="322"/>
      <c r="K224" s="322"/>
      <c r="L224" s="322"/>
      <c r="M224" s="322"/>
      <c r="N224" s="322"/>
      <c r="O224" s="322"/>
      <c r="P224" s="322"/>
      <c r="Q224" s="322"/>
      <c r="R224" s="322"/>
      <c r="S224" s="323"/>
    </row>
    <row r="225" spans="1:19" ht="20.100000000000001" customHeight="1">
      <c r="A225" s="354"/>
      <c r="B225" s="354"/>
      <c r="C225" s="354"/>
      <c r="D225" s="354"/>
      <c r="E225" s="324"/>
      <c r="F225" s="325"/>
      <c r="G225" s="325"/>
      <c r="H225" s="325"/>
      <c r="I225" s="325"/>
      <c r="J225" s="325"/>
      <c r="K225" s="325"/>
      <c r="L225" s="325"/>
      <c r="M225" s="325"/>
      <c r="N225" s="325"/>
      <c r="O225" s="325"/>
      <c r="P225" s="325"/>
      <c r="Q225" s="325"/>
      <c r="R225" s="325"/>
      <c r="S225" s="326"/>
    </row>
    <row r="226" spans="1:19" ht="15" customHeight="1">
      <c r="A226" s="354" t="s">
        <v>392</v>
      </c>
      <c r="B226" s="354"/>
      <c r="C226" s="354"/>
      <c r="D226" s="355"/>
      <c r="E226" s="321"/>
      <c r="F226" s="322"/>
      <c r="G226" s="322"/>
      <c r="H226" s="322"/>
      <c r="I226" s="322"/>
      <c r="J226" s="322"/>
      <c r="K226" s="322"/>
      <c r="L226" s="322"/>
      <c r="M226" s="322"/>
      <c r="N226" s="322"/>
      <c r="O226" s="322"/>
      <c r="P226" s="322"/>
      <c r="Q226" s="322"/>
      <c r="R226" s="322"/>
      <c r="S226" s="323"/>
    </row>
    <row r="227" spans="1:19" ht="15" customHeight="1">
      <c r="A227" s="354"/>
      <c r="B227" s="354"/>
      <c r="C227" s="354"/>
      <c r="D227" s="355"/>
      <c r="E227" s="324"/>
      <c r="F227" s="325"/>
      <c r="G227" s="325"/>
      <c r="H227" s="325"/>
      <c r="I227" s="325"/>
      <c r="J227" s="325"/>
      <c r="K227" s="325"/>
      <c r="L227" s="325"/>
      <c r="M227" s="325"/>
      <c r="N227" s="325"/>
      <c r="O227" s="325"/>
      <c r="P227" s="325"/>
      <c r="Q227" s="325"/>
      <c r="R227" s="325"/>
      <c r="S227" s="326"/>
    </row>
    <row r="228" spans="1:19" ht="15" customHeight="1">
      <c r="A228" s="319" t="s">
        <v>393</v>
      </c>
      <c r="B228" s="319"/>
      <c r="C228" s="319"/>
      <c r="D228" s="320"/>
      <c r="E228" s="321"/>
      <c r="F228" s="322"/>
      <c r="G228" s="322"/>
      <c r="H228" s="322"/>
      <c r="I228" s="322"/>
      <c r="J228" s="322"/>
      <c r="K228" s="322"/>
      <c r="L228" s="322"/>
      <c r="M228" s="322"/>
      <c r="N228" s="322"/>
      <c r="O228" s="322"/>
      <c r="P228" s="322"/>
      <c r="Q228" s="322"/>
      <c r="R228" s="322"/>
      <c r="S228" s="323"/>
    </row>
    <row r="229" spans="1:19" ht="15" customHeight="1">
      <c r="A229" s="319"/>
      <c r="B229" s="319"/>
      <c r="C229" s="319"/>
      <c r="D229" s="320"/>
      <c r="E229" s="324"/>
      <c r="F229" s="325"/>
      <c r="G229" s="325"/>
      <c r="H229" s="325"/>
      <c r="I229" s="325"/>
      <c r="J229" s="325"/>
      <c r="K229" s="325"/>
      <c r="L229" s="325"/>
      <c r="M229" s="325"/>
      <c r="N229" s="325"/>
      <c r="O229" s="325"/>
      <c r="P229" s="325"/>
      <c r="Q229" s="325"/>
      <c r="R229" s="325"/>
      <c r="S229" s="326"/>
    </row>
    <row r="230" spans="1:19" ht="15" customHeight="1">
      <c r="A230" s="319" t="s">
        <v>394</v>
      </c>
      <c r="B230" s="319"/>
      <c r="C230" s="319"/>
      <c r="D230" s="320"/>
      <c r="E230" s="321"/>
      <c r="F230" s="322"/>
      <c r="G230" s="322"/>
      <c r="H230" s="322"/>
      <c r="I230" s="322"/>
      <c r="J230" s="322"/>
      <c r="K230" s="322"/>
      <c r="L230" s="322"/>
      <c r="M230" s="322"/>
      <c r="N230" s="322"/>
      <c r="O230" s="322"/>
      <c r="P230" s="322"/>
      <c r="Q230" s="322"/>
      <c r="R230" s="322"/>
      <c r="S230" s="323"/>
    </row>
    <row r="231" spans="1:19" ht="15" customHeight="1">
      <c r="A231" s="319"/>
      <c r="B231" s="319"/>
      <c r="C231" s="319"/>
      <c r="D231" s="320"/>
      <c r="E231" s="324"/>
      <c r="F231" s="325"/>
      <c r="G231" s="325"/>
      <c r="H231" s="325"/>
      <c r="I231" s="325"/>
      <c r="J231" s="325"/>
      <c r="K231" s="325"/>
      <c r="L231" s="325"/>
      <c r="M231" s="325"/>
      <c r="N231" s="325"/>
      <c r="O231" s="325"/>
      <c r="P231" s="325"/>
      <c r="Q231" s="325"/>
      <c r="R231" s="325"/>
      <c r="S231" s="326"/>
    </row>
    <row r="232" spans="1:19" ht="15" customHeight="1">
      <c r="A232" s="319" t="s">
        <v>395</v>
      </c>
      <c r="B232" s="319"/>
      <c r="C232" s="319"/>
      <c r="D232" s="320"/>
      <c r="E232" s="321"/>
      <c r="F232" s="322"/>
      <c r="G232" s="322"/>
      <c r="H232" s="322"/>
      <c r="I232" s="322"/>
      <c r="J232" s="322"/>
      <c r="K232" s="322"/>
      <c r="L232" s="322"/>
      <c r="M232" s="322"/>
      <c r="N232" s="322"/>
      <c r="O232" s="322"/>
      <c r="P232" s="322"/>
      <c r="Q232" s="322"/>
      <c r="R232" s="322"/>
      <c r="S232" s="323"/>
    </row>
    <row r="233" spans="1:19" ht="15" customHeight="1">
      <c r="A233" s="319"/>
      <c r="B233" s="319"/>
      <c r="C233" s="319"/>
      <c r="D233" s="320"/>
      <c r="E233" s="324"/>
      <c r="F233" s="325"/>
      <c r="G233" s="325"/>
      <c r="H233" s="325"/>
      <c r="I233" s="325"/>
      <c r="J233" s="325"/>
      <c r="K233" s="325"/>
      <c r="L233" s="325"/>
      <c r="M233" s="325"/>
      <c r="N233" s="325"/>
      <c r="O233" s="325"/>
      <c r="P233" s="325"/>
      <c r="Q233" s="325"/>
      <c r="R233" s="325"/>
      <c r="S233" s="326"/>
    </row>
    <row r="234" spans="1:19" ht="15" customHeight="1">
      <c r="A234" s="319" t="s">
        <v>396</v>
      </c>
      <c r="B234" s="319"/>
      <c r="C234" s="319"/>
      <c r="D234" s="320"/>
      <c r="E234" s="321"/>
      <c r="F234" s="322"/>
      <c r="G234" s="322"/>
      <c r="H234" s="322"/>
      <c r="I234" s="322"/>
      <c r="J234" s="322"/>
      <c r="K234" s="322"/>
      <c r="L234" s="322"/>
      <c r="M234" s="322"/>
      <c r="N234" s="322"/>
      <c r="O234" s="322"/>
      <c r="P234" s="322"/>
      <c r="Q234" s="322"/>
      <c r="R234" s="322"/>
      <c r="S234" s="323"/>
    </row>
    <row r="235" spans="1:19" ht="15" customHeight="1">
      <c r="A235" s="319"/>
      <c r="B235" s="319"/>
      <c r="C235" s="319"/>
      <c r="D235" s="320"/>
      <c r="E235" s="324"/>
      <c r="F235" s="325"/>
      <c r="G235" s="325"/>
      <c r="H235" s="325"/>
      <c r="I235" s="325"/>
      <c r="J235" s="325"/>
      <c r="K235" s="325"/>
      <c r="L235" s="325"/>
      <c r="M235" s="325"/>
      <c r="N235" s="325"/>
      <c r="O235" s="325"/>
      <c r="P235" s="325"/>
      <c r="Q235" s="325"/>
      <c r="R235" s="325"/>
      <c r="S235" s="326"/>
    </row>
    <row r="236" spans="1:19" ht="15" customHeight="1">
      <c r="A236" s="319" t="s">
        <v>397</v>
      </c>
      <c r="B236" s="319"/>
      <c r="C236" s="319"/>
      <c r="D236" s="320"/>
      <c r="E236" s="321"/>
      <c r="F236" s="322"/>
      <c r="G236" s="322"/>
      <c r="H236" s="322"/>
      <c r="I236" s="322"/>
      <c r="J236" s="322"/>
      <c r="K236" s="322"/>
      <c r="L236" s="322"/>
      <c r="M236" s="322"/>
      <c r="N236" s="322"/>
      <c r="O236" s="322"/>
      <c r="P236" s="322"/>
      <c r="Q236" s="322"/>
      <c r="R236" s="322"/>
      <c r="S236" s="323"/>
    </row>
    <row r="237" spans="1:19" ht="15" customHeight="1">
      <c r="A237" s="319"/>
      <c r="B237" s="319"/>
      <c r="C237" s="319"/>
      <c r="D237" s="320"/>
      <c r="E237" s="324"/>
      <c r="F237" s="325"/>
      <c r="G237" s="325"/>
      <c r="H237" s="325"/>
      <c r="I237" s="325"/>
      <c r="J237" s="325"/>
      <c r="K237" s="325"/>
      <c r="L237" s="325"/>
      <c r="M237" s="325"/>
      <c r="N237" s="325"/>
      <c r="O237" s="325"/>
      <c r="P237" s="325"/>
      <c r="Q237" s="325"/>
      <c r="R237" s="325"/>
      <c r="S237" s="326"/>
    </row>
    <row r="238" spans="1:19" ht="15" customHeight="1">
      <c r="A238" s="319" t="s">
        <v>398</v>
      </c>
      <c r="B238" s="319"/>
      <c r="C238" s="319"/>
      <c r="D238" s="320"/>
      <c r="E238" s="321"/>
      <c r="F238" s="322"/>
      <c r="G238" s="322"/>
      <c r="H238" s="322"/>
      <c r="I238" s="322"/>
      <c r="J238" s="322"/>
      <c r="K238" s="322"/>
      <c r="L238" s="322"/>
      <c r="M238" s="322"/>
      <c r="N238" s="322"/>
      <c r="O238" s="322"/>
      <c r="P238" s="322"/>
      <c r="Q238" s="322"/>
      <c r="R238" s="322"/>
      <c r="S238" s="323"/>
    </row>
    <row r="239" spans="1:19" ht="15" customHeight="1">
      <c r="A239" s="319"/>
      <c r="B239" s="319"/>
      <c r="C239" s="319"/>
      <c r="D239" s="320"/>
      <c r="E239" s="324"/>
      <c r="F239" s="325"/>
      <c r="G239" s="325"/>
      <c r="H239" s="325"/>
      <c r="I239" s="325"/>
      <c r="J239" s="325"/>
      <c r="K239" s="325"/>
      <c r="L239" s="325"/>
      <c r="M239" s="325"/>
      <c r="N239" s="325"/>
      <c r="O239" s="325"/>
      <c r="P239" s="325"/>
      <c r="Q239" s="325"/>
      <c r="R239" s="325"/>
      <c r="S239" s="326"/>
    </row>
    <row r="240" spans="1:19" ht="15" customHeight="1">
      <c r="A240" s="319" t="s">
        <v>399</v>
      </c>
      <c r="B240" s="319"/>
      <c r="C240" s="319"/>
      <c r="D240" s="320"/>
      <c r="E240" s="321"/>
      <c r="F240" s="322"/>
      <c r="G240" s="322"/>
      <c r="H240" s="322"/>
      <c r="I240" s="322"/>
      <c r="J240" s="322"/>
      <c r="K240" s="322"/>
      <c r="L240" s="322"/>
      <c r="M240" s="322"/>
      <c r="N240" s="322"/>
      <c r="O240" s="322"/>
      <c r="P240" s="322"/>
      <c r="Q240" s="322"/>
      <c r="R240" s="322"/>
      <c r="S240" s="323"/>
    </row>
    <row r="241" spans="1:128" ht="15" customHeight="1">
      <c r="A241" s="319"/>
      <c r="B241" s="319"/>
      <c r="C241" s="319"/>
      <c r="D241" s="320"/>
      <c r="E241" s="324"/>
      <c r="F241" s="325"/>
      <c r="G241" s="325"/>
      <c r="H241" s="325"/>
      <c r="I241" s="325"/>
      <c r="J241" s="325"/>
      <c r="K241" s="325"/>
      <c r="L241" s="325"/>
      <c r="M241" s="325"/>
      <c r="N241" s="325"/>
      <c r="O241" s="325"/>
      <c r="P241" s="325"/>
      <c r="Q241" s="325"/>
      <c r="R241" s="325"/>
      <c r="S241" s="326"/>
    </row>
    <row r="242" spans="1:128" s="327" customFormat="1" ht="15" customHeight="1">
      <c r="A242" s="327" t="s">
        <v>400</v>
      </c>
      <c r="B242" s="328"/>
      <c r="C242" s="328"/>
      <c r="D242" s="328"/>
      <c r="E242" s="328"/>
      <c r="F242" s="328"/>
      <c r="G242" s="328"/>
      <c r="H242" s="328"/>
      <c r="I242" s="328"/>
      <c r="J242" s="328"/>
      <c r="K242" s="328"/>
      <c r="L242" s="328"/>
      <c r="M242" s="328"/>
      <c r="N242" s="328"/>
      <c r="O242" s="328"/>
      <c r="P242" s="328"/>
      <c r="Q242" s="328"/>
      <c r="R242" s="328"/>
      <c r="S242" s="328"/>
      <c r="T242" s="328"/>
      <c r="U242" s="328"/>
      <c r="V242" s="328"/>
      <c r="W242" s="328"/>
      <c r="X242" s="328"/>
      <c r="Y242" s="328"/>
      <c r="Z242" s="328"/>
      <c r="AA242" s="328"/>
      <c r="AB242" s="328"/>
      <c r="AC242" s="328"/>
      <c r="AD242" s="328"/>
      <c r="AE242" s="328"/>
      <c r="AF242" s="328"/>
      <c r="AG242" s="328"/>
      <c r="AH242" s="328"/>
      <c r="AI242" s="328"/>
      <c r="AJ242" s="328"/>
      <c r="AK242" s="328"/>
      <c r="AL242" s="328"/>
      <c r="AM242" s="328"/>
      <c r="AN242" s="328"/>
      <c r="AO242" s="328"/>
      <c r="AP242" s="328"/>
      <c r="AQ242" s="328"/>
      <c r="AR242" s="328"/>
      <c r="AS242" s="328"/>
      <c r="AT242" s="328"/>
      <c r="AU242" s="328"/>
      <c r="AV242" s="328"/>
      <c r="AW242" s="328"/>
      <c r="AX242" s="328"/>
      <c r="AY242" s="328"/>
      <c r="AZ242" s="328"/>
      <c r="BA242" s="328"/>
      <c r="BB242" s="328"/>
      <c r="BC242" s="328"/>
      <c r="BD242" s="328"/>
      <c r="BE242" s="328"/>
      <c r="BF242" s="328"/>
      <c r="BG242" s="328"/>
      <c r="BH242" s="328"/>
      <c r="BI242" s="328"/>
      <c r="BJ242" s="328"/>
      <c r="BK242" s="328"/>
      <c r="BL242" s="328"/>
      <c r="BM242" s="328"/>
      <c r="BN242" s="328"/>
      <c r="BO242" s="328"/>
      <c r="BP242" s="328"/>
      <c r="BQ242" s="328"/>
      <c r="BR242" s="328"/>
      <c r="BS242" s="328"/>
      <c r="BT242" s="328"/>
      <c r="BU242" s="328"/>
      <c r="BV242" s="328"/>
      <c r="BW242" s="328"/>
      <c r="BX242" s="328"/>
      <c r="BY242" s="328"/>
      <c r="BZ242" s="328"/>
      <c r="CA242" s="328"/>
      <c r="CB242" s="328"/>
      <c r="CC242" s="328"/>
      <c r="CD242" s="328"/>
      <c r="CE242" s="328"/>
      <c r="CF242" s="328"/>
      <c r="CG242" s="328"/>
      <c r="CH242" s="328"/>
      <c r="CI242" s="328"/>
      <c r="CJ242" s="328"/>
      <c r="CK242" s="328"/>
      <c r="CL242" s="328"/>
      <c r="CM242" s="328"/>
      <c r="CN242" s="328"/>
      <c r="CO242" s="328"/>
      <c r="CP242" s="328"/>
      <c r="CQ242" s="328"/>
      <c r="CR242" s="328"/>
      <c r="CS242" s="328"/>
      <c r="CT242" s="328"/>
      <c r="CU242" s="328"/>
      <c r="CV242" s="328"/>
      <c r="CW242" s="328"/>
      <c r="CX242" s="328"/>
      <c r="CY242" s="328"/>
      <c r="CZ242" s="328"/>
      <c r="DA242" s="328"/>
      <c r="DB242" s="328"/>
      <c r="DC242" s="328"/>
      <c r="DD242" s="328"/>
      <c r="DE242" s="328"/>
      <c r="DF242" s="328"/>
      <c r="DG242" s="328"/>
      <c r="DH242" s="328"/>
      <c r="DI242" s="328"/>
      <c r="DJ242" s="328"/>
      <c r="DK242" s="328"/>
      <c r="DL242" s="328"/>
      <c r="DM242" s="328"/>
      <c r="DN242" s="328"/>
      <c r="DO242" s="328"/>
      <c r="DP242" s="328"/>
      <c r="DQ242" s="328"/>
      <c r="DR242" s="328"/>
      <c r="DS242" s="328"/>
      <c r="DT242" s="328"/>
      <c r="DU242" s="328"/>
      <c r="DV242" s="328"/>
      <c r="DW242" s="328"/>
      <c r="DX242" s="328"/>
    </row>
    <row r="243" spans="1:128" ht="15" customHeight="1">
      <c r="A243" s="329" t="s">
        <v>401</v>
      </c>
      <c r="B243" s="330"/>
      <c r="C243" s="330"/>
      <c r="D243" s="330"/>
      <c r="E243" s="330"/>
      <c r="F243" s="330"/>
      <c r="G243" s="330"/>
      <c r="H243" s="330"/>
      <c r="I243" s="330"/>
      <c r="J243" s="330"/>
      <c r="K243" s="330"/>
      <c r="L243" s="330"/>
      <c r="M243" s="330"/>
      <c r="N243" s="330"/>
      <c r="O243" s="330"/>
      <c r="P243" s="330"/>
      <c r="Q243" s="330"/>
      <c r="R243" s="330"/>
      <c r="S243" s="330"/>
    </row>
    <row r="244" spans="1:128" ht="15" customHeight="1">
      <c r="A244" s="329" t="s">
        <v>402</v>
      </c>
      <c r="B244" s="330"/>
      <c r="C244" s="330"/>
      <c r="D244" s="330"/>
      <c r="E244" s="330"/>
      <c r="F244" s="330"/>
      <c r="G244" s="330"/>
      <c r="H244" s="330"/>
      <c r="I244" s="330"/>
      <c r="J244" s="330"/>
      <c r="K244" s="330"/>
      <c r="L244" s="330"/>
      <c r="M244" s="330"/>
      <c r="N244" s="330"/>
      <c r="O244" s="330"/>
      <c r="P244" s="330"/>
      <c r="Q244" s="330"/>
      <c r="R244" s="330"/>
      <c r="S244" s="330"/>
    </row>
    <row r="245" spans="1:128" s="225" customFormat="1" ht="15" customHeight="1">
      <c r="A245" s="331" t="s">
        <v>611</v>
      </c>
      <c r="B245" s="331"/>
      <c r="C245" s="331"/>
      <c r="D245" s="331"/>
      <c r="E245" s="331"/>
      <c r="F245" s="331"/>
    </row>
    <row r="246" spans="1:128" s="225" customFormat="1" ht="15" customHeight="1">
      <c r="A246" s="331"/>
      <c r="B246" s="331"/>
      <c r="C246" s="331"/>
      <c r="D246" s="331"/>
      <c r="E246" s="331"/>
      <c r="F246" s="331"/>
    </row>
    <row r="247" spans="1:128" s="225" customFormat="1" ht="15" customHeight="1">
      <c r="A247" s="319" t="s">
        <v>403</v>
      </c>
      <c r="B247" s="319"/>
      <c r="C247" s="319"/>
      <c r="D247" s="319"/>
      <c r="E247" s="332" t="s">
        <v>404</v>
      </c>
      <c r="F247" s="332"/>
      <c r="G247" s="333"/>
      <c r="H247" s="333"/>
      <c r="I247" s="333"/>
      <c r="J247" s="333"/>
      <c r="K247" s="333"/>
      <c r="L247" s="333"/>
      <c r="M247" s="333"/>
      <c r="N247" s="313" t="s">
        <v>405</v>
      </c>
      <c r="O247" s="314"/>
      <c r="P247" s="314"/>
      <c r="Q247" s="314"/>
      <c r="R247" s="314"/>
      <c r="S247" s="315"/>
    </row>
    <row r="248" spans="1:128" s="225" customFormat="1" ht="15" customHeight="1">
      <c r="A248" s="319"/>
      <c r="B248" s="319"/>
      <c r="C248" s="319"/>
      <c r="D248" s="319"/>
      <c r="E248" s="334" t="s">
        <v>406</v>
      </c>
      <c r="F248" s="334"/>
      <c r="G248" s="335"/>
      <c r="H248" s="335"/>
      <c r="I248" s="335"/>
      <c r="J248" s="335"/>
      <c r="K248" s="335"/>
      <c r="L248" s="335"/>
      <c r="M248" s="335"/>
      <c r="N248" s="316"/>
      <c r="O248" s="317"/>
      <c r="P248" s="317"/>
      <c r="Q248" s="317"/>
      <c r="R248" s="317"/>
      <c r="S248" s="318"/>
    </row>
    <row r="249" spans="1:128" s="225" customFormat="1" ht="15" customHeight="1">
      <c r="A249" s="319"/>
      <c r="B249" s="319"/>
      <c r="C249" s="319"/>
      <c r="D249" s="319"/>
      <c r="E249" s="334"/>
      <c r="F249" s="334"/>
      <c r="G249" s="335"/>
      <c r="H249" s="335"/>
      <c r="I249" s="335"/>
      <c r="J249" s="335"/>
      <c r="K249" s="335"/>
      <c r="L249" s="335"/>
      <c r="M249" s="335"/>
      <c r="N249" s="313" t="s">
        <v>407</v>
      </c>
      <c r="O249" s="314"/>
      <c r="P249" s="314"/>
      <c r="Q249" s="314"/>
      <c r="R249" s="314"/>
      <c r="S249" s="315"/>
    </row>
    <row r="250" spans="1:128" s="225" customFormat="1" ht="15" customHeight="1">
      <c r="A250" s="319"/>
      <c r="B250" s="319"/>
      <c r="C250" s="319"/>
      <c r="D250" s="319"/>
      <c r="E250" s="336" t="s">
        <v>408</v>
      </c>
      <c r="F250" s="336"/>
      <c r="G250" s="337"/>
      <c r="H250" s="337"/>
      <c r="I250" s="337"/>
      <c r="J250" s="337"/>
      <c r="K250" s="337"/>
      <c r="L250" s="337"/>
      <c r="M250" s="337"/>
      <c r="N250" s="316"/>
      <c r="O250" s="317"/>
      <c r="P250" s="317"/>
      <c r="Q250" s="317"/>
      <c r="R250" s="317"/>
      <c r="S250" s="318"/>
    </row>
    <row r="251" spans="1:128" s="225" customFormat="1" ht="15" customHeight="1">
      <c r="A251" s="319" t="s">
        <v>409</v>
      </c>
      <c r="B251" s="319"/>
      <c r="C251" s="319"/>
      <c r="D251" s="319"/>
      <c r="E251" s="306" t="s">
        <v>410</v>
      </c>
      <c r="F251" s="306"/>
      <c r="G251" s="307"/>
      <c r="H251" s="308"/>
      <c r="I251" s="308"/>
      <c r="J251" s="308"/>
      <c r="K251" s="308"/>
      <c r="L251" s="308"/>
      <c r="M251" s="308"/>
      <c r="N251" s="308"/>
      <c r="O251" s="308"/>
      <c r="P251" s="308"/>
      <c r="Q251" s="308"/>
      <c r="R251" s="308"/>
      <c r="S251" s="309"/>
    </row>
    <row r="252" spans="1:128" s="225" customFormat="1" ht="15" customHeight="1">
      <c r="A252" s="319"/>
      <c r="B252" s="319"/>
      <c r="C252" s="319"/>
      <c r="D252" s="319"/>
      <c r="E252" s="306"/>
      <c r="F252" s="306"/>
      <c r="G252" s="310"/>
      <c r="H252" s="311"/>
      <c r="I252" s="311"/>
      <c r="J252" s="311"/>
      <c r="K252" s="311"/>
      <c r="L252" s="311"/>
      <c r="M252" s="311"/>
      <c r="N252" s="311"/>
      <c r="O252" s="311"/>
      <c r="P252" s="311"/>
      <c r="Q252" s="311"/>
      <c r="R252" s="311"/>
      <c r="S252" s="312"/>
    </row>
    <row r="253" spans="1:128" s="225" customFormat="1" ht="15" customHeight="1">
      <c r="A253" s="319"/>
      <c r="B253" s="319"/>
      <c r="C253" s="319"/>
      <c r="D253" s="319"/>
      <c r="E253" s="306" t="s">
        <v>411</v>
      </c>
      <c r="F253" s="306"/>
      <c r="G253" s="307"/>
      <c r="H253" s="308"/>
      <c r="I253" s="308"/>
      <c r="J253" s="308"/>
      <c r="K253" s="308"/>
      <c r="L253" s="308"/>
      <c r="M253" s="309"/>
      <c r="N253" s="313" t="s">
        <v>405</v>
      </c>
      <c r="O253" s="314"/>
      <c r="P253" s="314"/>
      <c r="Q253" s="314"/>
      <c r="R253" s="314"/>
      <c r="S253" s="315"/>
    </row>
    <row r="254" spans="1:128">
      <c r="A254" s="319"/>
      <c r="B254" s="319"/>
      <c r="C254" s="319"/>
      <c r="D254" s="319"/>
      <c r="E254" s="306"/>
      <c r="F254" s="306"/>
      <c r="G254" s="310"/>
      <c r="H254" s="311"/>
      <c r="I254" s="311"/>
      <c r="J254" s="311"/>
      <c r="K254" s="311"/>
      <c r="L254" s="311"/>
      <c r="M254" s="312"/>
      <c r="N254" s="316"/>
      <c r="O254" s="317"/>
      <c r="P254" s="317"/>
      <c r="Q254" s="317"/>
      <c r="R254" s="317"/>
      <c r="S254" s="318"/>
    </row>
    <row r="256" spans="1:128">
      <c r="A256" s="349" t="s">
        <v>612</v>
      </c>
      <c r="B256" s="349"/>
      <c r="C256" s="349"/>
      <c r="D256" s="349"/>
      <c r="E256" s="349"/>
      <c r="F256" s="349"/>
      <c r="G256" s="349"/>
    </row>
    <row r="257" spans="1:26">
      <c r="A257" s="349"/>
      <c r="B257" s="349"/>
      <c r="C257" s="349"/>
      <c r="D257" s="349"/>
      <c r="E257" s="350"/>
      <c r="F257" s="350"/>
      <c r="G257" s="350"/>
    </row>
    <row r="258" spans="1:26" ht="12" customHeight="1">
      <c r="A258" s="338" t="s">
        <v>412</v>
      </c>
      <c r="B258" s="339"/>
      <c r="C258" s="339"/>
      <c r="D258" s="340"/>
      <c r="E258" s="322"/>
      <c r="F258" s="322"/>
      <c r="G258" s="322"/>
      <c r="H258" s="322"/>
      <c r="I258" s="322"/>
      <c r="J258" s="322"/>
      <c r="K258" s="322"/>
      <c r="L258" s="322"/>
      <c r="M258" s="322"/>
      <c r="N258" s="322"/>
      <c r="O258" s="322"/>
      <c r="P258" s="322"/>
      <c r="Q258" s="322"/>
      <c r="R258" s="322"/>
      <c r="S258" s="323"/>
      <c r="T258" s="351"/>
      <c r="U258" s="352"/>
      <c r="V258" s="352"/>
      <c r="W258" s="352"/>
      <c r="X258" s="352"/>
      <c r="Y258" s="352"/>
      <c r="Z258" s="352"/>
    </row>
    <row r="259" spans="1:26">
      <c r="A259" s="341"/>
      <c r="B259" s="342"/>
      <c r="C259" s="342"/>
      <c r="D259" s="343"/>
      <c r="E259" s="344"/>
      <c r="F259" s="344"/>
      <c r="G259" s="344"/>
      <c r="H259" s="344"/>
      <c r="I259" s="344"/>
      <c r="J259" s="344"/>
      <c r="K259" s="344"/>
      <c r="L259" s="344"/>
      <c r="M259" s="344"/>
      <c r="N259" s="344"/>
      <c r="O259" s="344"/>
      <c r="P259" s="344"/>
      <c r="Q259" s="344"/>
      <c r="R259" s="344"/>
      <c r="S259" s="345"/>
      <c r="T259" s="353"/>
      <c r="U259" s="352"/>
      <c r="V259" s="352"/>
      <c r="W259" s="352"/>
      <c r="X259" s="352"/>
      <c r="Y259" s="352"/>
      <c r="Z259" s="352"/>
    </row>
    <row r="260" spans="1:26" ht="20.25" customHeight="1">
      <c r="A260" s="341"/>
      <c r="B260" s="342"/>
      <c r="C260" s="342"/>
      <c r="D260" s="343"/>
      <c r="E260" s="325"/>
      <c r="F260" s="325"/>
      <c r="G260" s="325"/>
      <c r="H260" s="325"/>
      <c r="I260" s="325"/>
      <c r="J260" s="325"/>
      <c r="K260" s="325"/>
      <c r="L260" s="325"/>
      <c r="M260" s="325"/>
      <c r="N260" s="325"/>
      <c r="O260" s="325"/>
      <c r="P260" s="325"/>
      <c r="Q260" s="325"/>
      <c r="R260" s="325"/>
      <c r="S260" s="326"/>
      <c r="T260" s="353"/>
      <c r="U260" s="352"/>
      <c r="V260" s="352"/>
      <c r="W260" s="352"/>
      <c r="X260" s="352"/>
      <c r="Y260" s="352"/>
      <c r="Z260" s="352"/>
    </row>
    <row r="261" spans="1:26" ht="13.5" customHeight="1">
      <c r="A261" s="54"/>
      <c r="B261" s="338" t="s">
        <v>413</v>
      </c>
      <c r="C261" s="339"/>
      <c r="D261" s="340"/>
      <c r="E261" s="322"/>
      <c r="F261" s="322"/>
      <c r="G261" s="322"/>
      <c r="H261" s="322"/>
      <c r="I261" s="322"/>
      <c r="J261" s="322"/>
      <c r="K261" s="322"/>
      <c r="L261" s="322"/>
      <c r="M261" s="322"/>
      <c r="N261" s="322"/>
      <c r="O261" s="322"/>
      <c r="P261" s="322"/>
      <c r="Q261" s="322"/>
      <c r="R261" s="322"/>
      <c r="S261" s="323"/>
      <c r="T261" s="353"/>
      <c r="U261" s="352"/>
      <c r="V261" s="352"/>
      <c r="W261" s="352"/>
      <c r="X261" s="352"/>
      <c r="Y261" s="352"/>
      <c r="Z261" s="352"/>
    </row>
    <row r="262" spans="1:26">
      <c r="A262" s="54"/>
      <c r="B262" s="341"/>
      <c r="C262" s="342"/>
      <c r="D262" s="343"/>
      <c r="E262" s="344"/>
      <c r="F262" s="344"/>
      <c r="G262" s="344"/>
      <c r="H262" s="344"/>
      <c r="I262" s="344"/>
      <c r="J262" s="344"/>
      <c r="K262" s="344"/>
      <c r="L262" s="344"/>
      <c r="M262" s="344"/>
      <c r="N262" s="344"/>
      <c r="O262" s="344"/>
      <c r="P262" s="344"/>
      <c r="Q262" s="344"/>
      <c r="R262" s="344"/>
      <c r="S262" s="345"/>
    </row>
    <row r="263" spans="1:26" ht="30" customHeight="1">
      <c r="A263" s="55"/>
      <c r="B263" s="346"/>
      <c r="C263" s="347"/>
      <c r="D263" s="348"/>
      <c r="E263" s="325"/>
      <c r="F263" s="325"/>
      <c r="G263" s="325"/>
      <c r="H263" s="325"/>
      <c r="I263" s="325"/>
      <c r="J263" s="325"/>
      <c r="K263" s="325"/>
      <c r="L263" s="325"/>
      <c r="M263" s="325"/>
      <c r="N263" s="325"/>
      <c r="O263" s="325"/>
      <c r="P263" s="325"/>
      <c r="Q263" s="325"/>
      <c r="R263" s="325"/>
      <c r="S263" s="326"/>
    </row>
    <row r="264" spans="1:26">
      <c r="A264" s="338" t="s">
        <v>414</v>
      </c>
      <c r="B264" s="339"/>
      <c r="C264" s="339"/>
      <c r="D264" s="340"/>
      <c r="E264" s="322"/>
      <c r="F264" s="322"/>
      <c r="G264" s="322"/>
      <c r="H264" s="322"/>
      <c r="I264" s="322"/>
      <c r="J264" s="322"/>
      <c r="K264" s="322"/>
      <c r="L264" s="322"/>
      <c r="M264" s="322"/>
      <c r="N264" s="322"/>
      <c r="O264" s="322"/>
      <c r="P264" s="322"/>
      <c r="Q264" s="322"/>
      <c r="R264" s="322"/>
      <c r="S264" s="323"/>
    </row>
    <row r="265" spans="1:26">
      <c r="A265" s="341"/>
      <c r="B265" s="342"/>
      <c r="C265" s="342"/>
      <c r="D265" s="343"/>
      <c r="E265" s="344"/>
      <c r="F265" s="344"/>
      <c r="G265" s="344"/>
      <c r="H265" s="344"/>
      <c r="I265" s="344"/>
      <c r="J265" s="344"/>
      <c r="K265" s="344"/>
      <c r="L265" s="344"/>
      <c r="M265" s="344"/>
      <c r="N265" s="344"/>
      <c r="O265" s="344"/>
      <c r="P265" s="344"/>
      <c r="Q265" s="344"/>
      <c r="R265" s="344"/>
      <c r="S265" s="345"/>
    </row>
    <row r="266" spans="1:26" ht="22.5" customHeight="1">
      <c r="A266" s="341"/>
      <c r="B266" s="342"/>
      <c r="C266" s="342"/>
      <c r="D266" s="343"/>
      <c r="E266" s="325"/>
      <c r="F266" s="325"/>
      <c r="G266" s="325"/>
      <c r="H266" s="325"/>
      <c r="I266" s="325"/>
      <c r="J266" s="325"/>
      <c r="K266" s="325"/>
      <c r="L266" s="325"/>
      <c r="M266" s="325"/>
      <c r="N266" s="325"/>
      <c r="O266" s="325"/>
      <c r="P266" s="325"/>
      <c r="Q266" s="325"/>
      <c r="R266" s="325"/>
      <c r="S266" s="326"/>
    </row>
    <row r="267" spans="1:26" ht="12" customHeight="1">
      <c r="A267" s="54"/>
      <c r="B267" s="338" t="s">
        <v>415</v>
      </c>
      <c r="C267" s="339"/>
      <c r="D267" s="340"/>
      <c r="E267" s="322"/>
      <c r="F267" s="322"/>
      <c r="G267" s="322"/>
      <c r="H267" s="322"/>
      <c r="I267" s="322"/>
      <c r="J267" s="322"/>
      <c r="K267" s="322"/>
      <c r="L267" s="322"/>
      <c r="M267" s="322"/>
      <c r="N267" s="322"/>
      <c r="O267" s="322"/>
      <c r="P267" s="322"/>
      <c r="Q267" s="322"/>
      <c r="R267" s="322"/>
      <c r="S267" s="323"/>
    </row>
    <row r="268" spans="1:26">
      <c r="A268" s="54"/>
      <c r="B268" s="341"/>
      <c r="C268" s="342"/>
      <c r="D268" s="343"/>
      <c r="E268" s="344"/>
      <c r="F268" s="344"/>
      <c r="G268" s="344"/>
      <c r="H268" s="344"/>
      <c r="I268" s="344"/>
      <c r="J268" s="344"/>
      <c r="K268" s="344"/>
      <c r="L268" s="344"/>
      <c r="M268" s="344"/>
      <c r="N268" s="344"/>
      <c r="O268" s="344"/>
      <c r="P268" s="344"/>
      <c r="Q268" s="344"/>
      <c r="R268" s="344"/>
      <c r="S268" s="345"/>
    </row>
    <row r="269" spans="1:26" ht="18.75" customHeight="1">
      <c r="A269" s="55"/>
      <c r="B269" s="346"/>
      <c r="C269" s="347"/>
      <c r="D269" s="348"/>
      <c r="E269" s="325"/>
      <c r="F269" s="325"/>
      <c r="G269" s="325"/>
      <c r="H269" s="325"/>
      <c r="I269" s="325"/>
      <c r="J269" s="325"/>
      <c r="K269" s="325"/>
      <c r="L269" s="325"/>
      <c r="M269" s="325"/>
      <c r="N269" s="325"/>
      <c r="O269" s="325"/>
      <c r="P269" s="325"/>
      <c r="Q269" s="325"/>
      <c r="R269" s="325"/>
      <c r="S269" s="326"/>
    </row>
    <row r="271" spans="1:26" ht="15.75" customHeight="1">
      <c r="A271" s="56" t="s">
        <v>416</v>
      </c>
    </row>
    <row r="272" spans="1:26">
      <c r="A272" s="36" t="s">
        <v>417</v>
      </c>
    </row>
  </sheetData>
  <sheetProtection algorithmName="SHA-512" hashValue="RYu6uvUW62Sa79fNtDeBgqrJienA04W/UzjK2WgZ92k9kmPvt7DlpgjmkoVS9GjB4VMaOCXKrnvXgH4iUlzrtA==" saltValue="0jUbCN1Ygk0K9OqDcEEiNg==" spinCount="100000" sheet="1" formatCells="0" formatRows="0" insertRows="0" selectLockedCells="1"/>
  <mergeCells count="590">
    <mergeCell ref="A8:R8"/>
    <mergeCell ref="A9:D13"/>
    <mergeCell ref="E9:R10"/>
    <mergeCell ref="F11:R11"/>
    <mergeCell ref="E12:R12"/>
    <mergeCell ref="F13:R13"/>
    <mergeCell ref="A2:R2"/>
    <mergeCell ref="A4:B4"/>
    <mergeCell ref="C4:M4"/>
    <mergeCell ref="N4:O4"/>
    <mergeCell ref="P4:R4"/>
    <mergeCell ref="A6:C7"/>
    <mergeCell ref="D6:R7"/>
    <mergeCell ref="A20:D24"/>
    <mergeCell ref="E20:R20"/>
    <mergeCell ref="E21:G21"/>
    <mergeCell ref="H21:R21"/>
    <mergeCell ref="E22:R22"/>
    <mergeCell ref="E23:G23"/>
    <mergeCell ref="H23:R23"/>
    <mergeCell ref="E24:R24"/>
    <mergeCell ref="A16:D17"/>
    <mergeCell ref="E16:R16"/>
    <mergeCell ref="F17:R17"/>
    <mergeCell ref="A18:D19"/>
    <mergeCell ref="E18:R18"/>
    <mergeCell ref="E19:R19"/>
    <mergeCell ref="A27:Z27"/>
    <mergeCell ref="A28:A29"/>
    <mergeCell ref="B28:F29"/>
    <mergeCell ref="G28:K29"/>
    <mergeCell ref="L28:M29"/>
    <mergeCell ref="N28:N29"/>
    <mergeCell ref="O28:O29"/>
    <mergeCell ref="P28:P29"/>
    <mergeCell ref="Q28:U28"/>
    <mergeCell ref="V28:Z29"/>
    <mergeCell ref="AA28:AC29"/>
    <mergeCell ref="Q29:R29"/>
    <mergeCell ref="S29:T29"/>
    <mergeCell ref="A30:A35"/>
    <mergeCell ref="B30:F35"/>
    <mergeCell ref="G30:K35"/>
    <mergeCell ref="L30:M34"/>
    <mergeCell ref="N30:N35"/>
    <mergeCell ref="O30:O35"/>
    <mergeCell ref="P30:P35"/>
    <mergeCell ref="Q30:R30"/>
    <mergeCell ref="S30:T30"/>
    <mergeCell ref="V30:Z35"/>
    <mergeCell ref="AA30:AC35"/>
    <mergeCell ref="Q31:R31"/>
    <mergeCell ref="S31:T31"/>
    <mergeCell ref="Q32:R32"/>
    <mergeCell ref="S32:T32"/>
    <mergeCell ref="Q33:R33"/>
    <mergeCell ref="S33:T33"/>
    <mergeCell ref="Q34:R34"/>
    <mergeCell ref="S34:T34"/>
    <mergeCell ref="Q35:R35"/>
    <mergeCell ref="S35:T35"/>
    <mergeCell ref="A36:A41"/>
    <mergeCell ref="B36:F41"/>
    <mergeCell ref="G36:K41"/>
    <mergeCell ref="L36:M40"/>
    <mergeCell ref="N36:N41"/>
    <mergeCell ref="O36:O41"/>
    <mergeCell ref="A42:A47"/>
    <mergeCell ref="B42:F47"/>
    <mergeCell ref="G42:K47"/>
    <mergeCell ref="L42:M46"/>
    <mergeCell ref="N42:N47"/>
    <mergeCell ref="O42:O47"/>
    <mergeCell ref="P36:P41"/>
    <mergeCell ref="Q36:R36"/>
    <mergeCell ref="S36:T36"/>
    <mergeCell ref="V36:Z41"/>
    <mergeCell ref="Q37:R37"/>
    <mergeCell ref="S37:T37"/>
    <mergeCell ref="Q38:R38"/>
    <mergeCell ref="S38:T38"/>
    <mergeCell ref="Q39:R39"/>
    <mergeCell ref="V42:Z47"/>
    <mergeCell ref="AA42:AC47"/>
    <mergeCell ref="Q43:R43"/>
    <mergeCell ref="S43:T43"/>
    <mergeCell ref="Q44:R44"/>
    <mergeCell ref="S44:T44"/>
    <mergeCell ref="S39:T39"/>
    <mergeCell ref="Q40:R40"/>
    <mergeCell ref="S40:T40"/>
    <mergeCell ref="Q41:R41"/>
    <mergeCell ref="S41:T41"/>
    <mergeCell ref="AA36:AC41"/>
    <mergeCell ref="Q45:R45"/>
    <mergeCell ref="S45:T45"/>
    <mergeCell ref="Q46:R46"/>
    <mergeCell ref="S46:T46"/>
    <mergeCell ref="Q47:R47"/>
    <mergeCell ref="S47:T47"/>
    <mergeCell ref="A54:A59"/>
    <mergeCell ref="B54:F59"/>
    <mergeCell ref="G54:K59"/>
    <mergeCell ref="L54:M58"/>
    <mergeCell ref="N54:N59"/>
    <mergeCell ref="P48:P53"/>
    <mergeCell ref="Q48:R48"/>
    <mergeCell ref="S48:T48"/>
    <mergeCell ref="O54:O59"/>
    <mergeCell ref="P54:P59"/>
    <mergeCell ref="S50:T50"/>
    <mergeCell ref="Q51:R51"/>
    <mergeCell ref="A48:A53"/>
    <mergeCell ref="B48:F53"/>
    <mergeCell ref="G48:K53"/>
    <mergeCell ref="L48:M52"/>
    <mergeCell ref="N48:N53"/>
    <mergeCell ref="O48:O53"/>
    <mergeCell ref="Q49:R49"/>
    <mergeCell ref="S49:T49"/>
    <mergeCell ref="Q50:R50"/>
    <mergeCell ref="P42:P47"/>
    <mergeCell ref="Q42:R42"/>
    <mergeCell ref="S42:T42"/>
    <mergeCell ref="V54:Z59"/>
    <mergeCell ref="AA54:AC59"/>
    <mergeCell ref="Q55:R55"/>
    <mergeCell ref="S55:T55"/>
    <mergeCell ref="Q56:R56"/>
    <mergeCell ref="S56:T56"/>
    <mergeCell ref="S51:T51"/>
    <mergeCell ref="Q52:R52"/>
    <mergeCell ref="S52:T52"/>
    <mergeCell ref="Q53:R53"/>
    <mergeCell ref="S53:T53"/>
    <mergeCell ref="AA48:AC53"/>
    <mergeCell ref="Q57:R57"/>
    <mergeCell ref="S57:T57"/>
    <mergeCell ref="Q58:R58"/>
    <mergeCell ref="S58:T58"/>
    <mergeCell ref="Q59:R59"/>
    <mergeCell ref="S59:T59"/>
    <mergeCell ref="Q54:R54"/>
    <mergeCell ref="S54:T54"/>
    <mergeCell ref="V48:Z53"/>
    <mergeCell ref="A66:A71"/>
    <mergeCell ref="B66:F71"/>
    <mergeCell ref="G66:K71"/>
    <mergeCell ref="L66:M70"/>
    <mergeCell ref="N66:N71"/>
    <mergeCell ref="P60:P65"/>
    <mergeCell ref="Q60:R60"/>
    <mergeCell ref="S60:T60"/>
    <mergeCell ref="V60:Z65"/>
    <mergeCell ref="Q61:R61"/>
    <mergeCell ref="S61:T61"/>
    <mergeCell ref="Q62:R62"/>
    <mergeCell ref="S62:T62"/>
    <mergeCell ref="Q63:R63"/>
    <mergeCell ref="A60:A65"/>
    <mergeCell ref="B60:F65"/>
    <mergeCell ref="G60:K65"/>
    <mergeCell ref="L60:M64"/>
    <mergeCell ref="N60:N65"/>
    <mergeCell ref="O60:O65"/>
    <mergeCell ref="V66:Z71"/>
    <mergeCell ref="O66:O71"/>
    <mergeCell ref="P66:P71"/>
    <mergeCell ref="AA66:AC71"/>
    <mergeCell ref="Q67:R67"/>
    <mergeCell ref="S67:T67"/>
    <mergeCell ref="Q68:R68"/>
    <mergeCell ref="S68:T68"/>
    <mergeCell ref="S63:T63"/>
    <mergeCell ref="Q64:R64"/>
    <mergeCell ref="S64:T64"/>
    <mergeCell ref="Q65:R65"/>
    <mergeCell ref="S65:T65"/>
    <mergeCell ref="AA60:AC65"/>
    <mergeCell ref="Q69:R69"/>
    <mergeCell ref="S69:T69"/>
    <mergeCell ref="Q70:R70"/>
    <mergeCell ref="S70:T70"/>
    <mergeCell ref="Q71:R71"/>
    <mergeCell ref="S71:T71"/>
    <mergeCell ref="Q66:R66"/>
    <mergeCell ref="S66:T66"/>
    <mergeCell ref="A78:A83"/>
    <mergeCell ref="B78:F83"/>
    <mergeCell ref="G78:K83"/>
    <mergeCell ref="L78:M82"/>
    <mergeCell ref="N78:N83"/>
    <mergeCell ref="P72:P77"/>
    <mergeCell ref="Q72:R72"/>
    <mergeCell ref="S72:T72"/>
    <mergeCell ref="V72:Z77"/>
    <mergeCell ref="Q73:R73"/>
    <mergeCell ref="S73:T73"/>
    <mergeCell ref="Q74:R74"/>
    <mergeCell ref="S74:T74"/>
    <mergeCell ref="Q75:R75"/>
    <mergeCell ref="A72:A77"/>
    <mergeCell ref="B72:F77"/>
    <mergeCell ref="G72:K77"/>
    <mergeCell ref="L72:M76"/>
    <mergeCell ref="N72:N77"/>
    <mergeCell ref="O72:O77"/>
    <mergeCell ref="V78:Z83"/>
    <mergeCell ref="O78:O83"/>
    <mergeCell ref="P78:P83"/>
    <mergeCell ref="AA78:AC83"/>
    <mergeCell ref="Q79:R79"/>
    <mergeCell ref="S79:T79"/>
    <mergeCell ref="Q80:R80"/>
    <mergeCell ref="S80:T80"/>
    <mergeCell ref="S75:T75"/>
    <mergeCell ref="Q76:R76"/>
    <mergeCell ref="S76:T76"/>
    <mergeCell ref="Q77:R77"/>
    <mergeCell ref="S77:T77"/>
    <mergeCell ref="AA72:AC77"/>
    <mergeCell ref="Q81:R81"/>
    <mergeCell ref="S81:T81"/>
    <mergeCell ref="Q82:R82"/>
    <mergeCell ref="S82:T82"/>
    <mergeCell ref="Q83:R83"/>
    <mergeCell ref="S83:T83"/>
    <mergeCell ref="Q78:R78"/>
    <mergeCell ref="S78:T78"/>
    <mergeCell ref="A90:A95"/>
    <mergeCell ref="B90:F95"/>
    <mergeCell ref="G90:K95"/>
    <mergeCell ref="L90:M94"/>
    <mergeCell ref="N90:N95"/>
    <mergeCell ref="P84:P89"/>
    <mergeCell ref="Q84:R84"/>
    <mergeCell ref="S84:T84"/>
    <mergeCell ref="V84:Z89"/>
    <mergeCell ref="Q85:R85"/>
    <mergeCell ref="S85:T85"/>
    <mergeCell ref="Q86:R86"/>
    <mergeCell ref="S86:T86"/>
    <mergeCell ref="Q87:R87"/>
    <mergeCell ref="A84:A89"/>
    <mergeCell ref="B84:F89"/>
    <mergeCell ref="G84:K89"/>
    <mergeCell ref="L84:M88"/>
    <mergeCell ref="N84:N89"/>
    <mergeCell ref="O84:O89"/>
    <mergeCell ref="V90:Z95"/>
    <mergeCell ref="O90:O95"/>
    <mergeCell ref="P90:P95"/>
    <mergeCell ref="AA90:AC95"/>
    <mergeCell ref="Q91:R91"/>
    <mergeCell ref="S91:T91"/>
    <mergeCell ref="Q92:R92"/>
    <mergeCell ref="S92:T92"/>
    <mergeCell ref="S87:T87"/>
    <mergeCell ref="Q88:R88"/>
    <mergeCell ref="S88:T88"/>
    <mergeCell ref="Q89:R89"/>
    <mergeCell ref="S89:T89"/>
    <mergeCell ref="AA84:AC89"/>
    <mergeCell ref="Q93:R93"/>
    <mergeCell ref="S93:T93"/>
    <mergeCell ref="Q94:R94"/>
    <mergeCell ref="S94:T94"/>
    <mergeCell ref="Q95:R95"/>
    <mergeCell ref="S95:T95"/>
    <mergeCell ref="Q90:R90"/>
    <mergeCell ref="S90:T90"/>
    <mergeCell ref="A102:A107"/>
    <mergeCell ref="B102:F107"/>
    <mergeCell ref="G102:K107"/>
    <mergeCell ref="L102:M106"/>
    <mergeCell ref="N102:N107"/>
    <mergeCell ref="P96:P101"/>
    <mergeCell ref="Q96:R96"/>
    <mergeCell ref="S96:T96"/>
    <mergeCell ref="V96:Z101"/>
    <mergeCell ref="Q97:R97"/>
    <mergeCell ref="S97:T97"/>
    <mergeCell ref="Q98:R98"/>
    <mergeCell ref="S98:T98"/>
    <mergeCell ref="Q99:R99"/>
    <mergeCell ref="A96:A101"/>
    <mergeCell ref="B96:F101"/>
    <mergeCell ref="G96:K101"/>
    <mergeCell ref="L96:M100"/>
    <mergeCell ref="N96:N101"/>
    <mergeCell ref="O96:O101"/>
    <mergeCell ref="V102:Z107"/>
    <mergeCell ref="O102:O107"/>
    <mergeCell ref="P102:P107"/>
    <mergeCell ref="AA102:AC107"/>
    <mergeCell ref="Q103:R103"/>
    <mergeCell ref="S103:T103"/>
    <mergeCell ref="Q104:R104"/>
    <mergeCell ref="S104:T104"/>
    <mergeCell ref="S99:T99"/>
    <mergeCell ref="Q100:R100"/>
    <mergeCell ref="S100:T100"/>
    <mergeCell ref="Q101:R101"/>
    <mergeCell ref="S101:T101"/>
    <mergeCell ref="AA96:AC101"/>
    <mergeCell ref="Q105:R105"/>
    <mergeCell ref="S105:T105"/>
    <mergeCell ref="Q106:R106"/>
    <mergeCell ref="S106:T106"/>
    <mergeCell ref="Q107:R107"/>
    <mergeCell ref="S107:T107"/>
    <mergeCell ref="Q102:R102"/>
    <mergeCell ref="S102:T102"/>
    <mergeCell ref="A114:A119"/>
    <mergeCell ref="B114:F119"/>
    <mergeCell ref="G114:K119"/>
    <mergeCell ref="L114:M118"/>
    <mergeCell ref="N114:N119"/>
    <mergeCell ref="P108:P113"/>
    <mergeCell ref="Q108:R108"/>
    <mergeCell ref="S108:T108"/>
    <mergeCell ref="V108:Z113"/>
    <mergeCell ref="Q109:R109"/>
    <mergeCell ref="S109:T109"/>
    <mergeCell ref="Q110:R110"/>
    <mergeCell ref="S110:T110"/>
    <mergeCell ref="Q111:R111"/>
    <mergeCell ref="A108:A113"/>
    <mergeCell ref="B108:F113"/>
    <mergeCell ref="G108:K113"/>
    <mergeCell ref="L108:M112"/>
    <mergeCell ref="N108:N113"/>
    <mergeCell ref="O108:O113"/>
    <mergeCell ref="V114:Z119"/>
    <mergeCell ref="O114:O119"/>
    <mergeCell ref="P114:P119"/>
    <mergeCell ref="AA114:AC119"/>
    <mergeCell ref="Q115:R115"/>
    <mergeCell ref="S115:T115"/>
    <mergeCell ref="Q116:R116"/>
    <mergeCell ref="S116:T116"/>
    <mergeCell ref="S111:T111"/>
    <mergeCell ref="Q112:R112"/>
    <mergeCell ref="S112:T112"/>
    <mergeCell ref="Q113:R113"/>
    <mergeCell ref="S113:T113"/>
    <mergeCell ref="AA108:AC113"/>
    <mergeCell ref="Q117:R117"/>
    <mergeCell ref="S117:T117"/>
    <mergeCell ref="Q118:R118"/>
    <mergeCell ref="S118:T118"/>
    <mergeCell ref="Q119:R119"/>
    <mergeCell ref="S119:T119"/>
    <mergeCell ref="Q114:R114"/>
    <mergeCell ref="S114:T114"/>
    <mergeCell ref="A127:D128"/>
    <mergeCell ref="E127:E128"/>
    <mergeCell ref="F127:R127"/>
    <mergeCell ref="F128:R128"/>
    <mergeCell ref="A132:D132"/>
    <mergeCell ref="E132:R132"/>
    <mergeCell ref="A120:K121"/>
    <mergeCell ref="L120:M120"/>
    <mergeCell ref="N120:AC121"/>
    <mergeCell ref="L121:M121"/>
    <mergeCell ref="A122:Z125"/>
    <mergeCell ref="A133:D133"/>
    <mergeCell ref="E133:R133"/>
    <mergeCell ref="A135:R135"/>
    <mergeCell ref="A136:D138"/>
    <mergeCell ref="E136:F136"/>
    <mergeCell ref="G136:H136"/>
    <mergeCell ref="I136:J136"/>
    <mergeCell ref="K136:N136"/>
    <mergeCell ref="O136:P136"/>
    <mergeCell ref="Q136:R136"/>
    <mergeCell ref="E137:R137"/>
    <mergeCell ref="E138:R138"/>
    <mergeCell ref="A149:A150"/>
    <mergeCell ref="B149:D150"/>
    <mergeCell ref="E149:J150"/>
    <mergeCell ref="K149:R150"/>
    <mergeCell ref="S149:T150"/>
    <mergeCell ref="E141:R141"/>
    <mergeCell ref="A142:D142"/>
    <mergeCell ref="E142:R142"/>
    <mergeCell ref="A143:D143"/>
    <mergeCell ref="E143:R143"/>
    <mergeCell ref="A144:B145"/>
    <mergeCell ref="C144:D144"/>
    <mergeCell ref="E144:R144"/>
    <mergeCell ref="C145:D145"/>
    <mergeCell ref="E145:R145"/>
    <mergeCell ref="A139:D141"/>
    <mergeCell ref="E139:F139"/>
    <mergeCell ref="G139:H139"/>
    <mergeCell ref="I139:J139"/>
    <mergeCell ref="K139:N139"/>
    <mergeCell ref="O139:P139"/>
    <mergeCell ref="Q139:R139"/>
    <mergeCell ref="E140:R140"/>
    <mergeCell ref="B146:R146"/>
    <mergeCell ref="U153:U154"/>
    <mergeCell ref="B151:D151"/>
    <mergeCell ref="E151:J151"/>
    <mergeCell ref="K151:R151"/>
    <mergeCell ref="S151:T151"/>
    <mergeCell ref="B152:D152"/>
    <mergeCell ref="E152:J152"/>
    <mergeCell ref="K152:R152"/>
    <mergeCell ref="S152:T152"/>
    <mergeCell ref="B155:D155"/>
    <mergeCell ref="E155:J155"/>
    <mergeCell ref="K155:R155"/>
    <mergeCell ref="S155:T155"/>
    <mergeCell ref="B156:D156"/>
    <mergeCell ref="E156:J156"/>
    <mergeCell ref="K156:R156"/>
    <mergeCell ref="S156:T156"/>
    <mergeCell ref="A153:A154"/>
    <mergeCell ref="B153:D154"/>
    <mergeCell ref="E153:J154"/>
    <mergeCell ref="K153:R154"/>
    <mergeCell ref="S153:T154"/>
    <mergeCell ref="B159:D159"/>
    <mergeCell ref="E159:J159"/>
    <mergeCell ref="K159:R159"/>
    <mergeCell ref="S159:T159"/>
    <mergeCell ref="B160:D160"/>
    <mergeCell ref="E160:J160"/>
    <mergeCell ref="K160:R160"/>
    <mergeCell ref="S160:T160"/>
    <mergeCell ref="B157:D157"/>
    <mergeCell ref="E157:J157"/>
    <mergeCell ref="K157:R157"/>
    <mergeCell ref="S157:T157"/>
    <mergeCell ref="B158:D158"/>
    <mergeCell ref="E158:J158"/>
    <mergeCell ref="K158:R158"/>
    <mergeCell ref="S158:T158"/>
    <mergeCell ref="B163:D163"/>
    <mergeCell ref="E163:J163"/>
    <mergeCell ref="K163:R163"/>
    <mergeCell ref="S163:T163"/>
    <mergeCell ref="B164:D164"/>
    <mergeCell ref="E164:J164"/>
    <mergeCell ref="K164:R164"/>
    <mergeCell ref="S164:T164"/>
    <mergeCell ref="B161:D161"/>
    <mergeCell ref="E161:J161"/>
    <mergeCell ref="K161:R161"/>
    <mergeCell ref="S161:T161"/>
    <mergeCell ref="B162:D162"/>
    <mergeCell ref="E162:J162"/>
    <mergeCell ref="K162:R162"/>
    <mergeCell ref="S162:T162"/>
    <mergeCell ref="A171:K171"/>
    <mergeCell ref="L171:N171"/>
    <mergeCell ref="A172:K172"/>
    <mergeCell ref="L172:N172"/>
    <mergeCell ref="A173:K173"/>
    <mergeCell ref="L173:N173"/>
    <mergeCell ref="A165:A166"/>
    <mergeCell ref="B165:D166"/>
    <mergeCell ref="E165:R166"/>
    <mergeCell ref="B167:C167"/>
    <mergeCell ref="E167:R167"/>
    <mergeCell ref="A170:N170"/>
    <mergeCell ref="A183:C184"/>
    <mergeCell ref="A185:A186"/>
    <mergeCell ref="B185:D186"/>
    <mergeCell ref="E185:G186"/>
    <mergeCell ref="H185:J186"/>
    <mergeCell ref="K185:M186"/>
    <mergeCell ref="A174:K174"/>
    <mergeCell ref="L174:N174"/>
    <mergeCell ref="A175:K175"/>
    <mergeCell ref="L175:N175"/>
    <mergeCell ref="A176:E177"/>
    <mergeCell ref="A182:C182"/>
    <mergeCell ref="Q187:Z188"/>
    <mergeCell ref="A189:A190"/>
    <mergeCell ref="B189:D190"/>
    <mergeCell ref="E189:G190"/>
    <mergeCell ref="H189:J190"/>
    <mergeCell ref="K189:M190"/>
    <mergeCell ref="N189:P190"/>
    <mergeCell ref="Q189:Z190"/>
    <mergeCell ref="N185:P186"/>
    <mergeCell ref="A187:A188"/>
    <mergeCell ref="B187:D188"/>
    <mergeCell ref="E187:G188"/>
    <mergeCell ref="H187:J188"/>
    <mergeCell ref="K187:M188"/>
    <mergeCell ref="N187:P188"/>
    <mergeCell ref="A195:A196"/>
    <mergeCell ref="B195:D196"/>
    <mergeCell ref="E195:G196"/>
    <mergeCell ref="H195:J196"/>
    <mergeCell ref="K195:M196"/>
    <mergeCell ref="N195:P196"/>
    <mergeCell ref="Q191:Z192"/>
    <mergeCell ref="A193:A194"/>
    <mergeCell ref="B193:D194"/>
    <mergeCell ref="E193:G194"/>
    <mergeCell ref="H193:J194"/>
    <mergeCell ref="K193:M194"/>
    <mergeCell ref="N193:P194"/>
    <mergeCell ref="Q193:Z194"/>
    <mergeCell ref="A191:A192"/>
    <mergeCell ref="B191:D192"/>
    <mergeCell ref="E191:G192"/>
    <mergeCell ref="H191:J192"/>
    <mergeCell ref="K191:M192"/>
    <mergeCell ref="N191:P192"/>
    <mergeCell ref="A199:A200"/>
    <mergeCell ref="B199:D200"/>
    <mergeCell ref="E199:G200"/>
    <mergeCell ref="H199:J200"/>
    <mergeCell ref="K199:M200"/>
    <mergeCell ref="N199:P200"/>
    <mergeCell ref="A197:A198"/>
    <mergeCell ref="B197:D198"/>
    <mergeCell ref="E197:G198"/>
    <mergeCell ref="H197:J198"/>
    <mergeCell ref="K197:M198"/>
    <mergeCell ref="N197:P198"/>
    <mergeCell ref="A211:B212"/>
    <mergeCell ref="C211:P212"/>
    <mergeCell ref="A213:B214"/>
    <mergeCell ref="C213:P214"/>
    <mergeCell ref="A215:B216"/>
    <mergeCell ref="C215:P216"/>
    <mergeCell ref="A201:P204"/>
    <mergeCell ref="A206:L206"/>
    <mergeCell ref="A207:B208"/>
    <mergeCell ref="C207:P208"/>
    <mergeCell ref="A209:B210"/>
    <mergeCell ref="C209:P210"/>
    <mergeCell ref="A226:D227"/>
    <mergeCell ref="E226:S227"/>
    <mergeCell ref="A228:D229"/>
    <mergeCell ref="E228:S229"/>
    <mergeCell ref="A230:D231"/>
    <mergeCell ref="E230:S231"/>
    <mergeCell ref="A217:B218"/>
    <mergeCell ref="C217:P218"/>
    <mergeCell ref="A220:G221"/>
    <mergeCell ref="A222:D223"/>
    <mergeCell ref="A224:D225"/>
    <mergeCell ref="E224:S225"/>
    <mergeCell ref="A238:D239"/>
    <mergeCell ref="E238:S239"/>
    <mergeCell ref="A240:D241"/>
    <mergeCell ref="E240:S241"/>
    <mergeCell ref="A242:XFD242"/>
    <mergeCell ref="A243:S243"/>
    <mergeCell ref="A232:D233"/>
    <mergeCell ref="E232:S233"/>
    <mergeCell ref="A234:D235"/>
    <mergeCell ref="E234:S235"/>
    <mergeCell ref="A236:D237"/>
    <mergeCell ref="E236:S237"/>
    <mergeCell ref="G250:M250"/>
    <mergeCell ref="A251:D254"/>
    <mergeCell ref="E251:F252"/>
    <mergeCell ref="G251:S252"/>
    <mergeCell ref="E253:F254"/>
    <mergeCell ref="G253:M254"/>
    <mergeCell ref="N253:S254"/>
    <mergeCell ref="A244:S244"/>
    <mergeCell ref="A245:F246"/>
    <mergeCell ref="A247:D250"/>
    <mergeCell ref="E247:F247"/>
    <mergeCell ref="G247:M247"/>
    <mergeCell ref="N247:S248"/>
    <mergeCell ref="E248:F249"/>
    <mergeCell ref="G248:M249"/>
    <mergeCell ref="N249:S250"/>
    <mergeCell ref="E250:F250"/>
    <mergeCell ref="A264:D266"/>
    <mergeCell ref="E264:S266"/>
    <mergeCell ref="B267:D269"/>
    <mergeCell ref="E267:S269"/>
    <mergeCell ref="A256:G257"/>
    <mergeCell ref="A258:D260"/>
    <mergeCell ref="E258:S260"/>
    <mergeCell ref="T258:Z261"/>
    <mergeCell ref="B261:D263"/>
    <mergeCell ref="E261:S263"/>
  </mergeCells>
  <phoneticPr fontId="17"/>
  <conditionalFormatting sqref="F128">
    <cfRule type="expression" dxfId="33" priority="1">
      <formula>"P73=""なし"""</formula>
    </cfRule>
  </conditionalFormatting>
  <conditionalFormatting sqref="H21:R21">
    <cfRule type="cellIs" dxfId="32" priority="4" operator="equal">
      <formula>"自動で入力されます"</formula>
    </cfRule>
  </conditionalFormatting>
  <conditionalFormatting sqref="H23:R23">
    <cfRule type="cellIs" dxfId="31" priority="3" operator="equal">
      <formula>"自動で入力されます"</formula>
    </cfRule>
  </conditionalFormatting>
  <conditionalFormatting sqref="N120">
    <cfRule type="cellIs" dxfId="30" priority="2" operator="equal">
      <formula>"「ロール対応表」シートと一致していないスキル項目があります"</formula>
    </cfRule>
  </conditionalFormatting>
  <conditionalFormatting sqref="N4:O4">
    <cfRule type="cellIs" dxfId="29" priority="5" operator="equal">
      <formula>0</formula>
    </cfRule>
  </conditionalFormatting>
  <dataValidations count="19">
    <dataValidation type="list" allowBlank="1" showInputMessage="1" showErrorMessage="1" sqref="E144" xr:uid="{8FC7EAA5-C58E-468E-85E5-F362E6F13132}">
      <formula1>"あり（必須）,あり（任意）,なし"</formula1>
    </dataValidation>
    <dataValidation type="list" allowBlank="1" showInputMessage="1" showErrorMessage="1" sqref="G136:H136 G139:H139" xr:uid="{D48B03F9-D92D-460C-9933-42AFC4902069}">
      <formula1>"100％,90%以上,70%以上,66%(2/3)以上,60%以上,50%以上,50%未満でも可,その他"</formula1>
    </dataValidation>
    <dataValidation type="list" allowBlank="1" showInputMessage="1" showErrorMessage="1" sqref="K136 K139" xr:uid="{B9D976C1-9383-4DD8-BB47-47A610C995B0}">
      <formula1>"優良可不可の4段階で評価,5段階評価（上から4段階以上合格）,5段階評価（上から3段階以上合格）,得点率80％以上で合格,得点率70％以上で合格,得点率66％(2/3)以上で合格,得点率60％以上で合格,その他"</formula1>
    </dataValidation>
    <dataValidation type="list" allowBlank="1" showInputMessage="1" showErrorMessage="1" sqref="Q136 Q139" xr:uid="{D5CC3240-17E2-43C4-9D6A-A7114A0EB09D}">
      <formula1>"認める,認めない,その他"</formula1>
    </dataValidation>
    <dataValidation type="list" allowBlank="1" showInputMessage="1" showErrorMessage="1" sqref="U155:U164" xr:uid="{4CD5E7D6-ABD7-40C2-9597-B3B39A1A61B4}">
      <formula1>"主担当講師,担当講師"</formula1>
    </dataValidation>
    <dataValidation type="list" allowBlank="1" showInputMessage="1" showErrorMessage="1" sqref="S151:T152 S155:T164" xr:uid="{A668226F-4CBF-4C70-8A76-646E4822B254}">
      <formula1>"直接雇用（常勤）,直接雇用（非常勤）,委託・派遣等"</formula1>
    </dataValidation>
    <dataValidation type="list" allowBlank="1" showErrorMessage="1" sqref="N30:N89" xr:uid="{39FD3B1C-9625-475E-B9F4-DD82C1B4468A}">
      <formula1>"全部,一部,実施なし"</formula1>
    </dataValidation>
    <dataValidation type="list" allowBlank="1" showInputMessage="1" showErrorMessage="1" sqref="E264:S266" xr:uid="{B0D93069-B02A-4817-9F28-7B2DBD7894EB}">
      <formula1>"定期的に見直している,見直していない"</formula1>
    </dataValidation>
    <dataValidation type="list" allowBlank="1" showInputMessage="1" showErrorMessage="1" sqref="E258:S260" xr:uid="{A8FE5B53-D13D-4085-AA40-DE1672173A9E}">
      <formula1>"講座実績の検証を行っている,検証を行っていない"</formula1>
    </dataValidation>
    <dataValidation type="list" allowBlank="1" showInputMessage="1" showErrorMessage="1" sqref="E224:S225" xr:uid="{085589C2-8CA5-40D2-9F49-4F6D6138BE0F}">
      <formula1>"自社のみで、当該講座の販売活動に当たる。（以下の②，③欄に具体的内容を記入）,販売代理店等(※3)を利用し、当該講座の販売活動等に当たる。（以下の②～⑨欄に具体的内容を記入）"</formula1>
    </dataValidation>
    <dataValidation type="list" allowBlank="1" showInputMessage="1" showErrorMessage="1" sqref="L171:L174" xr:uid="{6802885E-2720-4757-BA8B-89C3D213751E}">
      <formula1>"はい,いいえ"</formula1>
    </dataValidation>
    <dataValidation type="list" allowBlank="1" showInputMessage="1" showErrorMessage="1" prompt="演習等とは、「疑似環境を用いた実習、実技、演習等を含む実践的なもの」、「プレゼンテーション等の受講者側からの発表を含むもの」、「ディスカッション、グループワーク、ワークショップ等の手法を含むもの」となります。_x000a_総授業数の半分以上を演習等が占めていない場合は、対象外。" sqref="N114 N108 N96 N102 N90" xr:uid="{C0856567-8B56-44C7-A973-0577BBFFCFBF}">
      <formula1>"全部,一部,実施なし"</formula1>
    </dataValidation>
    <dataValidation allowBlank="1" showInputMessage="1" showErrorMessage="1" prompt="講義（演習）の内容と到達目標が分かるように具体的に記載。" sqref="G30 G36 G42 G48 G54 G60 G66 G72 G78 G84 G90 G96 G102 G108 G114" xr:uid="{EE51A8FF-645C-4903-A5B7-761D3FAB1F03}"/>
    <dataValidation allowBlank="1" showInputMessage="1" showErrorMessage="1" prompt="講義、演習、実習などから構成される、学習内容のひとまとまり（単元／章）を記載。_x000a_申請にあたり、既存講座をパッケージにして申請した場合や新規要素の追加、訓練内容の変更した場合は、追加・変更内容等が分かるように分けて記載。" sqref="B30 B36 B42 B48 B54 B60 B66 B72 B78 B84 B90 B96 B102 B108 B114" xr:uid="{7D0F997C-5408-4B6F-A866-53EFF0EC0A0F}"/>
    <dataValidation allowBlank="1" showInputMessage="1" showErrorMessage="1" prompt="身に付けられるスキルの具体的な内容を記載。" sqref="E19:R19" xr:uid="{B443ACDB-2822-4EEB-87AD-F389AE4BE265}"/>
    <dataValidation type="list" allowBlank="1" showInputMessage="1" showErrorMessage="1" sqref="O30:P30 O36:P36 O42:P42 O48:P48 O54:P54 O60:P60 O66:P66 O72:P72 O78:P78 O84:P84 O90:P90 O96:P96 O102:P102 O108:P108 O114:P114 E127:E128" xr:uid="{7BF73169-F0A7-48DF-81F5-18545EEB050A}">
      <formula1>"有,無"</formula1>
    </dataValidation>
    <dataValidation type="list" allowBlank="1" showInputMessage="1" showErrorMessage="1" sqref="L175:N175" xr:uid="{8FC2A666-13F8-46B5-8933-764F5B728C74}">
      <formula1>"該当する,該当しない"</formula1>
    </dataValidation>
    <dataValidation type="list" allowBlank="1" showInputMessage="1" showErrorMessage="1" sqref="E17" xr:uid="{649450D1-CE0A-4BEE-9B53-DD8494DDE6D1}">
      <formula1>"○"</formula1>
    </dataValidation>
    <dataValidation allowBlank="1" showErrorMessage="1" prompt="受講前に経験しておくことが推奨される実務経験を記載。" sqref="E133:R133" xr:uid="{94565547-0FB5-4BD4-9384-FECB1D0C48CF}"/>
  </dataValidations>
  <printOptions horizontalCentered="1"/>
  <pageMargins left="0.7" right="0.7" top="0.75" bottom="0.75" header="0.3" footer="0.3"/>
  <pageSetup paperSize="9" scale="38" fitToHeight="0" orientation="portrait" cellComments="asDisplayed" r:id="rId1"/>
  <rowBreaks count="4" manualBreakCount="4">
    <brk id="5" max="28" man="1"/>
    <brk id="25" max="28" man="1"/>
    <brk id="175" max="28" man="1"/>
    <brk id="303" max="25" man="1"/>
  </rowBreaks>
  <extLst>
    <ext xmlns:x14="http://schemas.microsoft.com/office/spreadsheetml/2009/9/main" uri="{CCE6A557-97BC-4b89-ADB6-D9C93CAAB3DF}">
      <x14:dataValidations xmlns:xm="http://schemas.microsoft.com/office/excel/2006/main" count="3">
        <x14:dataValidation type="list" allowBlank="1" showInputMessage="1" showErrorMessage="1" xr:uid="{A21ABF76-BBFF-46AB-935D-1CA15C635466}">
          <x14:formula1>
            <xm:f>ロール対応表ｰ10010!$D$59:$S$59</xm:f>
          </x14:formula1>
          <xm:sqref>F13:R13</xm:sqref>
        </x14:dataValidation>
        <x14:dataValidation type="list" allowBlank="1" showInputMessage="1" showErrorMessage="1" xr:uid="{FCCF270E-FC55-4C0B-9ADB-4F3ED5FA1CF4}">
          <x14:formula1>
            <xm:f>ロール対応表ｰ10010!$D$58:$S$58</xm:f>
          </x14:formula1>
          <xm:sqref>F11:R11</xm:sqref>
        </x14:dataValidation>
        <x14:dataValidation type="list" allowBlank="1" showInputMessage="1" showErrorMessage="1" errorTitle="選択可能なスキル項目" error="「ロール対応表」シートでの手順①で入力したスキル項目から選んでください。" xr:uid="{390CEFA5-369C-48B1-A885-8DF7C81F9C0D}">
          <x14:formula1>
            <xm:f>ロール対応表ｰ10010!$V$14:$V$56</xm:f>
          </x14:formula1>
          <xm:sqref>U30:U119</xm:sqref>
        </x14:dataValidation>
      </x14:dataValidations>
    </ext>
  </extLst>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3AA81A-3A4D-47D3-B75E-7D7D29CDDDBC}">
  <sheetPr>
    <pageSetUpPr fitToPage="1"/>
  </sheetPr>
  <dimension ref="A1:W62"/>
  <sheetViews>
    <sheetView showGridLines="0" view="pageBreakPreview" zoomScale="85" zoomScaleNormal="100" zoomScaleSheetLayoutView="85" workbookViewId="0">
      <selection sqref="A1:S1"/>
    </sheetView>
  </sheetViews>
  <sheetFormatPr defaultColWidth="9" defaultRowHeight="13.5"/>
  <cols>
    <col min="1" max="2" width="9" style="10"/>
    <col min="3" max="3" width="28.125" style="10" bestFit="1" customWidth="1"/>
    <col min="4" max="4" width="12.625" style="10" customWidth="1"/>
    <col min="5" max="19" width="9" style="10"/>
    <col min="20" max="20" width="25" style="25" customWidth="1"/>
    <col min="21" max="23" width="9" style="133" hidden="1" customWidth="1"/>
    <col min="24" max="24" width="0" style="10" hidden="1" customWidth="1"/>
    <col min="25" max="25" width="9" style="10" bestFit="1" customWidth="1"/>
    <col min="26" max="16384" width="9" style="10"/>
  </cols>
  <sheetData>
    <row r="1" spans="1:22" ht="28.5">
      <c r="A1" s="629" t="s">
        <v>418</v>
      </c>
      <c r="B1" s="629"/>
      <c r="C1" s="629"/>
      <c r="D1" s="629"/>
      <c r="E1" s="629"/>
      <c r="F1" s="629"/>
      <c r="G1" s="629"/>
      <c r="H1" s="629"/>
      <c r="I1" s="629"/>
      <c r="J1" s="629"/>
      <c r="K1" s="629"/>
      <c r="L1" s="629"/>
      <c r="M1" s="629"/>
      <c r="N1" s="629"/>
      <c r="O1" s="629"/>
      <c r="P1" s="629"/>
      <c r="Q1" s="629"/>
      <c r="R1" s="629"/>
      <c r="S1" s="629"/>
    </row>
    <row r="2" spans="1:22" ht="12" customHeight="1">
      <c r="A2" s="9"/>
      <c r="B2" s="9"/>
      <c r="C2" s="9"/>
      <c r="D2" s="9"/>
      <c r="E2" s="9"/>
      <c r="F2" s="9"/>
      <c r="G2" s="9"/>
      <c r="H2" s="9"/>
      <c r="I2" s="9"/>
      <c r="J2" s="9"/>
      <c r="K2" s="9"/>
      <c r="L2" s="9"/>
      <c r="M2" s="9"/>
      <c r="N2" s="9"/>
      <c r="O2" s="9"/>
      <c r="P2" s="9"/>
      <c r="Q2" s="9"/>
      <c r="R2" s="9"/>
      <c r="S2" s="9"/>
    </row>
    <row r="3" spans="1:22" ht="19.5">
      <c r="A3" s="643" t="s">
        <v>419</v>
      </c>
      <c r="B3" s="643"/>
      <c r="C3" s="643"/>
      <c r="D3" s="643"/>
      <c r="E3" s="643"/>
      <c r="F3" s="643"/>
      <c r="G3" s="643"/>
      <c r="H3" s="643"/>
      <c r="I3" s="643"/>
      <c r="J3" s="643"/>
      <c r="K3" s="643"/>
      <c r="L3" s="643"/>
      <c r="M3" s="643"/>
      <c r="N3" s="643"/>
      <c r="O3" s="643"/>
      <c r="P3" s="643"/>
      <c r="Q3" s="643"/>
      <c r="R3" s="643"/>
      <c r="S3" s="643"/>
      <c r="T3" s="132"/>
    </row>
    <row r="4" spans="1:22" ht="41.25" customHeight="1">
      <c r="A4" s="641" t="s">
        <v>420</v>
      </c>
      <c r="B4" s="641"/>
      <c r="C4" s="641"/>
      <c r="D4" s="641"/>
      <c r="E4" s="641"/>
      <c r="F4" s="641"/>
      <c r="G4" s="641"/>
      <c r="H4" s="641"/>
      <c r="I4" s="641"/>
      <c r="J4" s="641"/>
      <c r="K4" s="641"/>
      <c r="L4" s="641"/>
      <c r="M4" s="641"/>
      <c r="N4" s="641"/>
      <c r="O4" s="641"/>
      <c r="P4" s="641"/>
      <c r="Q4" s="641"/>
      <c r="R4" s="641"/>
      <c r="S4" s="641"/>
    </row>
    <row r="5" spans="1:22" ht="18.75" customHeight="1">
      <c r="A5" s="642" t="s">
        <v>421</v>
      </c>
      <c r="B5" s="642"/>
      <c r="C5" s="642"/>
      <c r="D5" s="642"/>
      <c r="E5" s="642"/>
      <c r="F5" s="642"/>
      <c r="G5" s="642"/>
      <c r="H5" s="642"/>
      <c r="I5" s="642"/>
      <c r="J5" s="642"/>
      <c r="K5" s="642"/>
      <c r="L5" s="642"/>
      <c r="M5" s="642"/>
      <c r="N5" s="642"/>
      <c r="O5" s="642"/>
      <c r="P5" s="642"/>
      <c r="Q5" s="642"/>
      <c r="R5" s="642"/>
      <c r="S5" s="642"/>
    </row>
    <row r="6" spans="1:22" ht="40.5" customHeight="1">
      <c r="A6" s="640" t="s">
        <v>422</v>
      </c>
      <c r="B6" s="640"/>
      <c r="C6" s="640"/>
      <c r="D6" s="640"/>
      <c r="E6" s="640"/>
      <c r="F6" s="640"/>
      <c r="G6" s="640"/>
      <c r="H6" s="640"/>
      <c r="I6" s="640"/>
      <c r="J6" s="640"/>
      <c r="K6" s="640"/>
      <c r="L6" s="640"/>
      <c r="M6" s="640"/>
      <c r="N6" s="640"/>
      <c r="O6" s="640"/>
      <c r="P6" s="640"/>
      <c r="Q6" s="640"/>
      <c r="R6" s="640"/>
      <c r="S6" s="640"/>
    </row>
    <row r="7" spans="1:22" ht="65.25" customHeight="1">
      <c r="A7" s="640" t="s">
        <v>423</v>
      </c>
      <c r="B7" s="640"/>
      <c r="C7" s="640"/>
      <c r="D7" s="640"/>
      <c r="E7" s="640"/>
      <c r="F7" s="640"/>
      <c r="G7" s="640"/>
      <c r="H7" s="640"/>
      <c r="I7" s="640"/>
      <c r="J7" s="640"/>
      <c r="K7" s="640"/>
      <c r="L7" s="640"/>
      <c r="M7" s="640"/>
      <c r="N7" s="640"/>
      <c r="O7" s="640"/>
      <c r="P7" s="640"/>
      <c r="Q7" s="640"/>
      <c r="R7" s="640"/>
      <c r="S7" s="640"/>
    </row>
    <row r="8" spans="1:22" ht="17.25" customHeight="1">
      <c r="A8" s="644" t="s">
        <v>424</v>
      </c>
      <c r="B8" s="644"/>
      <c r="C8" s="644"/>
      <c r="D8" s="644"/>
      <c r="E8" s="644"/>
      <c r="F8" s="644"/>
      <c r="G8" s="644"/>
      <c r="H8" s="644"/>
      <c r="I8" s="644"/>
      <c r="J8" s="644"/>
      <c r="K8" s="644"/>
      <c r="L8" s="644"/>
      <c r="M8" s="644"/>
      <c r="N8" s="644"/>
      <c r="O8" s="644"/>
      <c r="P8" s="644"/>
      <c r="Q8" s="644"/>
      <c r="R8" s="644"/>
      <c r="S8" s="644"/>
    </row>
    <row r="9" spans="1:22" ht="27" customHeight="1">
      <c r="A9" s="640" t="s">
        <v>425</v>
      </c>
      <c r="B9" s="640"/>
      <c r="C9" s="640"/>
      <c r="D9" s="640"/>
      <c r="E9" s="640"/>
      <c r="F9" s="640"/>
      <c r="G9" s="640"/>
      <c r="H9" s="640"/>
      <c r="I9" s="640"/>
      <c r="J9" s="640"/>
      <c r="K9" s="640"/>
      <c r="L9" s="640"/>
      <c r="M9" s="640"/>
      <c r="N9" s="640"/>
      <c r="O9" s="640"/>
      <c r="P9" s="640"/>
      <c r="Q9" s="640"/>
      <c r="R9" s="640"/>
      <c r="S9" s="640"/>
    </row>
    <row r="10" spans="1:22" ht="18.600000000000001" customHeight="1" thickBot="1">
      <c r="A10" s="180" t="s">
        <v>426</v>
      </c>
      <c r="B10" s="181"/>
      <c r="C10" s="181"/>
      <c r="D10" s="181"/>
      <c r="E10" s="181"/>
      <c r="F10" s="181"/>
      <c r="G10" s="181"/>
      <c r="H10" s="181"/>
      <c r="I10" s="181"/>
      <c r="J10" s="181"/>
      <c r="K10" s="181"/>
      <c r="L10" s="181"/>
      <c r="M10" s="181"/>
      <c r="N10" s="181"/>
      <c r="O10" s="181"/>
      <c r="P10" s="181"/>
      <c r="Q10" s="181"/>
      <c r="R10" s="181"/>
      <c r="S10" s="181"/>
    </row>
    <row r="11" spans="1:22" ht="21.75" customHeight="1" thickBot="1">
      <c r="A11" s="630" t="s">
        <v>427</v>
      </c>
      <c r="B11" s="631"/>
      <c r="C11" s="631"/>
      <c r="D11" s="632"/>
      <c r="E11" s="636" t="s">
        <v>428</v>
      </c>
      <c r="F11" s="637"/>
      <c r="G11" s="638"/>
      <c r="H11" s="636" t="s">
        <v>429</v>
      </c>
      <c r="I11" s="637"/>
      <c r="J11" s="638"/>
      <c r="K11" s="636" t="s">
        <v>430</v>
      </c>
      <c r="L11" s="637"/>
      <c r="M11" s="638"/>
      <c r="N11" s="636" t="s">
        <v>272</v>
      </c>
      <c r="O11" s="637"/>
      <c r="P11" s="637"/>
      <c r="Q11" s="638"/>
      <c r="R11" s="639" t="s">
        <v>273</v>
      </c>
      <c r="S11" s="638"/>
    </row>
    <row r="12" spans="1:22" ht="131.25" customHeight="1">
      <c r="A12" s="633"/>
      <c r="B12" s="634"/>
      <c r="C12" s="634"/>
      <c r="D12" s="635"/>
      <c r="E12" s="189" t="s">
        <v>431</v>
      </c>
      <c r="F12" s="190" t="s">
        <v>432</v>
      </c>
      <c r="G12" s="191" t="s">
        <v>433</v>
      </c>
      <c r="H12" s="189" t="s">
        <v>434</v>
      </c>
      <c r="I12" s="190" t="s">
        <v>435</v>
      </c>
      <c r="J12" s="191" t="s">
        <v>436</v>
      </c>
      <c r="K12" s="189" t="s">
        <v>437</v>
      </c>
      <c r="L12" s="190" t="s">
        <v>438</v>
      </c>
      <c r="M12" s="192" t="s">
        <v>439</v>
      </c>
      <c r="N12" s="189" t="s">
        <v>440</v>
      </c>
      <c r="O12" s="190" t="s">
        <v>441</v>
      </c>
      <c r="P12" s="190" t="s">
        <v>442</v>
      </c>
      <c r="Q12" s="191" t="s">
        <v>443</v>
      </c>
      <c r="R12" s="189" t="s">
        <v>444</v>
      </c>
      <c r="S12" s="191" t="s">
        <v>445</v>
      </c>
    </row>
    <row r="13" spans="1:22">
      <c r="A13" s="11" t="s">
        <v>29</v>
      </c>
      <c r="B13" s="12" t="s">
        <v>30</v>
      </c>
      <c r="C13" s="12" t="s">
        <v>28</v>
      </c>
      <c r="D13" s="13" t="s">
        <v>446</v>
      </c>
      <c r="E13" s="14" t="s">
        <v>447</v>
      </c>
      <c r="F13" s="14"/>
      <c r="G13" s="14"/>
      <c r="H13" s="14"/>
      <c r="I13" s="14"/>
      <c r="J13" s="14"/>
      <c r="K13" s="14"/>
      <c r="L13" s="14"/>
      <c r="M13" s="14"/>
      <c r="N13" s="14"/>
      <c r="O13" s="14"/>
      <c r="P13" s="14"/>
      <c r="Q13" s="14"/>
      <c r="R13" s="14"/>
      <c r="S13" s="15"/>
    </row>
    <row r="14" spans="1:22" ht="14.25">
      <c r="A14" s="627" t="s">
        <v>60</v>
      </c>
      <c r="B14" s="624" t="s">
        <v>61</v>
      </c>
      <c r="C14" s="186" t="s">
        <v>59</v>
      </c>
      <c r="D14" s="129"/>
      <c r="E14" s="16" t="s">
        <v>448</v>
      </c>
      <c r="F14" s="16" t="s">
        <v>448</v>
      </c>
      <c r="G14" s="17" t="s">
        <v>449</v>
      </c>
      <c r="H14" s="17" t="s">
        <v>450</v>
      </c>
      <c r="I14" s="17" t="s">
        <v>449</v>
      </c>
      <c r="J14" s="17" t="s">
        <v>449</v>
      </c>
      <c r="K14" s="17" t="s">
        <v>450</v>
      </c>
      <c r="L14" s="17" t="s">
        <v>449</v>
      </c>
      <c r="M14" s="17" t="s">
        <v>449</v>
      </c>
      <c r="N14" s="17" t="s">
        <v>449</v>
      </c>
      <c r="O14" s="17" t="s">
        <v>449</v>
      </c>
      <c r="P14" s="17" t="s">
        <v>449</v>
      </c>
      <c r="Q14" s="17" t="s">
        <v>449</v>
      </c>
      <c r="R14" s="17" t="s">
        <v>450</v>
      </c>
      <c r="S14" s="18" t="s">
        <v>451</v>
      </c>
      <c r="T14" s="25" t="str">
        <f>IF(D14=U14,"",$D$61)</f>
        <v/>
      </c>
      <c r="U14" s="133" t="str">
        <f>IF(COUNTIF(個票ｰ1010!$U$30:$U$119,$C14),"○","")</f>
        <v/>
      </c>
      <c r="V14" s="133" t="str">
        <f>IF(D14="○",C14,"")</f>
        <v/>
      </c>
    </row>
    <row r="15" spans="1:22" ht="14.25">
      <c r="A15" s="627"/>
      <c r="B15" s="624"/>
      <c r="C15" s="187" t="s">
        <v>84</v>
      </c>
      <c r="D15" s="129"/>
      <c r="E15" s="16" t="s">
        <v>448</v>
      </c>
      <c r="F15" s="16" t="s">
        <v>448</v>
      </c>
      <c r="G15" s="17" t="s">
        <v>449</v>
      </c>
      <c r="H15" s="17" t="s">
        <v>450</v>
      </c>
      <c r="I15" s="17" t="s">
        <v>451</v>
      </c>
      <c r="J15" s="17" t="s">
        <v>449</v>
      </c>
      <c r="K15" s="17" t="s">
        <v>451</v>
      </c>
      <c r="L15" s="17" t="s">
        <v>451</v>
      </c>
      <c r="M15" s="17" t="s">
        <v>451</v>
      </c>
      <c r="N15" s="17" t="s">
        <v>450</v>
      </c>
      <c r="O15" s="17" t="s">
        <v>451</v>
      </c>
      <c r="P15" s="17" t="s">
        <v>451</v>
      </c>
      <c r="Q15" s="17" t="s">
        <v>451</v>
      </c>
      <c r="R15" s="17" t="s">
        <v>451</v>
      </c>
      <c r="S15" s="18" t="s">
        <v>451</v>
      </c>
      <c r="T15" s="25" t="str">
        <f t="shared" ref="T15:T56" si="0">IF(D15=U15,"",$D$61)</f>
        <v/>
      </c>
      <c r="U15" s="133" t="str">
        <f>IF(COUNTIF(個票ｰ1010!$U$30:$U$119,$C15),"○","")</f>
        <v/>
      </c>
      <c r="V15" s="133" t="str">
        <f t="shared" ref="V15:V56" si="1">IF(D15="○",C15,"")</f>
        <v/>
      </c>
    </row>
    <row r="16" spans="1:22" ht="14.25">
      <c r="A16" s="627"/>
      <c r="B16" s="624"/>
      <c r="C16" s="187" t="s">
        <v>97</v>
      </c>
      <c r="D16" s="129"/>
      <c r="E16" s="16" t="s">
        <v>448</v>
      </c>
      <c r="F16" s="16" t="s">
        <v>448</v>
      </c>
      <c r="G16" s="16" t="s">
        <v>448</v>
      </c>
      <c r="H16" s="17" t="s">
        <v>450</v>
      </c>
      <c r="I16" s="17" t="s">
        <v>449</v>
      </c>
      <c r="J16" s="17" t="s">
        <v>449</v>
      </c>
      <c r="K16" s="17" t="s">
        <v>451</v>
      </c>
      <c r="L16" s="17" t="s">
        <v>451</v>
      </c>
      <c r="M16" s="17" t="s">
        <v>451</v>
      </c>
      <c r="N16" s="17" t="s">
        <v>449</v>
      </c>
      <c r="O16" s="17" t="s">
        <v>449</v>
      </c>
      <c r="P16" s="17" t="s">
        <v>449</v>
      </c>
      <c r="Q16" s="17" t="s">
        <v>449</v>
      </c>
      <c r="R16" s="17" t="s">
        <v>450</v>
      </c>
      <c r="S16" s="18" t="s">
        <v>451</v>
      </c>
      <c r="T16" s="25" t="str">
        <f t="shared" si="0"/>
        <v/>
      </c>
      <c r="U16" s="133" t="str">
        <f>IF(COUNTIF(個票ｰ1010!$U$30:$U$119,$C16),"○","")</f>
        <v/>
      </c>
      <c r="V16" s="133" t="str">
        <f t="shared" si="1"/>
        <v/>
      </c>
    </row>
    <row r="17" spans="1:22" ht="14.25">
      <c r="A17" s="627"/>
      <c r="B17" s="624"/>
      <c r="C17" s="187" t="s">
        <v>107</v>
      </c>
      <c r="D17" s="129"/>
      <c r="E17" s="16" t="s">
        <v>448</v>
      </c>
      <c r="F17" s="16" t="s">
        <v>448</v>
      </c>
      <c r="G17" s="17" t="s">
        <v>451</v>
      </c>
      <c r="H17" s="17" t="s">
        <v>451</v>
      </c>
      <c r="I17" s="17" t="s">
        <v>449</v>
      </c>
      <c r="J17" s="17" t="s">
        <v>449</v>
      </c>
      <c r="K17" s="17" t="s">
        <v>451</v>
      </c>
      <c r="L17" s="17" t="s">
        <v>451</v>
      </c>
      <c r="M17" s="17" t="s">
        <v>450</v>
      </c>
      <c r="N17" s="17" t="s">
        <v>451</v>
      </c>
      <c r="O17" s="17" t="s">
        <v>451</v>
      </c>
      <c r="P17" s="17" t="s">
        <v>451</v>
      </c>
      <c r="Q17" s="17" t="s">
        <v>450</v>
      </c>
      <c r="R17" s="17" t="s">
        <v>451</v>
      </c>
      <c r="S17" s="18" t="s">
        <v>451</v>
      </c>
      <c r="T17" s="25" t="str">
        <f t="shared" si="0"/>
        <v/>
      </c>
      <c r="U17" s="133" t="str">
        <f>IF(COUNTIF(個票ｰ1010!$U$30:$U$119,$C17),"○","")</f>
        <v/>
      </c>
      <c r="V17" s="133" t="str">
        <f t="shared" si="1"/>
        <v/>
      </c>
    </row>
    <row r="18" spans="1:22" ht="14.25">
      <c r="A18" s="627"/>
      <c r="B18" s="624"/>
      <c r="C18" s="187" t="s">
        <v>452</v>
      </c>
      <c r="D18" s="129"/>
      <c r="E18" s="16" t="s">
        <v>448</v>
      </c>
      <c r="F18" s="16" t="s">
        <v>448</v>
      </c>
      <c r="G18" s="17" t="s">
        <v>451</v>
      </c>
      <c r="H18" s="17" t="s">
        <v>451</v>
      </c>
      <c r="I18" s="17" t="s">
        <v>449</v>
      </c>
      <c r="J18" s="17" t="s">
        <v>449</v>
      </c>
      <c r="K18" s="17" t="s">
        <v>451</v>
      </c>
      <c r="L18" s="17" t="s">
        <v>449</v>
      </c>
      <c r="M18" s="17" t="s">
        <v>450</v>
      </c>
      <c r="N18" s="17" t="s">
        <v>449</v>
      </c>
      <c r="O18" s="17" t="s">
        <v>451</v>
      </c>
      <c r="P18" s="17" t="s">
        <v>449</v>
      </c>
      <c r="Q18" s="17" t="s">
        <v>449</v>
      </c>
      <c r="R18" s="17" t="s">
        <v>451</v>
      </c>
      <c r="S18" s="18" t="s">
        <v>451</v>
      </c>
      <c r="T18" s="25" t="str">
        <f t="shared" si="0"/>
        <v/>
      </c>
      <c r="U18" s="133" t="str">
        <f>IF(COUNTIF(個票ｰ1010!$U$30:$U$119,$C18),"○","")</f>
        <v/>
      </c>
      <c r="V18" s="133" t="str">
        <f t="shared" si="1"/>
        <v/>
      </c>
    </row>
    <row r="19" spans="1:22" ht="14.25">
      <c r="A19" s="627"/>
      <c r="B19" s="624"/>
      <c r="C19" s="187" t="s">
        <v>124</v>
      </c>
      <c r="D19" s="129"/>
      <c r="E19" s="17" t="s">
        <v>450</v>
      </c>
      <c r="F19" s="17" t="s">
        <v>450</v>
      </c>
      <c r="G19" s="17" t="s">
        <v>450</v>
      </c>
      <c r="H19" s="17" t="s">
        <v>451</v>
      </c>
      <c r="I19" s="17" t="s">
        <v>451</v>
      </c>
      <c r="J19" s="17" t="s">
        <v>451</v>
      </c>
      <c r="K19" s="17" t="s">
        <v>450</v>
      </c>
      <c r="L19" s="17" t="s">
        <v>451</v>
      </c>
      <c r="M19" s="17" t="s">
        <v>451</v>
      </c>
      <c r="N19" s="17" t="s">
        <v>450</v>
      </c>
      <c r="O19" s="17" t="s">
        <v>450</v>
      </c>
      <c r="P19" s="17" t="s">
        <v>450</v>
      </c>
      <c r="Q19" s="17" t="s">
        <v>451</v>
      </c>
      <c r="R19" s="17" t="s">
        <v>450</v>
      </c>
      <c r="S19" s="18" t="s">
        <v>451</v>
      </c>
      <c r="T19" s="25" t="str">
        <f t="shared" si="0"/>
        <v/>
      </c>
      <c r="U19" s="133" t="str">
        <f>IF(COUNTIF(個票ｰ1010!$U$30:$U$119,$C19),"○","")</f>
        <v/>
      </c>
      <c r="V19" s="133" t="str">
        <f t="shared" si="1"/>
        <v/>
      </c>
    </row>
    <row r="20" spans="1:22" ht="14.25">
      <c r="A20" s="627"/>
      <c r="B20" s="624" t="s">
        <v>453</v>
      </c>
      <c r="C20" s="187" t="s">
        <v>130</v>
      </c>
      <c r="D20" s="129"/>
      <c r="E20" s="16" t="s">
        <v>448</v>
      </c>
      <c r="F20" s="16" t="s">
        <v>448</v>
      </c>
      <c r="G20" s="17" t="s">
        <v>451</v>
      </c>
      <c r="H20" s="17" t="s">
        <v>450</v>
      </c>
      <c r="I20" s="17" t="s">
        <v>449</v>
      </c>
      <c r="J20" s="17" t="s">
        <v>449</v>
      </c>
      <c r="K20" s="17" t="s">
        <v>450</v>
      </c>
      <c r="L20" s="17" t="s">
        <v>449</v>
      </c>
      <c r="M20" s="17" t="s">
        <v>449</v>
      </c>
      <c r="N20" s="17" t="s">
        <v>449</v>
      </c>
      <c r="O20" s="17" t="s">
        <v>449</v>
      </c>
      <c r="P20" s="17" t="s">
        <v>449</v>
      </c>
      <c r="Q20" s="17" t="s">
        <v>449</v>
      </c>
      <c r="R20" s="17" t="s">
        <v>451</v>
      </c>
      <c r="S20" s="18" t="s">
        <v>449</v>
      </c>
      <c r="T20" s="25" t="str">
        <f t="shared" si="0"/>
        <v/>
      </c>
      <c r="U20" s="133" t="str">
        <f>IF(COUNTIF(個票ｰ1010!$U$30:$U$119,$C20),"○","")</f>
        <v/>
      </c>
      <c r="V20" s="133" t="str">
        <f t="shared" si="1"/>
        <v/>
      </c>
    </row>
    <row r="21" spans="1:22" ht="14.25">
      <c r="A21" s="627"/>
      <c r="B21" s="624"/>
      <c r="C21" s="187" t="s">
        <v>137</v>
      </c>
      <c r="D21" s="129"/>
      <c r="E21" s="16" t="s">
        <v>448</v>
      </c>
      <c r="F21" s="16" t="s">
        <v>448</v>
      </c>
      <c r="G21" s="17" t="s">
        <v>449</v>
      </c>
      <c r="H21" s="17" t="s">
        <v>450</v>
      </c>
      <c r="I21" s="17" t="s">
        <v>449</v>
      </c>
      <c r="J21" s="17" t="s">
        <v>449</v>
      </c>
      <c r="K21" s="17" t="s">
        <v>450</v>
      </c>
      <c r="L21" s="17" t="s">
        <v>451</v>
      </c>
      <c r="M21" s="17" t="s">
        <v>449</v>
      </c>
      <c r="N21" s="17" t="s">
        <v>449</v>
      </c>
      <c r="O21" s="17" t="s">
        <v>449</v>
      </c>
      <c r="P21" s="17" t="s">
        <v>449</v>
      </c>
      <c r="Q21" s="17" t="s">
        <v>449</v>
      </c>
      <c r="R21" s="17" t="s">
        <v>451</v>
      </c>
      <c r="S21" s="18" t="s">
        <v>449</v>
      </c>
      <c r="T21" s="25" t="str">
        <f t="shared" si="0"/>
        <v/>
      </c>
      <c r="U21" s="133" t="str">
        <f>IF(COUNTIF(個票ｰ1010!$U$30:$U$119,$C21),"○","")</f>
        <v/>
      </c>
      <c r="V21" s="133" t="str">
        <f t="shared" si="1"/>
        <v/>
      </c>
    </row>
    <row r="22" spans="1:22" ht="14.25">
      <c r="A22" s="627"/>
      <c r="B22" s="624"/>
      <c r="C22" s="187" t="s">
        <v>143</v>
      </c>
      <c r="D22" s="129"/>
      <c r="E22" s="16" t="s">
        <v>448</v>
      </c>
      <c r="F22" s="16" t="s">
        <v>448</v>
      </c>
      <c r="G22" s="17" t="s">
        <v>451</v>
      </c>
      <c r="H22" s="17" t="s">
        <v>450</v>
      </c>
      <c r="I22" s="17" t="s">
        <v>449</v>
      </c>
      <c r="J22" s="17" t="s">
        <v>449</v>
      </c>
      <c r="K22" s="17" t="s">
        <v>450</v>
      </c>
      <c r="L22" s="17" t="s">
        <v>451</v>
      </c>
      <c r="M22" s="17" t="s">
        <v>451</v>
      </c>
      <c r="N22" s="17" t="s">
        <v>451</v>
      </c>
      <c r="O22" s="17" t="s">
        <v>451</v>
      </c>
      <c r="P22" s="17" t="s">
        <v>449</v>
      </c>
      <c r="Q22" s="17" t="s">
        <v>449</v>
      </c>
      <c r="R22" s="17" t="s">
        <v>451</v>
      </c>
      <c r="S22" s="18" t="s">
        <v>449</v>
      </c>
      <c r="T22" s="25" t="str">
        <f t="shared" si="0"/>
        <v/>
      </c>
      <c r="U22" s="133" t="str">
        <f>IF(COUNTIF(個票ｰ1010!$U$30:$U$119,$C22),"○","")</f>
        <v/>
      </c>
      <c r="V22" s="133" t="str">
        <f t="shared" si="1"/>
        <v/>
      </c>
    </row>
    <row r="23" spans="1:22" ht="14.25">
      <c r="A23" s="627"/>
      <c r="B23" s="624"/>
      <c r="C23" s="187" t="s">
        <v>454</v>
      </c>
      <c r="D23" s="129"/>
      <c r="E23" s="16" t="s">
        <v>448</v>
      </c>
      <c r="F23" s="16" t="s">
        <v>448</v>
      </c>
      <c r="G23" s="17" t="s">
        <v>451</v>
      </c>
      <c r="H23" s="17" t="s">
        <v>450</v>
      </c>
      <c r="I23" s="17" t="s">
        <v>449</v>
      </c>
      <c r="J23" s="17" t="s">
        <v>449</v>
      </c>
      <c r="K23" s="17" t="s">
        <v>450</v>
      </c>
      <c r="L23" s="17" t="s">
        <v>451</v>
      </c>
      <c r="M23" s="17" t="s">
        <v>449</v>
      </c>
      <c r="N23" s="17" t="s">
        <v>449</v>
      </c>
      <c r="O23" s="17" t="s">
        <v>449</v>
      </c>
      <c r="P23" s="17" t="s">
        <v>449</v>
      </c>
      <c r="Q23" s="17" t="s">
        <v>449</v>
      </c>
      <c r="R23" s="17" t="s">
        <v>451</v>
      </c>
      <c r="S23" s="18" t="s">
        <v>449</v>
      </c>
      <c r="T23" s="25" t="str">
        <f t="shared" si="0"/>
        <v/>
      </c>
      <c r="U23" s="133" t="str">
        <f>IF(COUNTIF(個票ｰ1010!$U$30:$U$119,$C23),"○","")</f>
        <v/>
      </c>
      <c r="V23" s="133" t="str">
        <f t="shared" si="1"/>
        <v/>
      </c>
    </row>
    <row r="24" spans="1:22" ht="14.25">
      <c r="A24" s="627"/>
      <c r="B24" s="624"/>
      <c r="C24" s="187" t="s">
        <v>153</v>
      </c>
      <c r="D24" s="129"/>
      <c r="E24" s="17" t="s">
        <v>450</v>
      </c>
      <c r="F24" s="17" t="s">
        <v>450</v>
      </c>
      <c r="G24" s="17" t="s">
        <v>449</v>
      </c>
      <c r="H24" s="17" t="s">
        <v>450</v>
      </c>
      <c r="I24" s="17" t="s">
        <v>450</v>
      </c>
      <c r="J24" s="17" t="s">
        <v>450</v>
      </c>
      <c r="K24" s="17" t="s">
        <v>451</v>
      </c>
      <c r="L24" s="17" t="s">
        <v>449</v>
      </c>
      <c r="M24" s="17" t="s">
        <v>449</v>
      </c>
      <c r="N24" s="17" t="s">
        <v>449</v>
      </c>
      <c r="O24" s="17" t="s">
        <v>449</v>
      </c>
      <c r="P24" s="17" t="s">
        <v>449</v>
      </c>
      <c r="Q24" s="17" t="s">
        <v>449</v>
      </c>
      <c r="R24" s="17" t="s">
        <v>451</v>
      </c>
      <c r="S24" s="18" t="s">
        <v>449</v>
      </c>
      <c r="T24" s="25" t="str">
        <f t="shared" si="0"/>
        <v/>
      </c>
      <c r="U24" s="133" t="str">
        <f>IF(COUNTIF(個票ｰ1010!$U$30:$U$119,$C24),"○","")</f>
        <v/>
      </c>
      <c r="V24" s="133" t="str">
        <f t="shared" si="1"/>
        <v/>
      </c>
    </row>
    <row r="25" spans="1:22" ht="14.25">
      <c r="A25" s="627"/>
      <c r="B25" s="624"/>
      <c r="C25" s="187" t="s">
        <v>156</v>
      </c>
      <c r="D25" s="129"/>
      <c r="E25" s="17" t="s">
        <v>450</v>
      </c>
      <c r="F25" s="17" t="s">
        <v>450</v>
      </c>
      <c r="G25" s="17" t="s">
        <v>449</v>
      </c>
      <c r="H25" s="17" t="s">
        <v>451</v>
      </c>
      <c r="I25" s="17" t="s">
        <v>451</v>
      </c>
      <c r="J25" s="17" t="s">
        <v>450</v>
      </c>
      <c r="K25" s="17" t="s">
        <v>451</v>
      </c>
      <c r="L25" s="17" t="s">
        <v>449</v>
      </c>
      <c r="M25" s="17" t="s">
        <v>449</v>
      </c>
      <c r="N25" s="17" t="s">
        <v>449</v>
      </c>
      <c r="O25" s="17" t="s">
        <v>449</v>
      </c>
      <c r="P25" s="17" t="s">
        <v>449</v>
      </c>
      <c r="Q25" s="17" t="s">
        <v>449</v>
      </c>
      <c r="R25" s="17" t="s">
        <v>451</v>
      </c>
      <c r="S25" s="18" t="s">
        <v>449</v>
      </c>
      <c r="T25" s="25" t="str">
        <f t="shared" si="0"/>
        <v/>
      </c>
      <c r="U25" s="133" t="str">
        <f>IF(COUNTIF(個票ｰ1010!$U$30:$U$119,$C25),"○","")</f>
        <v/>
      </c>
      <c r="V25" s="133" t="str">
        <f t="shared" si="1"/>
        <v/>
      </c>
    </row>
    <row r="26" spans="1:22" ht="14.25">
      <c r="A26" s="627"/>
      <c r="B26" s="624" t="s">
        <v>159</v>
      </c>
      <c r="C26" s="187" t="s">
        <v>158</v>
      </c>
      <c r="D26" s="129"/>
      <c r="E26" s="17" t="s">
        <v>450</v>
      </c>
      <c r="F26" s="17" t="s">
        <v>450</v>
      </c>
      <c r="G26" s="17" t="s">
        <v>451</v>
      </c>
      <c r="H26" s="16" t="s">
        <v>448</v>
      </c>
      <c r="I26" s="16" t="s">
        <v>448</v>
      </c>
      <c r="J26" s="17" t="s">
        <v>451</v>
      </c>
      <c r="K26" s="17" t="s">
        <v>450</v>
      </c>
      <c r="L26" s="17" t="s">
        <v>451</v>
      </c>
      <c r="M26" s="17" t="s">
        <v>451</v>
      </c>
      <c r="N26" s="17" t="s">
        <v>451</v>
      </c>
      <c r="O26" s="17" t="s">
        <v>451</v>
      </c>
      <c r="P26" s="17" t="s">
        <v>449</v>
      </c>
      <c r="Q26" s="17" t="s">
        <v>451</v>
      </c>
      <c r="R26" s="17" t="s">
        <v>451</v>
      </c>
      <c r="S26" s="18" t="s">
        <v>449</v>
      </c>
      <c r="T26" s="25" t="str">
        <f t="shared" si="0"/>
        <v/>
      </c>
      <c r="U26" s="133" t="str">
        <f>IF(COUNTIF(個票ｰ1010!$U$30:$U$119,$C26),"○","")</f>
        <v/>
      </c>
      <c r="V26" s="133" t="str">
        <f t="shared" si="1"/>
        <v/>
      </c>
    </row>
    <row r="27" spans="1:22" ht="14.25">
      <c r="A27" s="627"/>
      <c r="B27" s="624"/>
      <c r="C27" s="187" t="s">
        <v>161</v>
      </c>
      <c r="D27" s="129"/>
      <c r="E27" s="17" t="s">
        <v>450</v>
      </c>
      <c r="F27" s="17" t="s">
        <v>450</v>
      </c>
      <c r="G27" s="17" t="s">
        <v>451</v>
      </c>
      <c r="H27" s="16" t="s">
        <v>448</v>
      </c>
      <c r="I27" s="16" t="s">
        <v>448</v>
      </c>
      <c r="J27" s="17" t="s">
        <v>451</v>
      </c>
      <c r="K27" s="17" t="s">
        <v>450</v>
      </c>
      <c r="L27" s="17" t="s">
        <v>451</v>
      </c>
      <c r="M27" s="17" t="s">
        <v>451</v>
      </c>
      <c r="N27" s="17" t="s">
        <v>451</v>
      </c>
      <c r="O27" s="17" t="s">
        <v>451</v>
      </c>
      <c r="P27" s="17" t="s">
        <v>449</v>
      </c>
      <c r="Q27" s="17" t="s">
        <v>451</v>
      </c>
      <c r="R27" s="17" t="s">
        <v>451</v>
      </c>
      <c r="S27" s="18" t="s">
        <v>449</v>
      </c>
      <c r="T27" s="25" t="str">
        <f t="shared" si="0"/>
        <v/>
      </c>
      <c r="U27" s="133" t="str">
        <f>IF(COUNTIF(個票ｰ1010!$U$30:$U$119,$C27),"○","")</f>
        <v/>
      </c>
      <c r="V27" s="133" t="str">
        <f t="shared" si="1"/>
        <v/>
      </c>
    </row>
    <row r="28" spans="1:22" ht="14.25">
      <c r="A28" s="627"/>
      <c r="B28" s="624"/>
      <c r="C28" s="187" t="s">
        <v>163</v>
      </c>
      <c r="D28" s="129"/>
      <c r="E28" s="17" t="s">
        <v>449</v>
      </c>
      <c r="F28" s="17" t="s">
        <v>449</v>
      </c>
      <c r="G28" s="17" t="s">
        <v>449</v>
      </c>
      <c r="H28" s="17" t="s">
        <v>450</v>
      </c>
      <c r="I28" s="16" t="s">
        <v>448</v>
      </c>
      <c r="J28" s="17" t="s">
        <v>451</v>
      </c>
      <c r="K28" s="17" t="s">
        <v>451</v>
      </c>
      <c r="L28" s="17" t="s">
        <v>449</v>
      </c>
      <c r="M28" s="17" t="s">
        <v>451</v>
      </c>
      <c r="N28" s="17" t="s">
        <v>450</v>
      </c>
      <c r="O28" s="17" t="s">
        <v>449</v>
      </c>
      <c r="P28" s="17" t="s">
        <v>449</v>
      </c>
      <c r="Q28" s="17" t="s">
        <v>449</v>
      </c>
      <c r="R28" s="17" t="s">
        <v>451</v>
      </c>
      <c r="S28" s="18" t="s">
        <v>449</v>
      </c>
      <c r="T28" s="25" t="str">
        <f t="shared" si="0"/>
        <v/>
      </c>
      <c r="U28" s="133" t="str">
        <f>IF(COUNTIF(個票ｰ1010!$U$30:$U$119,$C28),"○","")</f>
        <v/>
      </c>
      <c r="V28" s="133" t="str">
        <f t="shared" si="1"/>
        <v/>
      </c>
    </row>
    <row r="29" spans="1:22" ht="14.25">
      <c r="A29" s="627"/>
      <c r="B29" s="624"/>
      <c r="C29" s="187" t="s">
        <v>165</v>
      </c>
      <c r="D29" s="129"/>
      <c r="E29" s="17" t="s">
        <v>451</v>
      </c>
      <c r="F29" s="17" t="s">
        <v>451</v>
      </c>
      <c r="G29" s="17" t="s">
        <v>451</v>
      </c>
      <c r="H29" s="16" t="s">
        <v>448</v>
      </c>
      <c r="I29" s="16" t="s">
        <v>448</v>
      </c>
      <c r="J29" s="17" t="s">
        <v>451</v>
      </c>
      <c r="K29" s="17" t="s">
        <v>450</v>
      </c>
      <c r="L29" s="17" t="s">
        <v>450</v>
      </c>
      <c r="M29" s="17" t="s">
        <v>451</v>
      </c>
      <c r="N29" s="17" t="s">
        <v>450</v>
      </c>
      <c r="O29" s="17" t="s">
        <v>449</v>
      </c>
      <c r="P29" s="17" t="s">
        <v>451</v>
      </c>
      <c r="Q29" s="17" t="s">
        <v>449</v>
      </c>
      <c r="R29" s="17" t="s">
        <v>451</v>
      </c>
      <c r="S29" s="18" t="s">
        <v>449</v>
      </c>
      <c r="T29" s="25" t="str">
        <f t="shared" si="0"/>
        <v/>
      </c>
      <c r="U29" s="133" t="str">
        <f>IF(COUNTIF(個票ｰ1010!$U$30:$U$119,$C29),"○","")</f>
        <v/>
      </c>
      <c r="V29" s="133" t="str">
        <f t="shared" si="1"/>
        <v/>
      </c>
    </row>
    <row r="30" spans="1:22" ht="14.25">
      <c r="A30" s="627"/>
      <c r="B30" s="624"/>
      <c r="C30" s="187" t="s">
        <v>167</v>
      </c>
      <c r="D30" s="129"/>
      <c r="E30" s="17" t="s">
        <v>449</v>
      </c>
      <c r="F30" s="17" t="s">
        <v>449</v>
      </c>
      <c r="G30" s="17" t="s">
        <v>449</v>
      </c>
      <c r="H30" s="17" t="s">
        <v>451</v>
      </c>
      <c r="I30" s="17" t="s">
        <v>451</v>
      </c>
      <c r="J30" s="16" t="s">
        <v>448</v>
      </c>
      <c r="K30" s="17" t="s">
        <v>449</v>
      </c>
      <c r="L30" s="17" t="s">
        <v>449</v>
      </c>
      <c r="M30" s="17" t="s">
        <v>449</v>
      </c>
      <c r="N30" s="17" t="s">
        <v>451</v>
      </c>
      <c r="O30" s="17" t="s">
        <v>449</v>
      </c>
      <c r="P30" s="17" t="s">
        <v>449</v>
      </c>
      <c r="Q30" s="17" t="s">
        <v>449</v>
      </c>
      <c r="R30" s="17" t="s">
        <v>451</v>
      </c>
      <c r="S30" s="18" t="s">
        <v>449</v>
      </c>
      <c r="T30" s="25" t="str">
        <f t="shared" si="0"/>
        <v/>
      </c>
      <c r="U30" s="133" t="str">
        <f>IF(COUNTIF(個票ｰ1010!$U$30:$U$119,$C30),"○","")</f>
        <v/>
      </c>
      <c r="V30" s="133" t="str">
        <f t="shared" si="1"/>
        <v/>
      </c>
    </row>
    <row r="31" spans="1:22" ht="14.25">
      <c r="A31" s="623" t="s">
        <v>170</v>
      </c>
      <c r="B31" s="624" t="s">
        <v>455</v>
      </c>
      <c r="C31" s="187" t="s">
        <v>169</v>
      </c>
      <c r="D31" s="129"/>
      <c r="E31" s="17" t="s">
        <v>450</v>
      </c>
      <c r="F31" s="17" t="s">
        <v>450</v>
      </c>
      <c r="G31" s="17" t="s">
        <v>450</v>
      </c>
      <c r="H31" s="17" t="s">
        <v>451</v>
      </c>
      <c r="I31" s="17" t="s">
        <v>449</v>
      </c>
      <c r="J31" s="17" t="s">
        <v>449</v>
      </c>
      <c r="K31" s="16" t="s">
        <v>448</v>
      </c>
      <c r="L31" s="17" t="s">
        <v>450</v>
      </c>
      <c r="M31" s="17" t="s">
        <v>450</v>
      </c>
      <c r="N31" s="17" t="s">
        <v>450</v>
      </c>
      <c r="O31" s="17" t="s">
        <v>450</v>
      </c>
      <c r="P31" s="17" t="s">
        <v>450</v>
      </c>
      <c r="Q31" s="17" t="s">
        <v>450</v>
      </c>
      <c r="R31" s="17" t="s">
        <v>450</v>
      </c>
      <c r="S31" s="18" t="s">
        <v>451</v>
      </c>
      <c r="T31" s="25" t="str">
        <f t="shared" si="0"/>
        <v/>
      </c>
      <c r="U31" s="133" t="str">
        <f>IF(COUNTIF(個票ｰ1010!$U$30:$U$119,$C31),"○","")</f>
        <v/>
      </c>
      <c r="V31" s="133" t="str">
        <f t="shared" si="1"/>
        <v/>
      </c>
    </row>
    <row r="32" spans="1:22" ht="14.25">
      <c r="A32" s="623"/>
      <c r="B32" s="624"/>
      <c r="C32" s="187" t="s">
        <v>172</v>
      </c>
      <c r="D32" s="129"/>
      <c r="E32" s="17" t="s">
        <v>450</v>
      </c>
      <c r="F32" s="17" t="s">
        <v>450</v>
      </c>
      <c r="G32" s="17" t="s">
        <v>451</v>
      </c>
      <c r="H32" s="17" t="s">
        <v>451</v>
      </c>
      <c r="I32" s="17" t="s">
        <v>449</v>
      </c>
      <c r="J32" s="17" t="s">
        <v>449</v>
      </c>
      <c r="K32" s="16" t="s">
        <v>448</v>
      </c>
      <c r="L32" s="17" t="s">
        <v>451</v>
      </c>
      <c r="M32" s="17" t="s">
        <v>451</v>
      </c>
      <c r="N32" s="17" t="s">
        <v>451</v>
      </c>
      <c r="O32" s="17" t="s">
        <v>451</v>
      </c>
      <c r="P32" s="17" t="s">
        <v>451</v>
      </c>
      <c r="Q32" s="17" t="s">
        <v>451</v>
      </c>
      <c r="R32" s="17" t="s">
        <v>450</v>
      </c>
      <c r="S32" s="18" t="s">
        <v>451</v>
      </c>
      <c r="T32" s="25" t="str">
        <f t="shared" si="0"/>
        <v/>
      </c>
      <c r="U32" s="133" t="str">
        <f>IF(COUNTIF(個票ｰ1010!$U$30:$U$119,$C32),"○","")</f>
        <v/>
      </c>
      <c r="V32" s="133" t="str">
        <f t="shared" si="1"/>
        <v/>
      </c>
    </row>
    <row r="33" spans="1:22" ht="14.25">
      <c r="A33" s="623"/>
      <c r="B33" s="624"/>
      <c r="C33" s="187" t="s">
        <v>173</v>
      </c>
      <c r="D33" s="129"/>
      <c r="E33" s="17" t="s">
        <v>451</v>
      </c>
      <c r="F33" s="17" t="s">
        <v>451</v>
      </c>
      <c r="G33" s="17" t="s">
        <v>451</v>
      </c>
      <c r="H33" s="17" t="s">
        <v>451</v>
      </c>
      <c r="I33" s="17" t="s">
        <v>449</v>
      </c>
      <c r="J33" s="17" t="s">
        <v>449</v>
      </c>
      <c r="K33" s="16" t="s">
        <v>448</v>
      </c>
      <c r="L33" s="17" t="s">
        <v>450</v>
      </c>
      <c r="M33" s="17" t="s">
        <v>451</v>
      </c>
      <c r="N33" s="17" t="s">
        <v>451</v>
      </c>
      <c r="O33" s="17" t="s">
        <v>451</v>
      </c>
      <c r="P33" s="17" t="s">
        <v>451</v>
      </c>
      <c r="Q33" s="17" t="s">
        <v>451</v>
      </c>
      <c r="R33" s="17" t="s">
        <v>450</v>
      </c>
      <c r="S33" s="18" t="s">
        <v>451</v>
      </c>
      <c r="T33" s="25" t="str">
        <f t="shared" si="0"/>
        <v/>
      </c>
      <c r="U33" s="133" t="str">
        <f>IF(COUNTIF(個票ｰ1010!$U$30:$U$119,$C33),"○","")</f>
        <v/>
      </c>
      <c r="V33" s="133" t="str">
        <f t="shared" si="1"/>
        <v/>
      </c>
    </row>
    <row r="34" spans="1:22" ht="14.25">
      <c r="A34" s="623"/>
      <c r="B34" s="628" t="s">
        <v>456</v>
      </c>
      <c r="C34" s="187" t="s">
        <v>174</v>
      </c>
      <c r="D34" s="129"/>
      <c r="E34" s="17" t="s">
        <v>449</v>
      </c>
      <c r="F34" s="17" t="s">
        <v>449</v>
      </c>
      <c r="G34" s="17" t="s">
        <v>449</v>
      </c>
      <c r="H34" s="17" t="s">
        <v>449</v>
      </c>
      <c r="I34" s="17" t="s">
        <v>449</v>
      </c>
      <c r="J34" s="17" t="s">
        <v>449</v>
      </c>
      <c r="K34" s="17" t="s">
        <v>451</v>
      </c>
      <c r="L34" s="16" t="s">
        <v>448</v>
      </c>
      <c r="M34" s="17" t="s">
        <v>451</v>
      </c>
      <c r="N34" s="17" t="s">
        <v>451</v>
      </c>
      <c r="O34" s="17" t="s">
        <v>451</v>
      </c>
      <c r="P34" s="17" t="s">
        <v>451</v>
      </c>
      <c r="Q34" s="17" t="s">
        <v>451</v>
      </c>
      <c r="R34" s="17" t="s">
        <v>451</v>
      </c>
      <c r="S34" s="18" t="s">
        <v>451</v>
      </c>
      <c r="T34" s="25" t="str">
        <f t="shared" si="0"/>
        <v/>
      </c>
      <c r="U34" s="133" t="str">
        <f>IF(COUNTIF(個票ｰ1010!$U$30:$U$119,$C34),"○","")</f>
        <v/>
      </c>
      <c r="V34" s="133" t="str">
        <f t="shared" si="1"/>
        <v/>
      </c>
    </row>
    <row r="35" spans="1:22" ht="14.25">
      <c r="A35" s="623"/>
      <c r="B35" s="628"/>
      <c r="C35" s="187" t="s">
        <v>176</v>
      </c>
      <c r="D35" s="129"/>
      <c r="E35" s="17" t="s">
        <v>449</v>
      </c>
      <c r="F35" s="17" t="s">
        <v>449</v>
      </c>
      <c r="G35" s="17" t="s">
        <v>449</v>
      </c>
      <c r="H35" s="17" t="s">
        <v>449</v>
      </c>
      <c r="I35" s="17" t="s">
        <v>449</v>
      </c>
      <c r="J35" s="17" t="s">
        <v>449</v>
      </c>
      <c r="K35" s="17" t="s">
        <v>451</v>
      </c>
      <c r="L35" s="16" t="s">
        <v>448</v>
      </c>
      <c r="M35" s="17" t="s">
        <v>451</v>
      </c>
      <c r="N35" s="17" t="s">
        <v>451</v>
      </c>
      <c r="O35" s="17" t="s">
        <v>451</v>
      </c>
      <c r="P35" s="17" t="s">
        <v>451</v>
      </c>
      <c r="Q35" s="17" t="s">
        <v>451</v>
      </c>
      <c r="R35" s="17" t="s">
        <v>451</v>
      </c>
      <c r="S35" s="18" t="s">
        <v>451</v>
      </c>
      <c r="T35" s="25" t="str">
        <f t="shared" si="0"/>
        <v/>
      </c>
      <c r="U35" s="133" t="str">
        <f>IF(COUNTIF(個票ｰ1010!$U$30:$U$119,$C35),"○","")</f>
        <v/>
      </c>
      <c r="V35" s="133" t="str">
        <f t="shared" si="1"/>
        <v/>
      </c>
    </row>
    <row r="36" spans="1:22" ht="14.25">
      <c r="A36" s="623"/>
      <c r="B36" s="628" t="s">
        <v>457</v>
      </c>
      <c r="C36" s="187" t="s">
        <v>177</v>
      </c>
      <c r="D36" s="129"/>
      <c r="E36" s="17" t="s">
        <v>449</v>
      </c>
      <c r="F36" s="17" t="s">
        <v>449</v>
      </c>
      <c r="G36" s="17" t="s">
        <v>449</v>
      </c>
      <c r="H36" s="17" t="s">
        <v>449</v>
      </c>
      <c r="I36" s="17" t="s">
        <v>449</v>
      </c>
      <c r="J36" s="17" t="s">
        <v>449</v>
      </c>
      <c r="K36" s="17" t="s">
        <v>451</v>
      </c>
      <c r="L36" s="17" t="s">
        <v>451</v>
      </c>
      <c r="M36" s="16" t="s">
        <v>448</v>
      </c>
      <c r="N36" s="17" t="s">
        <v>451</v>
      </c>
      <c r="O36" s="17" t="s">
        <v>450</v>
      </c>
      <c r="P36" s="17" t="s">
        <v>450</v>
      </c>
      <c r="Q36" s="17" t="s">
        <v>451</v>
      </c>
      <c r="R36" s="17" t="s">
        <v>451</v>
      </c>
      <c r="S36" s="18" t="s">
        <v>451</v>
      </c>
      <c r="T36" s="25" t="str">
        <f t="shared" si="0"/>
        <v/>
      </c>
      <c r="U36" s="133" t="str">
        <f>IF(COUNTIF(個票ｰ1010!$U$30:$U$119,$C36),"○","")</f>
        <v/>
      </c>
      <c r="V36" s="133" t="str">
        <f t="shared" si="1"/>
        <v/>
      </c>
    </row>
    <row r="37" spans="1:22" ht="14.25">
      <c r="A37" s="623"/>
      <c r="B37" s="628"/>
      <c r="C37" s="187" t="s">
        <v>179</v>
      </c>
      <c r="D37" s="129"/>
      <c r="E37" s="17" t="s">
        <v>449</v>
      </c>
      <c r="F37" s="17" t="s">
        <v>449</v>
      </c>
      <c r="G37" s="17" t="s">
        <v>449</v>
      </c>
      <c r="H37" s="17" t="s">
        <v>449</v>
      </c>
      <c r="I37" s="17" t="s">
        <v>449</v>
      </c>
      <c r="J37" s="17" t="s">
        <v>449</v>
      </c>
      <c r="K37" s="17" t="s">
        <v>451</v>
      </c>
      <c r="L37" s="17" t="s">
        <v>451</v>
      </c>
      <c r="M37" s="16" t="s">
        <v>448</v>
      </c>
      <c r="N37" s="17" t="s">
        <v>451</v>
      </c>
      <c r="O37" s="17" t="s">
        <v>450</v>
      </c>
      <c r="P37" s="17" t="s">
        <v>450</v>
      </c>
      <c r="Q37" s="17" t="s">
        <v>451</v>
      </c>
      <c r="R37" s="17" t="s">
        <v>451</v>
      </c>
      <c r="S37" s="18" t="s">
        <v>451</v>
      </c>
      <c r="T37" s="25" t="str">
        <f t="shared" si="0"/>
        <v/>
      </c>
      <c r="U37" s="133" t="str">
        <f>IF(COUNTIF(個票ｰ1010!$U$30:$U$119,$C37),"○","")</f>
        <v/>
      </c>
      <c r="V37" s="133" t="str">
        <f t="shared" si="1"/>
        <v/>
      </c>
    </row>
    <row r="38" spans="1:22" ht="14.25">
      <c r="A38" s="623" t="s">
        <v>181</v>
      </c>
      <c r="B38" s="624" t="s">
        <v>182</v>
      </c>
      <c r="C38" s="187" t="s">
        <v>180</v>
      </c>
      <c r="D38" s="129"/>
      <c r="E38" s="17" t="s">
        <v>449</v>
      </c>
      <c r="F38" s="17" t="s">
        <v>449</v>
      </c>
      <c r="G38" s="17" t="s">
        <v>449</v>
      </c>
      <c r="H38" s="17" t="s">
        <v>449</v>
      </c>
      <c r="I38" s="17" t="s">
        <v>451</v>
      </c>
      <c r="J38" s="17" t="s">
        <v>449</v>
      </c>
      <c r="K38" s="17" t="s">
        <v>449</v>
      </c>
      <c r="L38" s="17" t="s">
        <v>450</v>
      </c>
      <c r="M38" s="17" t="s">
        <v>450</v>
      </c>
      <c r="N38" s="16" t="s">
        <v>448</v>
      </c>
      <c r="O38" s="16" t="s">
        <v>448</v>
      </c>
      <c r="P38" s="16" t="s">
        <v>448</v>
      </c>
      <c r="Q38" s="17" t="s">
        <v>450</v>
      </c>
      <c r="R38" s="17" t="s">
        <v>451</v>
      </c>
      <c r="S38" s="18" t="s">
        <v>450</v>
      </c>
      <c r="T38" s="25" t="str">
        <f t="shared" si="0"/>
        <v/>
      </c>
      <c r="U38" s="133" t="str">
        <f>IF(COUNTIF(個票ｰ1010!$U$30:$U$119,$C38),"○","")</f>
        <v/>
      </c>
      <c r="V38" s="133" t="str">
        <f t="shared" si="1"/>
        <v/>
      </c>
    </row>
    <row r="39" spans="1:22" ht="14.25">
      <c r="A39" s="623"/>
      <c r="B39" s="624"/>
      <c r="C39" s="187" t="s">
        <v>183</v>
      </c>
      <c r="D39" s="129"/>
      <c r="E39" s="17" t="s">
        <v>449</v>
      </c>
      <c r="F39" s="17" t="s">
        <v>449</v>
      </c>
      <c r="G39" s="17" t="s">
        <v>449</v>
      </c>
      <c r="H39" s="17" t="s">
        <v>449</v>
      </c>
      <c r="I39" s="17" t="s">
        <v>450</v>
      </c>
      <c r="J39" s="17" t="s">
        <v>449</v>
      </c>
      <c r="K39" s="17" t="s">
        <v>450</v>
      </c>
      <c r="L39" s="17" t="s">
        <v>450</v>
      </c>
      <c r="M39" s="17" t="s">
        <v>450</v>
      </c>
      <c r="N39" s="16" t="s">
        <v>448</v>
      </c>
      <c r="O39" s="16" t="s">
        <v>448</v>
      </c>
      <c r="P39" s="17" t="s">
        <v>450</v>
      </c>
      <c r="Q39" s="17" t="s">
        <v>450</v>
      </c>
      <c r="R39" s="17" t="s">
        <v>449</v>
      </c>
      <c r="S39" s="18" t="s">
        <v>450</v>
      </c>
      <c r="T39" s="25" t="str">
        <f t="shared" si="0"/>
        <v/>
      </c>
      <c r="U39" s="133" t="str">
        <f>IF(COUNTIF(個票ｰ1010!$U$30:$U$119,$C39),"○","")</f>
        <v/>
      </c>
      <c r="V39" s="133" t="str">
        <f t="shared" si="1"/>
        <v/>
      </c>
    </row>
    <row r="40" spans="1:22" ht="14.25">
      <c r="A40" s="623"/>
      <c r="B40" s="624"/>
      <c r="C40" s="187" t="s">
        <v>458</v>
      </c>
      <c r="D40" s="129"/>
      <c r="E40" s="17" t="s">
        <v>449</v>
      </c>
      <c r="F40" s="17" t="s">
        <v>449</v>
      </c>
      <c r="G40" s="17" t="s">
        <v>449</v>
      </c>
      <c r="H40" s="17" t="s">
        <v>449</v>
      </c>
      <c r="I40" s="17" t="s">
        <v>451</v>
      </c>
      <c r="J40" s="17" t="s">
        <v>449</v>
      </c>
      <c r="K40" s="17" t="s">
        <v>451</v>
      </c>
      <c r="L40" s="17" t="s">
        <v>451</v>
      </c>
      <c r="M40" s="17" t="s">
        <v>450</v>
      </c>
      <c r="N40" s="16" t="s">
        <v>448</v>
      </c>
      <c r="O40" s="16" t="s">
        <v>448</v>
      </c>
      <c r="P40" s="17" t="s">
        <v>450</v>
      </c>
      <c r="Q40" s="17" t="s">
        <v>450</v>
      </c>
      <c r="R40" s="17" t="s">
        <v>451</v>
      </c>
      <c r="S40" s="18" t="s">
        <v>450</v>
      </c>
      <c r="T40" s="25" t="str">
        <f t="shared" si="0"/>
        <v/>
      </c>
      <c r="U40" s="133" t="str">
        <f>IF(COUNTIF(個票ｰ1010!$U$30:$U$119,$C40),"○","")</f>
        <v/>
      </c>
      <c r="V40" s="133" t="str">
        <f t="shared" si="1"/>
        <v/>
      </c>
    </row>
    <row r="41" spans="1:22" ht="14.25">
      <c r="A41" s="623"/>
      <c r="B41" s="624"/>
      <c r="C41" s="187" t="s">
        <v>185</v>
      </c>
      <c r="D41" s="129"/>
      <c r="E41" s="17" t="s">
        <v>451</v>
      </c>
      <c r="F41" s="17" t="s">
        <v>451</v>
      </c>
      <c r="G41" s="17" t="s">
        <v>451</v>
      </c>
      <c r="H41" s="17" t="s">
        <v>449</v>
      </c>
      <c r="I41" s="17" t="s">
        <v>451</v>
      </c>
      <c r="J41" s="17" t="s">
        <v>449</v>
      </c>
      <c r="K41" s="17" t="s">
        <v>451</v>
      </c>
      <c r="L41" s="17" t="s">
        <v>451</v>
      </c>
      <c r="M41" s="17" t="s">
        <v>450</v>
      </c>
      <c r="N41" s="16" t="s">
        <v>448</v>
      </c>
      <c r="O41" s="16" t="s">
        <v>448</v>
      </c>
      <c r="P41" s="17" t="s">
        <v>450</v>
      </c>
      <c r="Q41" s="17" t="s">
        <v>450</v>
      </c>
      <c r="R41" s="17" t="s">
        <v>449</v>
      </c>
      <c r="S41" s="18" t="s">
        <v>450</v>
      </c>
      <c r="T41" s="25" t="str">
        <f t="shared" si="0"/>
        <v/>
      </c>
      <c r="U41" s="133" t="str">
        <f>IF(COUNTIF(個票ｰ1010!$U$30:$U$119,$C41),"○","")</f>
        <v/>
      </c>
      <c r="V41" s="133" t="str">
        <f t="shared" si="1"/>
        <v/>
      </c>
    </row>
    <row r="42" spans="1:22" ht="14.25">
      <c r="A42" s="623"/>
      <c r="B42" s="624"/>
      <c r="C42" s="187" t="s">
        <v>186</v>
      </c>
      <c r="D42" s="129"/>
      <c r="E42" s="17" t="s">
        <v>449</v>
      </c>
      <c r="F42" s="17" t="s">
        <v>449</v>
      </c>
      <c r="G42" s="17" t="s">
        <v>449</v>
      </c>
      <c r="H42" s="17" t="s">
        <v>449</v>
      </c>
      <c r="I42" s="17" t="s">
        <v>451</v>
      </c>
      <c r="J42" s="17" t="s">
        <v>449</v>
      </c>
      <c r="K42" s="17" t="s">
        <v>449</v>
      </c>
      <c r="L42" s="17" t="s">
        <v>449</v>
      </c>
      <c r="M42" s="17" t="s">
        <v>451</v>
      </c>
      <c r="N42" s="16" t="s">
        <v>448</v>
      </c>
      <c r="O42" s="16" t="s">
        <v>448</v>
      </c>
      <c r="P42" s="17" t="s">
        <v>450</v>
      </c>
      <c r="Q42" s="17" t="s">
        <v>450</v>
      </c>
      <c r="R42" s="17" t="s">
        <v>449</v>
      </c>
      <c r="S42" s="18" t="s">
        <v>450</v>
      </c>
      <c r="T42" s="25" t="str">
        <f t="shared" si="0"/>
        <v/>
      </c>
      <c r="U42" s="133" t="str">
        <f>IF(COUNTIF(個票ｰ1010!$U$30:$U$119,$C42),"○","")</f>
        <v/>
      </c>
      <c r="V42" s="133" t="str">
        <f t="shared" si="1"/>
        <v/>
      </c>
    </row>
    <row r="43" spans="1:22" ht="14.25">
      <c r="A43" s="623"/>
      <c r="B43" s="624"/>
      <c r="C43" s="187" t="s">
        <v>187</v>
      </c>
      <c r="D43" s="129"/>
      <c r="E43" s="17" t="s">
        <v>449</v>
      </c>
      <c r="F43" s="17" t="s">
        <v>449</v>
      </c>
      <c r="G43" s="17" t="s">
        <v>449</v>
      </c>
      <c r="H43" s="17" t="s">
        <v>449</v>
      </c>
      <c r="I43" s="17" t="s">
        <v>451</v>
      </c>
      <c r="J43" s="17" t="s">
        <v>449</v>
      </c>
      <c r="K43" s="17" t="s">
        <v>449</v>
      </c>
      <c r="L43" s="17" t="s">
        <v>449</v>
      </c>
      <c r="M43" s="17" t="s">
        <v>451</v>
      </c>
      <c r="N43" s="16" t="s">
        <v>448</v>
      </c>
      <c r="O43" s="17" t="s">
        <v>450</v>
      </c>
      <c r="P43" s="17" t="s">
        <v>450</v>
      </c>
      <c r="Q43" s="17" t="s">
        <v>450</v>
      </c>
      <c r="R43" s="17" t="s">
        <v>449</v>
      </c>
      <c r="S43" s="18" t="s">
        <v>450</v>
      </c>
      <c r="T43" s="25" t="str">
        <f t="shared" si="0"/>
        <v/>
      </c>
      <c r="U43" s="133" t="str">
        <f>IF(COUNTIF(個票ｰ1010!$U$30:$U$119,$C43),"○","")</f>
        <v/>
      </c>
      <c r="V43" s="133" t="str">
        <f t="shared" si="1"/>
        <v/>
      </c>
    </row>
    <row r="44" spans="1:22" ht="14.25">
      <c r="A44" s="623"/>
      <c r="B44" s="624"/>
      <c r="C44" s="187" t="s">
        <v>188</v>
      </c>
      <c r="D44" s="129"/>
      <c r="E44" s="17" t="s">
        <v>449</v>
      </c>
      <c r="F44" s="17" t="s">
        <v>449</v>
      </c>
      <c r="G44" s="17" t="s">
        <v>449</v>
      </c>
      <c r="H44" s="17" t="s">
        <v>449</v>
      </c>
      <c r="I44" s="17" t="s">
        <v>451</v>
      </c>
      <c r="J44" s="17" t="s">
        <v>449</v>
      </c>
      <c r="K44" s="17" t="s">
        <v>449</v>
      </c>
      <c r="L44" s="17" t="s">
        <v>449</v>
      </c>
      <c r="M44" s="17" t="s">
        <v>450</v>
      </c>
      <c r="N44" s="17" t="s">
        <v>450</v>
      </c>
      <c r="O44" s="16" t="s">
        <v>448</v>
      </c>
      <c r="P44" s="17" t="s">
        <v>450</v>
      </c>
      <c r="Q44" s="17" t="s">
        <v>450</v>
      </c>
      <c r="R44" s="17" t="s">
        <v>449</v>
      </c>
      <c r="S44" s="18" t="s">
        <v>450</v>
      </c>
      <c r="T44" s="25" t="str">
        <f t="shared" si="0"/>
        <v/>
      </c>
      <c r="U44" s="133" t="str">
        <f>IF(COUNTIF(個票ｰ1010!$U$30:$U$119,$C44),"○","")</f>
        <v/>
      </c>
      <c r="V44" s="133" t="str">
        <f t="shared" si="1"/>
        <v/>
      </c>
    </row>
    <row r="45" spans="1:22" ht="14.25">
      <c r="A45" s="623"/>
      <c r="B45" s="624"/>
      <c r="C45" s="187" t="s">
        <v>189</v>
      </c>
      <c r="D45" s="129"/>
      <c r="E45" s="17" t="s">
        <v>449</v>
      </c>
      <c r="F45" s="17" t="s">
        <v>449</v>
      </c>
      <c r="G45" s="17" t="s">
        <v>449</v>
      </c>
      <c r="H45" s="17" t="s">
        <v>449</v>
      </c>
      <c r="I45" s="17" t="s">
        <v>451</v>
      </c>
      <c r="J45" s="17" t="s">
        <v>449</v>
      </c>
      <c r="K45" s="17" t="s">
        <v>449</v>
      </c>
      <c r="L45" s="17" t="s">
        <v>449</v>
      </c>
      <c r="M45" s="17" t="s">
        <v>450</v>
      </c>
      <c r="N45" s="17" t="s">
        <v>450</v>
      </c>
      <c r="O45" s="16" t="s">
        <v>448</v>
      </c>
      <c r="P45" s="16" t="s">
        <v>448</v>
      </c>
      <c r="Q45" s="17" t="s">
        <v>450</v>
      </c>
      <c r="R45" s="17" t="s">
        <v>450</v>
      </c>
      <c r="S45" s="20" t="s">
        <v>448</v>
      </c>
      <c r="T45" s="25" t="str">
        <f t="shared" si="0"/>
        <v/>
      </c>
      <c r="U45" s="133" t="str">
        <f>IF(COUNTIF(個票ｰ1010!$U$30:$U$119,$C45),"○","")</f>
        <v/>
      </c>
      <c r="V45" s="133" t="str">
        <f t="shared" si="1"/>
        <v/>
      </c>
    </row>
    <row r="46" spans="1:22" ht="14.25">
      <c r="A46" s="623"/>
      <c r="B46" s="624"/>
      <c r="C46" s="187" t="s">
        <v>190</v>
      </c>
      <c r="D46" s="129"/>
      <c r="E46" s="17" t="s">
        <v>449</v>
      </c>
      <c r="F46" s="17" t="s">
        <v>449</v>
      </c>
      <c r="G46" s="17" t="s">
        <v>449</v>
      </c>
      <c r="H46" s="17" t="s">
        <v>449</v>
      </c>
      <c r="I46" s="17" t="s">
        <v>451</v>
      </c>
      <c r="J46" s="17" t="s">
        <v>449</v>
      </c>
      <c r="K46" s="17" t="s">
        <v>451</v>
      </c>
      <c r="L46" s="17" t="s">
        <v>451</v>
      </c>
      <c r="M46" s="17" t="s">
        <v>451</v>
      </c>
      <c r="N46" s="17" t="s">
        <v>450</v>
      </c>
      <c r="O46" s="17" t="s">
        <v>450</v>
      </c>
      <c r="P46" s="16" t="s">
        <v>448</v>
      </c>
      <c r="Q46" s="17" t="s">
        <v>450</v>
      </c>
      <c r="R46" s="17" t="s">
        <v>451</v>
      </c>
      <c r="S46" s="20" t="s">
        <v>448</v>
      </c>
      <c r="T46" s="25" t="str">
        <f t="shared" si="0"/>
        <v/>
      </c>
      <c r="U46" s="133" t="str">
        <f>IF(COUNTIF(個票ｰ1010!$U$30:$U$119,$C46),"○","")</f>
        <v/>
      </c>
      <c r="V46" s="133" t="str">
        <f t="shared" si="1"/>
        <v/>
      </c>
    </row>
    <row r="47" spans="1:22" ht="14.25">
      <c r="A47" s="623"/>
      <c r="B47" s="624"/>
      <c r="C47" s="187" t="s">
        <v>191</v>
      </c>
      <c r="D47" s="129"/>
      <c r="E47" s="17" t="s">
        <v>449</v>
      </c>
      <c r="F47" s="17" t="s">
        <v>449</v>
      </c>
      <c r="G47" s="17" t="s">
        <v>451</v>
      </c>
      <c r="H47" s="17" t="s">
        <v>449</v>
      </c>
      <c r="I47" s="17" t="s">
        <v>451</v>
      </c>
      <c r="J47" s="17" t="s">
        <v>449</v>
      </c>
      <c r="K47" s="17" t="s">
        <v>451</v>
      </c>
      <c r="L47" s="17" t="s">
        <v>451</v>
      </c>
      <c r="M47" s="17" t="s">
        <v>450</v>
      </c>
      <c r="N47" s="17" t="s">
        <v>451</v>
      </c>
      <c r="O47" s="17" t="s">
        <v>450</v>
      </c>
      <c r="P47" s="17" t="s">
        <v>451</v>
      </c>
      <c r="Q47" s="17" t="s">
        <v>451</v>
      </c>
      <c r="R47" s="17" t="s">
        <v>451</v>
      </c>
      <c r="S47" s="18" t="s">
        <v>450</v>
      </c>
      <c r="T47" s="25" t="str">
        <f t="shared" si="0"/>
        <v/>
      </c>
      <c r="U47" s="133" t="str">
        <f>IF(COUNTIF(個票ｰ1010!$U$30:$U$119,$C47),"○","")</f>
        <v/>
      </c>
      <c r="V47" s="133" t="str">
        <f t="shared" si="1"/>
        <v/>
      </c>
    </row>
    <row r="48" spans="1:22" ht="14.25">
      <c r="A48" s="623"/>
      <c r="B48" s="624" t="s">
        <v>459</v>
      </c>
      <c r="C48" s="187" t="s">
        <v>192</v>
      </c>
      <c r="D48" s="129"/>
      <c r="E48" s="17" t="s">
        <v>451</v>
      </c>
      <c r="F48" s="17" t="s">
        <v>451</v>
      </c>
      <c r="G48" s="17" t="s">
        <v>451</v>
      </c>
      <c r="H48" s="17" t="s">
        <v>451</v>
      </c>
      <c r="I48" s="17" t="s">
        <v>451</v>
      </c>
      <c r="J48" s="17" t="s">
        <v>449</v>
      </c>
      <c r="K48" s="17" t="s">
        <v>451</v>
      </c>
      <c r="L48" s="17" t="s">
        <v>451</v>
      </c>
      <c r="M48" s="17" t="s">
        <v>451</v>
      </c>
      <c r="N48" s="17" t="s">
        <v>451</v>
      </c>
      <c r="O48" s="17" t="s">
        <v>451</v>
      </c>
      <c r="P48" s="17" t="s">
        <v>451</v>
      </c>
      <c r="Q48" s="16" t="s">
        <v>448</v>
      </c>
      <c r="R48" s="17" t="s">
        <v>451</v>
      </c>
      <c r="S48" s="18" t="s">
        <v>450</v>
      </c>
      <c r="T48" s="25" t="str">
        <f t="shared" si="0"/>
        <v/>
      </c>
      <c r="U48" s="133" t="str">
        <f>IF(COUNTIF(個票ｰ1010!$U$30:$U$119,$C48),"○","")</f>
        <v/>
      </c>
      <c r="V48" s="133" t="str">
        <f t="shared" si="1"/>
        <v/>
      </c>
    </row>
    <row r="49" spans="1:23" ht="14.25">
      <c r="A49" s="623"/>
      <c r="B49" s="624"/>
      <c r="C49" s="187" t="s">
        <v>194</v>
      </c>
      <c r="D49" s="129"/>
      <c r="E49" s="17" t="s">
        <v>449</v>
      </c>
      <c r="F49" s="17" t="s">
        <v>449</v>
      </c>
      <c r="G49" s="17" t="s">
        <v>449</v>
      </c>
      <c r="H49" s="17" t="s">
        <v>449</v>
      </c>
      <c r="I49" s="17" t="s">
        <v>449</v>
      </c>
      <c r="J49" s="17" t="s">
        <v>449</v>
      </c>
      <c r="K49" s="17" t="s">
        <v>451</v>
      </c>
      <c r="L49" s="17" t="s">
        <v>451</v>
      </c>
      <c r="M49" s="17" t="s">
        <v>450</v>
      </c>
      <c r="N49" s="17" t="s">
        <v>451</v>
      </c>
      <c r="O49" s="17" t="s">
        <v>451</v>
      </c>
      <c r="P49" s="17" t="s">
        <v>451</v>
      </c>
      <c r="Q49" s="17" t="s">
        <v>451</v>
      </c>
      <c r="R49" s="17" t="s">
        <v>451</v>
      </c>
      <c r="S49" s="18" t="s">
        <v>450</v>
      </c>
      <c r="T49" s="25" t="str">
        <f t="shared" si="0"/>
        <v/>
      </c>
      <c r="U49" s="133" t="str">
        <f>IF(COUNTIF(個票ｰ1010!$U$30:$U$119,$C49),"○","")</f>
        <v/>
      </c>
      <c r="V49" s="133" t="str">
        <f t="shared" si="1"/>
        <v/>
      </c>
    </row>
    <row r="50" spans="1:23" ht="14.25">
      <c r="A50" s="623"/>
      <c r="B50" s="624"/>
      <c r="C50" s="187" t="s">
        <v>195</v>
      </c>
      <c r="D50" s="129"/>
      <c r="E50" s="17" t="s">
        <v>451</v>
      </c>
      <c r="F50" s="17" t="s">
        <v>451</v>
      </c>
      <c r="G50" s="17" t="s">
        <v>451</v>
      </c>
      <c r="H50" s="17" t="s">
        <v>451</v>
      </c>
      <c r="I50" s="17" t="s">
        <v>451</v>
      </c>
      <c r="J50" s="17" t="s">
        <v>449</v>
      </c>
      <c r="K50" s="17" t="s">
        <v>451</v>
      </c>
      <c r="L50" s="17" t="s">
        <v>451</v>
      </c>
      <c r="M50" s="17" t="s">
        <v>451</v>
      </c>
      <c r="N50" s="17" t="s">
        <v>451</v>
      </c>
      <c r="O50" s="17" t="s">
        <v>451</v>
      </c>
      <c r="P50" s="17" t="s">
        <v>451</v>
      </c>
      <c r="Q50" s="17" t="s">
        <v>451</v>
      </c>
      <c r="R50" s="17" t="s">
        <v>451</v>
      </c>
      <c r="S50" s="18" t="s">
        <v>451</v>
      </c>
      <c r="T50" s="25" t="str">
        <f t="shared" si="0"/>
        <v/>
      </c>
      <c r="U50" s="133" t="str">
        <f>IF(COUNTIF(個票ｰ1010!$U$30:$U$119,$C50),"○","")</f>
        <v/>
      </c>
      <c r="V50" s="133" t="str">
        <f t="shared" si="1"/>
        <v/>
      </c>
    </row>
    <row r="51" spans="1:23" ht="14.25">
      <c r="A51" s="623" t="s">
        <v>197</v>
      </c>
      <c r="B51" s="624" t="s">
        <v>460</v>
      </c>
      <c r="C51" s="187" t="s">
        <v>196</v>
      </c>
      <c r="D51" s="129"/>
      <c r="E51" s="17" t="s">
        <v>449</v>
      </c>
      <c r="F51" s="17" t="s">
        <v>449</v>
      </c>
      <c r="G51" s="17" t="s">
        <v>449</v>
      </c>
      <c r="H51" s="17" t="s">
        <v>449</v>
      </c>
      <c r="I51" s="17" t="s">
        <v>449</v>
      </c>
      <c r="J51" s="17" t="s">
        <v>449</v>
      </c>
      <c r="K51" s="17" t="s">
        <v>449</v>
      </c>
      <c r="L51" s="17" t="s">
        <v>449</v>
      </c>
      <c r="M51" s="17" t="s">
        <v>449</v>
      </c>
      <c r="N51" s="17" t="s">
        <v>451</v>
      </c>
      <c r="O51" s="17" t="s">
        <v>451</v>
      </c>
      <c r="P51" s="17" t="s">
        <v>449</v>
      </c>
      <c r="Q51" s="17" t="s">
        <v>449</v>
      </c>
      <c r="R51" s="16" t="s">
        <v>448</v>
      </c>
      <c r="S51" s="18" t="s">
        <v>238</v>
      </c>
      <c r="T51" s="25" t="str">
        <f t="shared" si="0"/>
        <v/>
      </c>
      <c r="U51" s="133" t="str">
        <f>IF(COUNTIF(個票ｰ1010!$U$30:$U$119,$C51),"○","")</f>
        <v/>
      </c>
      <c r="V51" s="133" t="str">
        <f t="shared" si="1"/>
        <v/>
      </c>
    </row>
    <row r="52" spans="1:23" ht="14.25">
      <c r="A52" s="623"/>
      <c r="B52" s="624"/>
      <c r="C52" s="187" t="s">
        <v>199</v>
      </c>
      <c r="D52" s="129"/>
      <c r="E52" s="17" t="s">
        <v>451</v>
      </c>
      <c r="F52" s="17" t="s">
        <v>451</v>
      </c>
      <c r="G52" s="17" t="s">
        <v>451</v>
      </c>
      <c r="H52" s="17" t="s">
        <v>451</v>
      </c>
      <c r="I52" s="17" t="s">
        <v>449</v>
      </c>
      <c r="J52" s="17" t="s">
        <v>449</v>
      </c>
      <c r="K52" s="17" t="s">
        <v>451</v>
      </c>
      <c r="L52" s="17" t="s">
        <v>451</v>
      </c>
      <c r="M52" s="17" t="s">
        <v>451</v>
      </c>
      <c r="N52" s="17" t="s">
        <v>451</v>
      </c>
      <c r="O52" s="17" t="s">
        <v>451</v>
      </c>
      <c r="P52" s="17" t="s">
        <v>451</v>
      </c>
      <c r="Q52" s="17" t="s">
        <v>451</v>
      </c>
      <c r="R52" s="16" t="s">
        <v>448</v>
      </c>
      <c r="S52" s="18" t="s">
        <v>450</v>
      </c>
      <c r="T52" s="25" t="str">
        <f t="shared" si="0"/>
        <v/>
      </c>
      <c r="U52" s="133" t="str">
        <f>IF(COUNTIF(個票ｰ1010!$U$30:$U$119,$C52),"○","")</f>
        <v/>
      </c>
      <c r="V52" s="133" t="str">
        <f t="shared" si="1"/>
        <v/>
      </c>
    </row>
    <row r="53" spans="1:23" ht="14.25">
      <c r="A53" s="623"/>
      <c r="B53" s="624"/>
      <c r="C53" s="187" t="s">
        <v>200</v>
      </c>
      <c r="D53" s="129"/>
      <c r="E53" s="17" t="s">
        <v>451</v>
      </c>
      <c r="F53" s="17" t="s">
        <v>451</v>
      </c>
      <c r="G53" s="17" t="s">
        <v>451</v>
      </c>
      <c r="H53" s="17" t="s">
        <v>451</v>
      </c>
      <c r="I53" s="17" t="s">
        <v>449</v>
      </c>
      <c r="J53" s="17" t="s">
        <v>449</v>
      </c>
      <c r="K53" s="17" t="s">
        <v>451</v>
      </c>
      <c r="L53" s="17" t="s">
        <v>451</v>
      </c>
      <c r="M53" s="17" t="s">
        <v>450</v>
      </c>
      <c r="N53" s="17" t="s">
        <v>451</v>
      </c>
      <c r="O53" s="17" t="s">
        <v>451</v>
      </c>
      <c r="P53" s="17" t="s">
        <v>451</v>
      </c>
      <c r="Q53" s="17" t="s">
        <v>451</v>
      </c>
      <c r="R53" s="16" t="s">
        <v>448</v>
      </c>
      <c r="S53" s="18" t="s">
        <v>450</v>
      </c>
      <c r="T53" s="25" t="str">
        <f t="shared" si="0"/>
        <v/>
      </c>
      <c r="U53" s="133" t="str">
        <f>IF(COUNTIF(個票ｰ1010!$U$30:$U$119,$C53),"○","")</f>
        <v/>
      </c>
      <c r="V53" s="133" t="str">
        <f t="shared" si="1"/>
        <v/>
      </c>
    </row>
    <row r="54" spans="1:23" ht="14.25">
      <c r="A54" s="623"/>
      <c r="B54" s="624"/>
      <c r="C54" s="187" t="s">
        <v>201</v>
      </c>
      <c r="D54" s="129"/>
      <c r="E54" s="17" t="s">
        <v>450</v>
      </c>
      <c r="F54" s="17" t="s">
        <v>450</v>
      </c>
      <c r="G54" s="17" t="s">
        <v>450</v>
      </c>
      <c r="H54" s="17" t="s">
        <v>451</v>
      </c>
      <c r="I54" s="17" t="s">
        <v>451</v>
      </c>
      <c r="J54" s="17" t="s">
        <v>449</v>
      </c>
      <c r="K54" s="17" t="s">
        <v>450</v>
      </c>
      <c r="L54" s="17" t="s">
        <v>450</v>
      </c>
      <c r="M54" s="17" t="s">
        <v>450</v>
      </c>
      <c r="N54" s="17" t="s">
        <v>449</v>
      </c>
      <c r="O54" s="17" t="s">
        <v>449</v>
      </c>
      <c r="P54" s="17" t="s">
        <v>449</v>
      </c>
      <c r="Q54" s="17" t="s">
        <v>449</v>
      </c>
      <c r="R54" s="16" t="s">
        <v>448</v>
      </c>
      <c r="S54" s="18" t="s">
        <v>450</v>
      </c>
      <c r="T54" s="25" t="str">
        <f t="shared" si="0"/>
        <v/>
      </c>
      <c r="U54" s="133" t="str">
        <f>IF(COUNTIF(個票ｰ1010!$U$30:$U$119,$C54),"○","")</f>
        <v/>
      </c>
      <c r="V54" s="133" t="str">
        <f t="shared" si="1"/>
        <v/>
      </c>
    </row>
    <row r="55" spans="1:23" ht="14.25">
      <c r="A55" s="623"/>
      <c r="B55" s="624" t="s">
        <v>203</v>
      </c>
      <c r="C55" s="187" t="s">
        <v>202</v>
      </c>
      <c r="D55" s="129"/>
      <c r="E55" s="17" t="s">
        <v>449</v>
      </c>
      <c r="F55" s="17" t="s">
        <v>449</v>
      </c>
      <c r="G55" s="17" t="s">
        <v>449</v>
      </c>
      <c r="H55" s="17" t="s">
        <v>449</v>
      </c>
      <c r="I55" s="17" t="s">
        <v>449</v>
      </c>
      <c r="J55" s="17" t="s">
        <v>449</v>
      </c>
      <c r="K55" s="17" t="s">
        <v>449</v>
      </c>
      <c r="L55" s="17" t="s">
        <v>449</v>
      </c>
      <c r="M55" s="17" t="s">
        <v>450</v>
      </c>
      <c r="N55" s="17" t="s">
        <v>450</v>
      </c>
      <c r="O55" s="17" t="s">
        <v>450</v>
      </c>
      <c r="P55" s="17" t="s">
        <v>450</v>
      </c>
      <c r="Q55" s="17" t="s">
        <v>450</v>
      </c>
      <c r="R55" s="17" t="s">
        <v>450</v>
      </c>
      <c r="S55" s="20" t="s">
        <v>448</v>
      </c>
      <c r="T55" s="25" t="str">
        <f t="shared" si="0"/>
        <v/>
      </c>
      <c r="U55" s="133" t="str">
        <f>IF(COUNTIF(個票ｰ1010!$U$30:$U$119,$C55),"○","")</f>
        <v/>
      </c>
      <c r="V55" s="133" t="str">
        <f t="shared" si="1"/>
        <v/>
      </c>
    </row>
    <row r="56" spans="1:23" ht="15" thickBot="1">
      <c r="A56" s="625"/>
      <c r="B56" s="626"/>
      <c r="C56" s="188" t="s">
        <v>204</v>
      </c>
      <c r="D56" s="130"/>
      <c r="E56" s="22" t="s">
        <v>449</v>
      </c>
      <c r="F56" s="22" t="s">
        <v>449</v>
      </c>
      <c r="G56" s="22" t="s">
        <v>449</v>
      </c>
      <c r="H56" s="22" t="s">
        <v>449</v>
      </c>
      <c r="I56" s="22" t="s">
        <v>449</v>
      </c>
      <c r="J56" s="22" t="s">
        <v>449</v>
      </c>
      <c r="K56" s="22" t="s">
        <v>449</v>
      </c>
      <c r="L56" s="22" t="s">
        <v>449</v>
      </c>
      <c r="M56" s="22" t="s">
        <v>451</v>
      </c>
      <c r="N56" s="22" t="s">
        <v>451</v>
      </c>
      <c r="O56" s="22" t="s">
        <v>451</v>
      </c>
      <c r="P56" s="23" t="s">
        <v>448</v>
      </c>
      <c r="Q56" s="22" t="s">
        <v>451</v>
      </c>
      <c r="R56" s="22" t="s">
        <v>450</v>
      </c>
      <c r="S56" s="24" t="s">
        <v>448</v>
      </c>
      <c r="T56" s="25" t="str">
        <f t="shared" si="0"/>
        <v/>
      </c>
      <c r="U56" s="133" t="str">
        <f>IF(COUNTIF(個票ｰ1010!$U$30:$U$119,$C56),"○","")</f>
        <v/>
      </c>
      <c r="V56" s="133" t="str">
        <f t="shared" si="1"/>
        <v/>
      </c>
    </row>
    <row r="57" spans="1:23" s="133" customFormat="1" ht="14.25" hidden="1">
      <c r="E57" s="134">
        <f>IF(OR(D14="○",D15="○",D16="○",D17="○",D18="○",D20="○",D21="○",D22="○",D23="○"),1,0)</f>
        <v>0</v>
      </c>
      <c r="F57" s="134">
        <f>IF(OR(D14="○",D15="○",D16="○",D17="○",D18="○",D20="○",D21="○",D22="○",D23="○",),1,0)</f>
        <v>0</v>
      </c>
      <c r="G57" s="134">
        <f>IF(D16="○",1,0)</f>
        <v>0</v>
      </c>
      <c r="H57" s="134">
        <f>IF(OR(D26="○",D27="○",D29="○",),1,0)</f>
        <v>0</v>
      </c>
      <c r="I57" s="134">
        <f>IF(OR(D26="○",D27="○",D28="○",D29="○"),1,0)</f>
        <v>0</v>
      </c>
      <c r="J57" s="134">
        <f>IF(D30="○",1,0)</f>
        <v>0</v>
      </c>
      <c r="K57" s="134">
        <f>IF(OR(D31="○",D32="○",D33="○"),1,0)</f>
        <v>0</v>
      </c>
      <c r="L57" s="134">
        <f>IF(OR(D34="○",D35="○"),1,0)</f>
        <v>0</v>
      </c>
      <c r="M57" s="134">
        <f>IF(OR(D36="○",D37="○"),1,0)</f>
        <v>0</v>
      </c>
      <c r="N57" s="134">
        <f>IF(OR(D38="○",D39="○",D40="○",D41="○",D42="○",D43="○"),1,0)</f>
        <v>0</v>
      </c>
      <c r="O57" s="134">
        <f>IF(OR(D38="○",D39="○",D40="○",D41="○",D42="○",D44="○",D45="○"),1,0)</f>
        <v>0</v>
      </c>
      <c r="P57" s="134">
        <f>IF(OR(D38="○",D45="○",D46="○",D56="○"),1,0)</f>
        <v>0</v>
      </c>
      <c r="Q57" s="134">
        <f>IF(D48="○",1,0)</f>
        <v>0</v>
      </c>
      <c r="R57" s="134">
        <f>IF(OR(D51="○",D52="○",D53="○",D54="○"),1,0)</f>
        <v>0</v>
      </c>
      <c r="S57" s="134">
        <f>IF(OR(D45="○",D46="○",D55="○",D56="○"),1,0)</f>
        <v>0</v>
      </c>
      <c r="T57" s="133">
        <f>COUNTIF($T$14:$T$56,$D$61)</f>
        <v>0</v>
      </c>
    </row>
    <row r="58" spans="1:23" s="135" customFormat="1" ht="11.25" hidden="1">
      <c r="D58" s="135" t="s">
        <v>322</v>
      </c>
      <c r="E58" s="135" t="str">
        <f>IF(E$57=1,E$60,"")</f>
        <v/>
      </c>
      <c r="F58" s="135" t="str">
        <f t="shared" ref="F58:S59" si="2">IF(F$57=1,F$60,"")</f>
        <v/>
      </c>
      <c r="G58" s="135" t="str">
        <f t="shared" si="2"/>
        <v/>
      </c>
      <c r="H58" s="135" t="str">
        <f t="shared" si="2"/>
        <v/>
      </c>
      <c r="I58" s="135" t="str">
        <f t="shared" si="2"/>
        <v/>
      </c>
      <c r="J58" s="135" t="str">
        <f t="shared" si="2"/>
        <v/>
      </c>
      <c r="K58" s="135" t="str">
        <f t="shared" si="2"/>
        <v/>
      </c>
      <c r="L58" s="135" t="str">
        <f t="shared" si="2"/>
        <v/>
      </c>
      <c r="M58" s="135" t="str">
        <f t="shared" si="2"/>
        <v/>
      </c>
      <c r="N58" s="135" t="str">
        <f t="shared" si="2"/>
        <v/>
      </c>
      <c r="O58" s="135" t="str">
        <f t="shared" si="2"/>
        <v/>
      </c>
      <c r="P58" s="135" t="str">
        <f t="shared" si="2"/>
        <v/>
      </c>
      <c r="Q58" s="135" t="str">
        <f t="shared" si="2"/>
        <v/>
      </c>
      <c r="R58" s="135" t="str">
        <f t="shared" si="2"/>
        <v/>
      </c>
      <c r="S58" s="135" t="str">
        <f t="shared" si="2"/>
        <v/>
      </c>
    </row>
    <row r="59" spans="1:23" s="135" customFormat="1" ht="11.25" hidden="1">
      <c r="D59" s="135" t="s">
        <v>324</v>
      </c>
      <c r="E59" s="135" t="str">
        <f>IF(E$57=1,E$60,"")</f>
        <v/>
      </c>
      <c r="F59" s="135" t="str">
        <f t="shared" si="2"/>
        <v/>
      </c>
      <c r="G59" s="135" t="str">
        <f t="shared" si="2"/>
        <v/>
      </c>
      <c r="H59" s="135" t="str">
        <f t="shared" si="2"/>
        <v/>
      </c>
      <c r="I59" s="135" t="str">
        <f t="shared" si="2"/>
        <v/>
      </c>
      <c r="J59" s="135" t="str">
        <f t="shared" si="2"/>
        <v/>
      </c>
      <c r="K59" s="135" t="str">
        <f t="shared" si="2"/>
        <v/>
      </c>
      <c r="L59" s="135" t="str">
        <f t="shared" si="2"/>
        <v/>
      </c>
      <c r="M59" s="135" t="str">
        <f t="shared" si="2"/>
        <v/>
      </c>
      <c r="N59" s="135" t="str">
        <f t="shared" si="2"/>
        <v/>
      </c>
      <c r="O59" s="135" t="str">
        <f t="shared" si="2"/>
        <v/>
      </c>
      <c r="P59" s="135" t="str">
        <f t="shared" si="2"/>
        <v/>
      </c>
      <c r="Q59" s="135" t="str">
        <f t="shared" si="2"/>
        <v/>
      </c>
      <c r="R59" s="135" t="str">
        <f t="shared" si="2"/>
        <v/>
      </c>
      <c r="S59" s="135" t="str">
        <f t="shared" si="2"/>
        <v/>
      </c>
    </row>
    <row r="60" spans="1:23" s="135" customFormat="1" ht="19.5" hidden="1" customHeight="1">
      <c r="E60" s="136" t="s">
        <v>461</v>
      </c>
      <c r="F60" s="136" t="s">
        <v>462</v>
      </c>
      <c r="G60" s="136" t="s">
        <v>463</v>
      </c>
      <c r="H60" s="136" t="s">
        <v>276</v>
      </c>
      <c r="I60" s="136" t="s">
        <v>282</v>
      </c>
      <c r="J60" s="136" t="s">
        <v>464</v>
      </c>
      <c r="K60" s="136" t="s">
        <v>277</v>
      </c>
      <c r="L60" s="136" t="s">
        <v>465</v>
      </c>
      <c r="M60" s="137" t="s">
        <v>289</v>
      </c>
      <c r="N60" s="136" t="s">
        <v>278</v>
      </c>
      <c r="O60" s="136" t="s">
        <v>284</v>
      </c>
      <c r="P60" s="136" t="s">
        <v>290</v>
      </c>
      <c r="Q60" s="136" t="s">
        <v>466</v>
      </c>
      <c r="R60" s="136" t="s">
        <v>279</v>
      </c>
      <c r="S60" s="136" t="s">
        <v>467</v>
      </c>
    </row>
    <row r="61" spans="1:23" s="133" customFormat="1" hidden="1">
      <c r="D61" s="133" t="s">
        <v>468</v>
      </c>
    </row>
    <row r="62" spans="1:23" s="25" customFormat="1" hidden="1">
      <c r="U62" s="133"/>
      <c r="V62" s="133"/>
      <c r="W62" s="133"/>
    </row>
  </sheetData>
  <sheetProtection algorithmName="SHA-512" hashValue="JwgwRY+z0KIW1/QsXad40RCPNFELIaMtLX86f5ZEFchCI3e+0ebpvIzcfnWzQySq8kNBm43kMSAMwM35IfhW4g==" saltValue="XU1QFFRiBm8HOTAulW3dQw==" spinCount="100000" sheet="1" objects="1" scenarios="1"/>
  <mergeCells count="28">
    <mergeCell ref="A7:S7"/>
    <mergeCell ref="A1:S1"/>
    <mergeCell ref="A3:S3"/>
    <mergeCell ref="A4:S4"/>
    <mergeCell ref="A5:S5"/>
    <mergeCell ref="A6:S6"/>
    <mergeCell ref="A8:S8"/>
    <mergeCell ref="A9:S9"/>
    <mergeCell ref="A11:D12"/>
    <mergeCell ref="E11:G11"/>
    <mergeCell ref="H11:J11"/>
    <mergeCell ref="K11:M11"/>
    <mergeCell ref="N11:Q11"/>
    <mergeCell ref="R11:S11"/>
    <mergeCell ref="A14:A30"/>
    <mergeCell ref="B14:B19"/>
    <mergeCell ref="B20:B25"/>
    <mergeCell ref="B26:B30"/>
    <mergeCell ref="A31:A37"/>
    <mergeCell ref="B31:B33"/>
    <mergeCell ref="B34:B35"/>
    <mergeCell ref="B36:B37"/>
    <mergeCell ref="A38:A50"/>
    <mergeCell ref="B38:B47"/>
    <mergeCell ref="B48:B50"/>
    <mergeCell ref="A51:A56"/>
    <mergeCell ref="B51:B54"/>
    <mergeCell ref="B55:B56"/>
  </mergeCells>
  <phoneticPr fontId="17"/>
  <conditionalFormatting sqref="E12">
    <cfRule type="expression" dxfId="28" priority="15">
      <formula>$E$57=1</formula>
    </cfRule>
  </conditionalFormatting>
  <conditionalFormatting sqref="F12">
    <cfRule type="expression" dxfId="27" priority="14">
      <formula>$F$57=1</formula>
    </cfRule>
  </conditionalFormatting>
  <conditionalFormatting sqref="G12">
    <cfRule type="expression" dxfId="26" priority="13">
      <formula>$G$57=1</formula>
    </cfRule>
  </conditionalFormatting>
  <conditionalFormatting sqref="H12">
    <cfRule type="expression" dxfId="25" priority="12">
      <formula>$H$57=1</formula>
    </cfRule>
  </conditionalFormatting>
  <conditionalFormatting sqref="I12">
    <cfRule type="expression" dxfId="24" priority="11">
      <formula>$I$57=1</formula>
    </cfRule>
  </conditionalFormatting>
  <conditionalFormatting sqref="J12">
    <cfRule type="expression" dxfId="23" priority="10">
      <formula>$J$57=1</formula>
    </cfRule>
  </conditionalFormatting>
  <conditionalFormatting sqref="K12">
    <cfRule type="expression" dxfId="22" priority="9">
      <formula>$K$57=1</formula>
    </cfRule>
  </conditionalFormatting>
  <conditionalFormatting sqref="L12">
    <cfRule type="expression" dxfId="21" priority="8">
      <formula>$L$57=1</formula>
    </cfRule>
  </conditionalFormatting>
  <conditionalFormatting sqref="M12">
    <cfRule type="expression" dxfId="20" priority="7">
      <formula>$M$57=1</formula>
    </cfRule>
  </conditionalFormatting>
  <conditionalFormatting sqref="N12">
    <cfRule type="expression" dxfId="19" priority="6">
      <formula>$N$57=1</formula>
    </cfRule>
  </conditionalFormatting>
  <conditionalFormatting sqref="O12">
    <cfRule type="expression" dxfId="18" priority="5">
      <formula>$O$57=1</formula>
    </cfRule>
  </conditionalFormatting>
  <conditionalFormatting sqref="P12">
    <cfRule type="expression" dxfId="17" priority="4">
      <formula>$P$57=1</formula>
    </cfRule>
  </conditionalFormatting>
  <conditionalFormatting sqref="Q12">
    <cfRule type="expression" dxfId="16" priority="3">
      <formula>$Q$57=1</formula>
    </cfRule>
  </conditionalFormatting>
  <conditionalFormatting sqref="R12">
    <cfRule type="expression" dxfId="15" priority="2">
      <formula>$R$57=1</formula>
    </cfRule>
  </conditionalFormatting>
  <conditionalFormatting sqref="S12">
    <cfRule type="expression" dxfId="14" priority="1">
      <formula>$S$57=1</formula>
    </cfRule>
  </conditionalFormatting>
  <hyperlinks>
    <hyperlink ref="A5:F5" r:id="rId1" location="page=70　　" display="＜各スキル項目における具体的な学習項目例等について＞" xr:uid="{C679A291-56D2-4903-ADFE-E09A42255545}"/>
    <hyperlink ref="A8:S8" r:id="rId2" location="page=73" display="＜各人材類型における「ロール」の定義について＞" xr:uid="{F286FAEC-BB5C-4098-A120-88902CC2FAC9}"/>
    <hyperlink ref="A5:S5" r:id="rId3" location="page=84" display="＜各スキル項目における具体的な学習項目例等について＞" xr:uid="{B5C37C80-F2CC-4D51-B8E2-82FCD73220FD}"/>
    <hyperlink ref="E12" r:id="rId4" location="page=100" display="https://www.ipa.go.jp/jinzai/skill-standard/dss/ps6vr700000083ki-att/000106872.pdf - page=100" xr:uid="{F0A3CBF5-B13E-4861-9D23-32DB955F2A6B}"/>
    <hyperlink ref="F12" r:id="rId5" location="page=101" display="https://www.ipa.go.jp/jinzai/skill-standard/dss/ps6vr700000083ki-att/000106872.pdf - page=101" xr:uid="{0E3F59FF-174C-4479-986C-9BD2993620B3}"/>
    <hyperlink ref="G12" r:id="rId6" location="page=102" display="https://www.ipa.go.jp/jinzai/skill-standard/dss/ps6vr700000083ki-att/000106872.pdf - page=102" xr:uid="{F47BAF33-04F8-425B-B86A-A6656BA1EFEE}"/>
    <hyperlink ref="H12" r:id="rId7" location="page=115" display="https://www.ipa.go.jp/jinzai/skill-standard/dss/ps6vr700000083ki-att/000106872.pdf - page=115" xr:uid="{978ED702-9144-4EF0-90DB-7A4006017D90}"/>
    <hyperlink ref="I12" r:id="rId8" location="page=116" display="https://www.ipa.go.jp/jinzai/skill-standard/dss/ps6vr700000083ki-att/000106872.pdf - page=116" xr:uid="{D57982F2-FE75-40C6-9347-1C0AB8AA3521}"/>
    <hyperlink ref="J12" r:id="rId9" location="page=117" display="https://www.ipa.go.jp/jinzai/skill-standard/dss/ps6vr700000083ki-att/000106872.pdf - page=117" xr:uid="{086A7C17-A095-4524-9DB6-98D5325337E5}"/>
    <hyperlink ref="K12" r:id="rId10" location="page=126" display="https://www.ipa.go.jp/jinzai/skill-standard/dss/ps6vr700000083ki-att/000106872.pdf - page=126" xr:uid="{7F0DB1D5-658B-4A62-9621-D5875B4C41EA}"/>
    <hyperlink ref="L12" r:id="rId11" location="page=127" display="https://www.ipa.go.jp/jinzai/skill-standard/dss/ps6vr700000083ki-att/000106872.pdf - page=127" xr:uid="{82C9A459-6D85-4AA2-AE38-56B2B135AF07}"/>
    <hyperlink ref="M12" r:id="rId12" location="page=128" xr:uid="{B12BF229-6D10-4C3D-B6FA-89D8B4C3B5CD}"/>
    <hyperlink ref="N12" r:id="rId13" location="page=135" display="https://www.ipa.go.jp/jinzai/skill-standard/dss/ps6vr700000083ki-att/000106872.pdf - page=135" xr:uid="{83140862-171E-41EC-8335-73C304F137F3}"/>
    <hyperlink ref="O12" r:id="rId14" location="page=136" display="https://www.ipa.go.jp/jinzai/skill-standard/dss/ps6vr700000083ki-att/000106872.pdf - page=136" xr:uid="{17D7517D-F31C-4188-99B6-B04605500F40}"/>
    <hyperlink ref="P12" r:id="rId15" location="page=137" display="https://www.ipa.go.jp/jinzai/skill-standard/dss/ps6vr700000083ki-att/000106872.pdf - page=137" xr:uid="{B7EE9F1F-B09C-4CD6-9D49-6014A3A88904}"/>
    <hyperlink ref="Q12" r:id="rId16" location="page=138" display="https://www.ipa.go.jp/jinzai/skill-standard/dss/ps6vr700000083ki-att/000106872.pdf - page=138" xr:uid="{44A238FB-46F1-43EF-877A-83C46E82F4D6}"/>
    <hyperlink ref="R12" r:id="rId17" location="page=145" display="https://www.ipa.go.jp/jinzai/skill-standard/dss/ps6vr700000083ki-att/000106872.pdf - page=145" xr:uid="{6DE0165A-B952-479B-AE5F-534D70CEAB59}"/>
    <hyperlink ref="S12" r:id="rId18" location="page=146" display="https://www.ipa.go.jp/jinzai/skill-standard/dss/ps6vr700000083ki-att/000106872.pdf - page=146" xr:uid="{A3735B1C-76C2-40AE-AA2E-95CE3026D4C8}"/>
    <hyperlink ref="C14:C19" r:id="rId19" location="page=85" display="ビジネス戦略策定・実行" xr:uid="{F5B9A7FC-15BE-43C6-91A6-74944AEB1509}"/>
    <hyperlink ref="C20:C25" r:id="rId20" location="page=86" display="ビジネス調査" xr:uid="{E18AE51F-4543-457E-8B3E-AB105E981FE0}"/>
    <hyperlink ref="C26:C30" r:id="rId21" location="page=87" display="顧客・ユーザー理解" xr:uid="{D46560F8-A502-4BE6-9532-2D7E2EB41074}"/>
    <hyperlink ref="C31:C35" r:id="rId22" location="page=88" display="データ理解・活用" xr:uid="{2D00280F-DF40-40C1-A9BB-A923A9453901}"/>
    <hyperlink ref="C36:C37" r:id="rId23" location="page=89" display="データ活用基盤設計" xr:uid="{F33F4225-B969-484C-A671-2B4D6A07DEB3}"/>
    <hyperlink ref="C38:C50" r:id="rId24" location="page=90" display="コンピュータサイエンス" xr:uid="{F9A48948-6040-44F0-B54B-AF3622C775DF}"/>
    <hyperlink ref="C51:C56" r:id="rId25" location="page=91" display="セキュリティ体制構築・運営" xr:uid="{400FCDB9-742C-47DA-A33A-405D238C2A91}"/>
  </hyperlinks>
  <pageMargins left="0.7" right="0.7" top="0.75" bottom="0.75" header="0.3" footer="0.3"/>
  <pageSetup paperSize="9" scale="40" orientation="portrait" r:id="rId26"/>
  <extLst>
    <ext xmlns:x14="http://schemas.microsoft.com/office/spreadsheetml/2009/9/main" uri="{CCE6A557-97BC-4b89-ADB6-D9C93CAAB3DF}">
      <x14:dataValidations xmlns:xm="http://schemas.microsoft.com/office/excel/2006/main" count="1">
        <x14:dataValidation type="list" allowBlank="1" showInputMessage="1" showErrorMessage="1" xr:uid="{14625A3E-591A-4E4B-882C-52589E240AC6}">
          <x14:formula1>
            <xm:f>リスト!$AZ$1:$AZ$2</xm:f>
          </x14:formula1>
          <xm:sqref>D14:D56</xm:sqref>
        </x14:dataValidation>
      </x14:dataValidations>
    </ext>
  </extLst>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950D86-3809-4C7E-A65E-46ED05B64F9C}">
  <dimension ref="A1:X86"/>
  <sheetViews>
    <sheetView showGridLines="0" view="pageBreakPreview" zoomScale="85" zoomScaleNormal="100" zoomScaleSheetLayoutView="85" workbookViewId="0"/>
  </sheetViews>
  <sheetFormatPr defaultColWidth="9" defaultRowHeight="12"/>
  <cols>
    <col min="1" max="4" width="6.125" style="36" customWidth="1"/>
    <col min="5" max="6" width="8" style="36" customWidth="1"/>
    <col min="7" max="19" width="6.125" style="36" customWidth="1"/>
    <col min="20" max="23" width="6.125" style="1" customWidth="1"/>
    <col min="24" max="24" width="6.125" style="36" customWidth="1"/>
    <col min="25" max="16384" width="9" style="36"/>
  </cols>
  <sheetData>
    <row r="1" spans="1:24" ht="11.25" customHeight="1">
      <c r="A1" s="230"/>
      <c r="B1" s="230"/>
      <c r="C1" s="230"/>
      <c r="D1" s="230"/>
      <c r="E1" s="230"/>
      <c r="F1" s="230"/>
      <c r="G1" s="230"/>
      <c r="H1" s="230"/>
      <c r="I1" s="230"/>
      <c r="J1" s="230"/>
      <c r="K1" s="230"/>
      <c r="L1" s="230"/>
      <c r="M1" s="230"/>
      <c r="N1" s="230"/>
      <c r="O1" s="230"/>
      <c r="P1" s="230"/>
      <c r="Q1" s="230"/>
      <c r="R1" s="230"/>
      <c r="S1" s="230"/>
      <c r="T1" s="27"/>
      <c r="U1" s="230"/>
      <c r="V1" s="230"/>
      <c r="W1" s="230"/>
      <c r="X1" s="230"/>
    </row>
    <row r="2" spans="1:24" ht="18.75" customHeight="1">
      <c r="A2" s="759" t="s">
        <v>318</v>
      </c>
      <c r="B2" s="760"/>
      <c r="C2" s="760"/>
      <c r="D2" s="761"/>
      <c r="E2" s="768">
        <f>個票ｰ1010!C4</f>
        <v>0</v>
      </c>
      <c r="F2" s="769"/>
      <c r="G2" s="769"/>
      <c r="H2" s="769"/>
      <c r="I2" s="769"/>
      <c r="J2" s="769"/>
      <c r="K2" s="769"/>
      <c r="L2" s="769"/>
      <c r="M2" s="769"/>
      <c r="N2" s="769"/>
      <c r="O2" s="769"/>
      <c r="P2" s="769"/>
      <c r="Q2" s="770"/>
      <c r="R2" s="777" t="s">
        <v>469</v>
      </c>
      <c r="S2" s="778"/>
      <c r="T2" s="779"/>
      <c r="U2" s="786">
        <f>個票ｰ1010!P4</f>
        <v>1010</v>
      </c>
      <c r="V2" s="787"/>
      <c r="W2" s="787"/>
      <c r="X2" s="788"/>
    </row>
    <row r="3" spans="1:24" ht="22.5" customHeight="1">
      <c r="A3" s="762"/>
      <c r="B3" s="763"/>
      <c r="C3" s="763"/>
      <c r="D3" s="764"/>
      <c r="E3" s="771"/>
      <c r="F3" s="772"/>
      <c r="G3" s="772"/>
      <c r="H3" s="772"/>
      <c r="I3" s="772"/>
      <c r="J3" s="772"/>
      <c r="K3" s="772"/>
      <c r="L3" s="772"/>
      <c r="M3" s="772"/>
      <c r="N3" s="772"/>
      <c r="O3" s="772"/>
      <c r="P3" s="772"/>
      <c r="Q3" s="773"/>
      <c r="R3" s="780"/>
      <c r="S3" s="781"/>
      <c r="T3" s="782"/>
      <c r="U3" s="789"/>
      <c r="V3" s="790"/>
      <c r="W3" s="790"/>
      <c r="X3" s="791"/>
    </row>
    <row r="4" spans="1:24" ht="18.75" customHeight="1">
      <c r="A4" s="765"/>
      <c r="B4" s="766"/>
      <c r="C4" s="766"/>
      <c r="D4" s="767"/>
      <c r="E4" s="774"/>
      <c r="F4" s="775"/>
      <c r="G4" s="775"/>
      <c r="H4" s="775"/>
      <c r="I4" s="775"/>
      <c r="J4" s="775"/>
      <c r="K4" s="775"/>
      <c r="L4" s="775"/>
      <c r="M4" s="775"/>
      <c r="N4" s="775"/>
      <c r="O4" s="775"/>
      <c r="P4" s="775"/>
      <c r="Q4" s="776"/>
      <c r="R4" s="783"/>
      <c r="S4" s="784"/>
      <c r="T4" s="785"/>
      <c r="U4" s="792"/>
      <c r="V4" s="793"/>
      <c r="W4" s="793"/>
      <c r="X4" s="794"/>
    </row>
    <row r="5" spans="1:24" ht="15" customHeight="1">
      <c r="X5" s="1"/>
    </row>
    <row r="6" spans="1:24" ht="18" customHeight="1">
      <c r="A6" s="43" t="s">
        <v>470</v>
      </c>
      <c r="H6" s="2"/>
      <c r="J6" s="2"/>
      <c r="K6" s="2"/>
      <c r="L6" s="2"/>
      <c r="M6" s="2"/>
      <c r="N6" s="2"/>
      <c r="O6" s="2"/>
      <c r="P6" s="2"/>
      <c r="Q6" s="2"/>
      <c r="R6" s="2"/>
      <c r="S6" s="57"/>
      <c r="T6" s="58"/>
      <c r="U6" s="58"/>
      <c r="V6" s="59"/>
      <c r="W6" s="59"/>
      <c r="X6" s="60"/>
    </row>
    <row r="7" spans="1:24" ht="4.5" customHeight="1">
      <c r="A7" s="43"/>
      <c r="H7" s="2"/>
      <c r="J7" s="2"/>
      <c r="K7" s="2"/>
      <c r="L7" s="2"/>
      <c r="M7" s="2"/>
      <c r="N7" s="2"/>
      <c r="O7" s="2"/>
      <c r="P7" s="2"/>
      <c r="Q7" s="2"/>
      <c r="R7" s="2"/>
      <c r="S7" s="57"/>
      <c r="T7" s="58"/>
      <c r="U7" s="58"/>
      <c r="V7" s="59"/>
      <c r="W7" s="59"/>
      <c r="X7" s="60"/>
    </row>
    <row r="8" spans="1:24" ht="34.35" customHeight="1">
      <c r="A8" s="874"/>
      <c r="B8" s="875"/>
      <c r="C8" s="534" t="s">
        <v>471</v>
      </c>
      <c r="D8" s="885"/>
      <c r="E8" s="885"/>
      <c r="F8" s="886"/>
      <c r="G8" s="876" t="s">
        <v>472</v>
      </c>
      <c r="H8" s="877"/>
      <c r="I8" s="878" t="s">
        <v>473</v>
      </c>
      <c r="J8" s="340"/>
      <c r="K8" s="338" t="s">
        <v>474</v>
      </c>
      <c r="L8" s="879"/>
      <c r="M8" s="878" t="s">
        <v>475</v>
      </c>
      <c r="N8" s="913"/>
      <c r="O8" s="338" t="s">
        <v>476</v>
      </c>
      <c r="P8" s="914"/>
      <c r="Q8" s="915" t="s">
        <v>477</v>
      </c>
      <c r="R8" s="916"/>
      <c r="S8" s="917"/>
      <c r="T8" s="60"/>
      <c r="U8" s="36"/>
      <c r="V8" s="36"/>
      <c r="W8" s="36"/>
    </row>
    <row r="9" spans="1:24" ht="18" customHeight="1">
      <c r="A9" s="713" t="s">
        <v>478</v>
      </c>
      <c r="B9" s="714"/>
      <c r="C9" s="355" t="s">
        <v>479</v>
      </c>
      <c r="D9" s="887"/>
      <c r="E9" s="887"/>
      <c r="F9" s="888"/>
      <c r="G9" s="796"/>
      <c r="H9" s="797"/>
      <c r="I9" s="798"/>
      <c r="J9" s="799"/>
      <c r="K9" s="799"/>
      <c r="L9" s="796"/>
      <c r="M9" s="798"/>
      <c r="N9" s="799"/>
      <c r="O9" s="799"/>
      <c r="P9" s="800"/>
      <c r="Q9" s="801">
        <f>SUM(G9:P9)</f>
        <v>0</v>
      </c>
      <c r="R9" s="801"/>
      <c r="S9" s="801"/>
      <c r="T9" s="60"/>
      <c r="U9" s="36"/>
      <c r="V9" s="36"/>
      <c r="W9" s="36"/>
    </row>
    <row r="10" spans="1:24" ht="18" customHeight="1">
      <c r="A10" s="715"/>
      <c r="B10" s="716"/>
      <c r="C10" s="369" t="s">
        <v>480</v>
      </c>
      <c r="D10" s="889" t="s">
        <v>481</v>
      </c>
      <c r="E10" s="890"/>
      <c r="F10" s="891"/>
      <c r="G10" s="804"/>
      <c r="H10" s="805"/>
      <c r="I10" s="805"/>
      <c r="J10" s="814"/>
      <c r="K10" s="815"/>
      <c r="L10" s="816"/>
      <c r="M10" s="817"/>
      <c r="N10" s="818"/>
      <c r="O10" s="815"/>
      <c r="P10" s="819"/>
      <c r="Q10" s="743">
        <f>SUM(G10:P10)</f>
        <v>0</v>
      </c>
      <c r="R10" s="744"/>
      <c r="S10" s="745"/>
      <c r="T10" s="60"/>
      <c r="U10" s="36"/>
      <c r="V10" s="36"/>
      <c r="W10" s="36"/>
    </row>
    <row r="11" spans="1:24" ht="18" customHeight="1">
      <c r="A11" s="715"/>
      <c r="B11" s="716"/>
      <c r="C11" s="802"/>
      <c r="D11" s="892" t="s">
        <v>482</v>
      </c>
      <c r="E11" s="893"/>
      <c r="F11" s="894"/>
      <c r="G11" s="880">
        <f>M84</f>
        <v>0</v>
      </c>
      <c r="H11" s="881"/>
      <c r="I11" s="882"/>
      <c r="J11" s="883"/>
      <c r="K11" s="721"/>
      <c r="L11" s="726"/>
      <c r="M11" s="722"/>
      <c r="N11" s="726"/>
      <c r="O11" s="721"/>
      <c r="P11" s="722"/>
      <c r="Q11" s="743">
        <f>SUM(G11:P11)</f>
        <v>0</v>
      </c>
      <c r="R11" s="744"/>
      <c r="S11" s="745"/>
      <c r="T11" s="60"/>
      <c r="U11" s="36"/>
      <c r="V11" s="36"/>
      <c r="W11" s="36"/>
    </row>
    <row r="12" spans="1:24" ht="18" customHeight="1">
      <c r="A12" s="715"/>
      <c r="B12" s="716"/>
      <c r="C12" s="802"/>
      <c r="D12" s="895" t="s">
        <v>483</v>
      </c>
      <c r="E12" s="896"/>
      <c r="F12" s="897"/>
      <c r="G12" s="806"/>
      <c r="H12" s="807"/>
      <c r="I12" s="807"/>
      <c r="J12" s="808"/>
      <c r="K12" s="809"/>
      <c r="L12" s="810"/>
      <c r="M12" s="811"/>
      <c r="N12" s="812"/>
      <c r="O12" s="813"/>
      <c r="P12" s="811"/>
      <c r="Q12" s="743">
        <f>SUM(G12:P12)</f>
        <v>0</v>
      </c>
      <c r="R12" s="744"/>
      <c r="S12" s="745"/>
      <c r="T12" s="60"/>
      <c r="U12" s="36"/>
      <c r="V12" s="36"/>
      <c r="W12" s="36"/>
    </row>
    <row r="13" spans="1:24" ht="18" customHeight="1" thickBot="1">
      <c r="A13" s="715"/>
      <c r="B13" s="716"/>
      <c r="C13" s="803"/>
      <c r="D13" s="898" t="s">
        <v>484</v>
      </c>
      <c r="E13" s="899"/>
      <c r="F13" s="900"/>
      <c r="G13" s="755">
        <f>SUM(G10:H12)</f>
        <v>0</v>
      </c>
      <c r="H13" s="756"/>
      <c r="I13" s="756">
        <f>SUM(I10:J12)</f>
        <v>0</v>
      </c>
      <c r="J13" s="757"/>
      <c r="K13" s="755">
        <f>SUM(K10:L12)</f>
        <v>0</v>
      </c>
      <c r="L13" s="758"/>
      <c r="M13" s="756">
        <f>SUM(M10:N12)</f>
        <v>0</v>
      </c>
      <c r="N13" s="757"/>
      <c r="O13" s="755">
        <f>SUM(O10:P12)</f>
        <v>0</v>
      </c>
      <c r="P13" s="758"/>
      <c r="Q13" s="746">
        <f>SUM(Q10:S12)</f>
        <v>0</v>
      </c>
      <c r="R13" s="747"/>
      <c r="S13" s="748"/>
      <c r="T13" s="61"/>
      <c r="U13" s="36"/>
      <c r="V13" s="36"/>
      <c r="W13" s="36"/>
    </row>
    <row r="14" spans="1:24" ht="18" customHeight="1" thickBot="1">
      <c r="A14" s="717"/>
      <c r="B14" s="795"/>
      <c r="C14" s="901" t="s">
        <v>485</v>
      </c>
      <c r="D14" s="902"/>
      <c r="E14" s="902"/>
      <c r="F14" s="903"/>
      <c r="G14" s="749">
        <f>G9+G13</f>
        <v>0</v>
      </c>
      <c r="H14" s="750"/>
      <c r="I14" s="751">
        <f>I9+I13</f>
        <v>0</v>
      </c>
      <c r="J14" s="752"/>
      <c r="K14" s="749">
        <f>K9+K13</f>
        <v>0</v>
      </c>
      <c r="L14" s="750"/>
      <c r="M14" s="751">
        <f>M9+M13</f>
        <v>0</v>
      </c>
      <c r="N14" s="752"/>
      <c r="O14" s="749">
        <f>O9+O13</f>
        <v>0</v>
      </c>
      <c r="P14" s="753"/>
      <c r="Q14" s="749">
        <f>Q9+Q13</f>
        <v>0</v>
      </c>
      <c r="R14" s="753"/>
      <c r="S14" s="754"/>
      <c r="T14" s="61"/>
      <c r="U14" s="36"/>
      <c r="V14" s="36"/>
      <c r="W14" s="36"/>
    </row>
    <row r="15" spans="1:24" ht="18" customHeight="1">
      <c r="A15" s="713" t="s">
        <v>486</v>
      </c>
      <c r="B15" s="714"/>
      <c r="C15" s="904" t="s">
        <v>487</v>
      </c>
      <c r="D15" s="905"/>
      <c r="E15" s="905"/>
      <c r="F15" s="906"/>
      <c r="G15" s="738">
        <f>M85</f>
        <v>0</v>
      </c>
      <c r="H15" s="739"/>
      <c r="I15" s="740"/>
      <c r="J15" s="741"/>
      <c r="K15" s="733"/>
      <c r="L15" s="742"/>
      <c r="M15" s="740"/>
      <c r="N15" s="741"/>
      <c r="O15" s="733"/>
      <c r="P15" s="734"/>
      <c r="Q15" s="735">
        <f>SUM(G15:P15)</f>
        <v>0</v>
      </c>
      <c r="R15" s="736"/>
      <c r="S15" s="737"/>
      <c r="T15" s="60"/>
      <c r="U15" s="36"/>
      <c r="V15" s="36"/>
      <c r="W15" s="36"/>
    </row>
    <row r="16" spans="1:24" ht="18" customHeight="1">
      <c r="A16" s="715"/>
      <c r="B16" s="716"/>
      <c r="C16" s="892" t="s">
        <v>488</v>
      </c>
      <c r="D16" s="893"/>
      <c r="E16" s="893"/>
      <c r="F16" s="894"/>
      <c r="G16" s="721"/>
      <c r="H16" s="726"/>
      <c r="I16" s="719"/>
      <c r="J16" s="720"/>
      <c r="K16" s="721"/>
      <c r="L16" s="726"/>
      <c r="M16" s="719"/>
      <c r="N16" s="720"/>
      <c r="O16" s="721"/>
      <c r="P16" s="722"/>
      <c r="Q16" s="723">
        <f>SUM(G16:P16)</f>
        <v>0</v>
      </c>
      <c r="R16" s="724"/>
      <c r="S16" s="725"/>
      <c r="T16" s="60"/>
      <c r="U16" s="36"/>
      <c r="V16" s="36"/>
      <c r="W16" s="36"/>
    </row>
    <row r="17" spans="1:24" ht="18" customHeight="1">
      <c r="A17" s="715"/>
      <c r="B17" s="716"/>
      <c r="C17" s="907" t="s">
        <v>489</v>
      </c>
      <c r="D17" s="908"/>
      <c r="E17" s="908"/>
      <c r="F17" s="909"/>
      <c r="G17" s="721"/>
      <c r="H17" s="726"/>
      <c r="I17" s="719"/>
      <c r="J17" s="720"/>
      <c r="K17" s="721"/>
      <c r="L17" s="726"/>
      <c r="M17" s="719"/>
      <c r="N17" s="720"/>
      <c r="O17" s="721"/>
      <c r="P17" s="722"/>
      <c r="Q17" s="723">
        <f>SUM(G17:P17)</f>
        <v>0</v>
      </c>
      <c r="R17" s="724"/>
      <c r="S17" s="725"/>
      <c r="T17" s="60"/>
      <c r="U17" s="36"/>
      <c r="V17" s="36"/>
      <c r="W17" s="36"/>
    </row>
    <row r="18" spans="1:24" ht="18" customHeight="1">
      <c r="A18" s="715"/>
      <c r="B18" s="716"/>
      <c r="C18" s="907" t="s">
        <v>490</v>
      </c>
      <c r="D18" s="908"/>
      <c r="E18" s="908"/>
      <c r="F18" s="909"/>
      <c r="G18" s="721"/>
      <c r="H18" s="726"/>
      <c r="I18" s="719"/>
      <c r="J18" s="720"/>
      <c r="K18" s="721"/>
      <c r="L18" s="726"/>
      <c r="M18" s="719"/>
      <c r="N18" s="720"/>
      <c r="O18" s="721"/>
      <c r="P18" s="722"/>
      <c r="Q18" s="730">
        <f>SUM(G18:P18)</f>
        <v>0</v>
      </c>
      <c r="R18" s="731"/>
      <c r="S18" s="732"/>
      <c r="T18" s="60"/>
      <c r="U18" s="36"/>
      <c r="V18" s="36"/>
      <c r="W18" s="36"/>
    </row>
    <row r="19" spans="1:24" ht="18" customHeight="1">
      <c r="A19" s="717"/>
      <c r="B19" s="718"/>
      <c r="C19" s="910" t="s">
        <v>491</v>
      </c>
      <c r="D19" s="911"/>
      <c r="E19" s="911"/>
      <c r="F19" s="912"/>
      <c r="G19" s="710">
        <f>G15+G16+G17+G18</f>
        <v>0</v>
      </c>
      <c r="H19" s="711"/>
      <c r="I19" s="711">
        <f>I15+I16+I17+I18</f>
        <v>0</v>
      </c>
      <c r="J19" s="712"/>
      <c r="K19" s="710">
        <f>K15+K16+K17+K18</f>
        <v>0</v>
      </c>
      <c r="L19" s="711"/>
      <c r="M19" s="711">
        <f>M15+M16+M17+M18</f>
        <v>0</v>
      </c>
      <c r="N19" s="712"/>
      <c r="O19" s="696">
        <f>O15+O16+O17+O18</f>
        <v>0</v>
      </c>
      <c r="P19" s="697"/>
      <c r="Q19" s="696">
        <f>SUM(Q15:S18)</f>
        <v>0</v>
      </c>
      <c r="R19" s="697"/>
      <c r="S19" s="698"/>
      <c r="T19" s="60"/>
      <c r="U19" s="36"/>
      <c r="V19" s="36"/>
      <c r="W19" s="36"/>
    </row>
    <row r="20" spans="1:24" ht="18" customHeight="1">
      <c r="A20" s="699" t="s">
        <v>492</v>
      </c>
      <c r="B20" s="700"/>
      <c r="C20" s="700"/>
      <c r="D20" s="700"/>
      <c r="E20" s="700"/>
      <c r="F20" s="194"/>
      <c r="G20" s="701">
        <f>G14+G19</f>
        <v>0</v>
      </c>
      <c r="H20" s="702"/>
      <c r="I20" s="703">
        <f>I14+I19</f>
        <v>0</v>
      </c>
      <c r="J20" s="704"/>
      <c r="K20" s="705">
        <f>K14+K19</f>
        <v>0</v>
      </c>
      <c r="L20" s="706"/>
      <c r="M20" s="706">
        <f>M14+M19</f>
        <v>0</v>
      </c>
      <c r="N20" s="707"/>
      <c r="O20" s="708">
        <f>O14+O19</f>
        <v>0</v>
      </c>
      <c r="P20" s="703"/>
      <c r="Q20" s="708">
        <f>Q14+Q19</f>
        <v>0</v>
      </c>
      <c r="R20" s="703"/>
      <c r="S20" s="709">
        <f>S14+S15+S16+S19</f>
        <v>0</v>
      </c>
      <c r="T20" s="60"/>
      <c r="U20" s="36"/>
      <c r="V20" s="36"/>
      <c r="W20" s="36"/>
    </row>
    <row r="21" spans="1:24" ht="15" customHeight="1">
      <c r="A21" s="884" t="s">
        <v>493</v>
      </c>
      <c r="B21" s="884"/>
      <c r="C21" s="884"/>
      <c r="D21" s="884"/>
      <c r="E21" s="884"/>
      <c r="F21" s="884"/>
      <c r="G21" s="884"/>
      <c r="H21" s="884"/>
      <c r="I21" s="884"/>
      <c r="J21" s="884"/>
      <c r="K21" s="884"/>
      <c r="L21" s="884"/>
      <c r="M21" s="884"/>
      <c r="N21" s="884"/>
      <c r="O21" s="884"/>
      <c r="P21" s="884"/>
      <c r="Q21" s="884"/>
      <c r="R21" s="884"/>
      <c r="S21" s="884"/>
      <c r="T21" s="884"/>
      <c r="U21" s="884"/>
      <c r="V21" s="884"/>
      <c r="W21" s="884"/>
      <c r="X21" s="884"/>
    </row>
    <row r="22" spans="1:24" ht="15" customHeight="1">
      <c r="A22" s="62" t="s">
        <v>494</v>
      </c>
      <c r="B22" s="232"/>
      <c r="C22" s="232"/>
      <c r="D22" s="232"/>
      <c r="E22" s="232"/>
      <c r="F22" s="232"/>
      <c r="G22" s="232"/>
      <c r="H22" s="232"/>
      <c r="I22" s="232"/>
      <c r="J22" s="232"/>
      <c r="K22" s="232"/>
      <c r="L22" s="232"/>
      <c r="M22" s="232"/>
      <c r="N22" s="232"/>
      <c r="O22" s="232"/>
      <c r="P22" s="232"/>
      <c r="Q22" s="232"/>
      <c r="R22" s="232"/>
      <c r="S22" s="232"/>
      <c r="T22" s="232"/>
      <c r="U22" s="232"/>
      <c r="V22" s="232"/>
      <c r="W22" s="232"/>
      <c r="X22" s="232"/>
    </row>
    <row r="23" spans="1:24" ht="15" customHeight="1">
      <c r="A23" s="852" t="s">
        <v>495</v>
      </c>
      <c r="B23" s="852"/>
      <c r="C23" s="852"/>
      <c r="D23" s="852"/>
      <c r="E23" s="852"/>
      <c r="F23" s="852"/>
      <c r="G23" s="852"/>
      <c r="H23" s="852"/>
      <c r="I23" s="852"/>
      <c r="J23" s="852"/>
      <c r="K23" s="852"/>
      <c r="L23" s="852"/>
      <c r="M23" s="852"/>
      <c r="N23" s="852"/>
      <c r="O23" s="852"/>
      <c r="P23" s="852"/>
      <c r="Q23" s="852"/>
      <c r="R23" s="852"/>
      <c r="S23" s="852"/>
      <c r="T23" s="852"/>
      <c r="U23" s="852"/>
      <c r="V23" s="852"/>
      <c r="W23" s="852"/>
      <c r="X23" s="852"/>
    </row>
    <row r="24" spans="1:24" ht="6" customHeight="1">
      <c r="A24" s="231"/>
      <c r="B24" s="231"/>
      <c r="C24" s="231"/>
      <c r="D24" s="231"/>
      <c r="E24" s="231"/>
      <c r="F24" s="231"/>
      <c r="G24" s="231"/>
      <c r="H24" s="231"/>
      <c r="I24" s="231"/>
      <c r="J24" s="231"/>
      <c r="K24" s="231"/>
      <c r="L24" s="231"/>
      <c r="M24" s="231"/>
      <c r="N24" s="231"/>
      <c r="O24" s="231"/>
      <c r="P24" s="231"/>
      <c r="Q24" s="231"/>
      <c r="R24" s="231"/>
      <c r="S24" s="231"/>
      <c r="T24" s="231"/>
      <c r="U24" s="231"/>
      <c r="V24" s="231"/>
      <c r="W24" s="231"/>
      <c r="X24" s="231"/>
    </row>
    <row r="25" spans="1:24" ht="31.5" customHeight="1">
      <c r="A25" s="853" t="s">
        <v>496</v>
      </c>
      <c r="B25" s="854"/>
      <c r="C25" s="727"/>
      <c r="D25" s="728"/>
      <c r="E25" s="728"/>
      <c r="F25" s="728"/>
      <c r="G25" s="728"/>
      <c r="H25" s="728"/>
      <c r="I25" s="729"/>
      <c r="J25" s="690" t="s">
        <v>497</v>
      </c>
      <c r="K25" s="691"/>
      <c r="L25" s="691"/>
      <c r="M25" s="692"/>
      <c r="N25" s="693"/>
      <c r="O25" s="694"/>
      <c r="P25" s="694"/>
      <c r="Q25" s="694"/>
      <c r="R25" s="694"/>
      <c r="S25" s="694"/>
      <c r="T25" s="694"/>
      <c r="U25" s="694"/>
      <c r="V25" s="694"/>
      <c r="W25" s="694"/>
      <c r="X25" s="695"/>
    </row>
    <row r="26" spans="1:24" ht="7.5" customHeight="1">
      <c r="A26" s="665"/>
      <c r="B26" s="665"/>
      <c r="C26" s="665"/>
      <c r="D26" s="665"/>
      <c r="E26" s="665"/>
      <c r="F26" s="665"/>
      <c r="G26" s="665"/>
      <c r="H26" s="665"/>
      <c r="I26" s="665"/>
      <c r="J26" s="665"/>
      <c r="K26" s="665"/>
      <c r="L26" s="665"/>
      <c r="M26" s="665"/>
      <c r="N26" s="665"/>
      <c r="O26" s="665"/>
      <c r="P26" s="665"/>
      <c r="Q26" s="665"/>
      <c r="R26" s="665"/>
      <c r="S26" s="665"/>
      <c r="T26" s="665"/>
      <c r="U26" s="665"/>
      <c r="V26" s="665"/>
      <c r="W26" s="665"/>
      <c r="X26" s="665"/>
    </row>
    <row r="27" spans="1:24" ht="18.75" customHeight="1">
      <c r="A27" s="349" t="s">
        <v>498</v>
      </c>
      <c r="B27" s="349"/>
      <c r="C27" s="349"/>
      <c r="D27" s="349"/>
      <c r="E27" s="349"/>
      <c r="F27" s="349"/>
      <c r="G27" s="349"/>
      <c r="H27" s="349"/>
      <c r="I27" s="349"/>
      <c r="J27" s="349"/>
      <c r="K27" s="349"/>
      <c r="L27" s="349"/>
      <c r="M27" s="349"/>
      <c r="N27" s="349"/>
      <c r="O27" s="349"/>
      <c r="P27" s="349"/>
      <c r="Q27" s="349"/>
      <c r="R27" s="349"/>
      <c r="S27" s="349"/>
      <c r="T27" s="349"/>
      <c r="U27" s="349"/>
      <c r="V27" s="349"/>
      <c r="W27" s="349"/>
      <c r="X27" s="349"/>
    </row>
    <row r="28" spans="1:24" ht="16.5" customHeight="1">
      <c r="A28" s="63" t="s">
        <v>499</v>
      </c>
    </row>
    <row r="29" spans="1:24" ht="25.5" customHeight="1">
      <c r="A29" s="666" t="s">
        <v>500</v>
      </c>
      <c r="B29" s="667"/>
      <c r="C29" s="667"/>
      <c r="D29" s="667"/>
      <c r="E29" s="668"/>
      <c r="F29" s="424"/>
      <c r="G29" s="425"/>
      <c r="H29" s="425"/>
      <c r="I29" s="425"/>
      <c r="J29" s="425"/>
      <c r="K29" s="425"/>
      <c r="L29" s="425"/>
      <c r="M29" s="425"/>
      <c r="N29" s="425"/>
      <c r="O29" s="425"/>
      <c r="P29" s="425"/>
      <c r="Q29" s="425"/>
      <c r="R29" s="425"/>
      <c r="S29" s="425"/>
      <c r="T29" s="425"/>
      <c r="U29" s="425"/>
      <c r="V29" s="425"/>
      <c r="W29" s="425"/>
      <c r="X29" s="426"/>
    </row>
    <row r="30" spans="1:24" ht="12" customHeight="1"/>
    <row r="31" spans="1:24" ht="16.5" customHeight="1">
      <c r="A31" s="669" t="s">
        <v>501</v>
      </c>
      <c r="B31" s="669"/>
      <c r="C31" s="669"/>
      <c r="D31" s="669"/>
      <c r="E31" s="669"/>
      <c r="F31" s="669"/>
      <c r="G31" s="669"/>
      <c r="H31" s="669"/>
      <c r="I31" s="669"/>
      <c r="J31" s="669"/>
      <c r="K31" s="669"/>
      <c r="L31" s="669"/>
      <c r="M31" s="669"/>
      <c r="N31" s="669"/>
      <c r="O31" s="669"/>
      <c r="P31" s="669"/>
      <c r="Q31" s="669"/>
      <c r="R31" s="669"/>
      <c r="S31" s="669"/>
      <c r="T31" s="669"/>
      <c r="U31" s="669"/>
      <c r="V31" s="669"/>
      <c r="W31" s="669"/>
      <c r="X31" s="669"/>
    </row>
    <row r="32" spans="1:24" ht="16.5" customHeight="1">
      <c r="A32" s="670" t="s">
        <v>502</v>
      </c>
      <c r="B32" s="671"/>
      <c r="C32" s="671"/>
      <c r="D32" s="671"/>
      <c r="E32" s="672"/>
      <c r="F32" s="670" t="s">
        <v>503</v>
      </c>
      <c r="G32" s="671"/>
      <c r="H32" s="671"/>
      <c r="I32" s="671"/>
      <c r="J32" s="671"/>
      <c r="K32" s="671"/>
      <c r="L32" s="671"/>
      <c r="M32" s="671"/>
      <c r="N32" s="671"/>
      <c r="O32" s="671"/>
      <c r="P32" s="671"/>
      <c r="Q32" s="671"/>
      <c r="R32" s="685"/>
      <c r="S32" s="679"/>
      <c r="T32" s="680"/>
      <c r="U32" s="233" t="s">
        <v>504</v>
      </c>
      <c r="V32" s="683" t="str">
        <f>IFERROR(ROUND(S32/$Q$13*100,1),"")</f>
        <v/>
      </c>
      <c r="W32" s="684"/>
      <c r="X32" s="164" t="s">
        <v>505</v>
      </c>
    </row>
    <row r="33" spans="1:24" ht="16.5" customHeight="1">
      <c r="A33" s="673"/>
      <c r="B33" s="674"/>
      <c r="C33" s="674"/>
      <c r="D33" s="674"/>
      <c r="E33" s="675"/>
      <c r="F33" s="686" t="s">
        <v>506</v>
      </c>
      <c r="G33" s="687"/>
      <c r="H33" s="687"/>
      <c r="I33" s="687"/>
      <c r="J33" s="687"/>
      <c r="K33" s="687"/>
      <c r="L33" s="687"/>
      <c r="M33" s="687"/>
      <c r="N33" s="687"/>
      <c r="O33" s="687"/>
      <c r="P33" s="687"/>
      <c r="Q33" s="687"/>
      <c r="R33" s="688"/>
      <c r="S33" s="681">
        <f>G11</f>
        <v>0</v>
      </c>
      <c r="T33" s="682"/>
      <c r="U33" s="233" t="s">
        <v>504</v>
      </c>
      <c r="V33" s="683" t="str">
        <f>IFERROR(ROUND(S33/$Q$13*100,1),"")</f>
        <v/>
      </c>
      <c r="W33" s="684"/>
      <c r="X33" s="195" t="s">
        <v>505</v>
      </c>
    </row>
    <row r="34" spans="1:24" ht="16.5" customHeight="1">
      <c r="A34" s="673"/>
      <c r="B34" s="674"/>
      <c r="C34" s="674"/>
      <c r="D34" s="674"/>
      <c r="E34" s="675"/>
      <c r="F34" s="686" t="s">
        <v>507</v>
      </c>
      <c r="G34" s="687"/>
      <c r="H34" s="687"/>
      <c r="I34" s="687"/>
      <c r="J34" s="687"/>
      <c r="K34" s="687"/>
      <c r="L34" s="687"/>
      <c r="M34" s="687"/>
      <c r="N34" s="687"/>
      <c r="O34" s="687"/>
      <c r="P34" s="687"/>
      <c r="Q34" s="687"/>
      <c r="R34" s="688"/>
      <c r="S34" s="679"/>
      <c r="T34" s="680"/>
      <c r="U34" s="233" t="s">
        <v>504</v>
      </c>
      <c r="V34" s="683" t="str">
        <f>IFERROR(ROUND(S34/$Q$13*100,1),"")</f>
        <v/>
      </c>
      <c r="W34" s="684"/>
      <c r="X34" s="164" t="s">
        <v>505</v>
      </c>
    </row>
    <row r="35" spans="1:24" ht="16.5" customHeight="1">
      <c r="A35" s="676"/>
      <c r="B35" s="677"/>
      <c r="C35" s="677"/>
      <c r="D35" s="677"/>
      <c r="E35" s="678"/>
      <c r="F35" s="676" t="s">
        <v>508</v>
      </c>
      <c r="G35" s="677"/>
      <c r="H35" s="677"/>
      <c r="I35" s="677"/>
      <c r="J35" s="677"/>
      <c r="K35" s="677"/>
      <c r="L35" s="677"/>
      <c r="M35" s="677"/>
      <c r="N35" s="677"/>
      <c r="O35" s="677"/>
      <c r="P35" s="677"/>
      <c r="Q35" s="677"/>
      <c r="R35" s="689"/>
      <c r="S35" s="681">
        <f>Q13-(S32+S33+S34)</f>
        <v>0</v>
      </c>
      <c r="T35" s="682"/>
      <c r="U35" s="233" t="s">
        <v>504</v>
      </c>
      <c r="V35" s="683" t="str">
        <f>IFERROR(ROUND(S35/$Q$13*100,1),"")</f>
        <v/>
      </c>
      <c r="W35" s="684"/>
      <c r="X35" s="64" t="s">
        <v>505</v>
      </c>
    </row>
    <row r="36" spans="1:24" ht="9" customHeight="1"/>
    <row r="37" spans="1:24" ht="9" customHeight="1">
      <c r="A37" s="860" t="s">
        <v>590</v>
      </c>
      <c r="B37" s="861"/>
      <c r="C37" s="861"/>
      <c r="D37" s="861"/>
      <c r="E37" s="861"/>
      <c r="F37" s="861"/>
      <c r="G37" s="861"/>
      <c r="H37" s="861"/>
      <c r="I37" s="861"/>
      <c r="J37" s="861"/>
      <c r="K37" s="861"/>
      <c r="L37" s="861"/>
      <c r="M37" s="861"/>
      <c r="N37" s="861"/>
      <c r="O37" s="861"/>
      <c r="P37" s="861"/>
      <c r="Q37" s="861"/>
      <c r="R37" s="861"/>
      <c r="S37" s="861"/>
      <c r="T37" s="861"/>
      <c r="U37" s="861"/>
    </row>
    <row r="38" spans="1:24" ht="27.75" customHeight="1">
      <c r="A38" s="861"/>
      <c r="B38" s="861"/>
      <c r="C38" s="861"/>
      <c r="D38" s="861"/>
      <c r="E38" s="861"/>
      <c r="F38" s="861"/>
      <c r="G38" s="861"/>
      <c r="H38" s="861"/>
      <c r="I38" s="861"/>
      <c r="J38" s="861"/>
      <c r="K38" s="861"/>
      <c r="L38" s="861"/>
      <c r="M38" s="861"/>
      <c r="N38" s="861"/>
      <c r="O38" s="861"/>
      <c r="P38" s="861"/>
      <c r="Q38" s="861"/>
      <c r="R38" s="861"/>
      <c r="S38" s="861"/>
      <c r="T38" s="861"/>
      <c r="U38" s="861"/>
    </row>
    <row r="39" spans="1:24" ht="9" customHeight="1">
      <c r="A39" s="352" t="s">
        <v>509</v>
      </c>
      <c r="B39" s="352"/>
      <c r="C39" s="352"/>
      <c r="D39" s="352"/>
      <c r="E39" s="352"/>
      <c r="F39" s="352"/>
    </row>
    <row r="40" spans="1:24" ht="9" customHeight="1">
      <c r="A40" s="352"/>
      <c r="B40" s="352"/>
      <c r="C40" s="352"/>
      <c r="D40" s="352"/>
      <c r="E40" s="352"/>
      <c r="F40" s="352"/>
    </row>
    <row r="41" spans="1:24" ht="9" customHeight="1">
      <c r="A41" s="862" t="s">
        <v>510</v>
      </c>
      <c r="B41" s="863"/>
      <c r="C41" s="863"/>
      <c r="D41" s="864"/>
      <c r="E41" s="307"/>
      <c r="F41" s="308"/>
      <c r="G41" s="308"/>
      <c r="H41" s="308"/>
      <c r="I41" s="308"/>
      <c r="J41" s="376" t="s">
        <v>511</v>
      </c>
      <c r="K41" s="376"/>
      <c r="L41" s="376"/>
      <c r="M41" s="321"/>
      <c r="N41" s="322"/>
      <c r="O41" s="322"/>
      <c r="P41" s="322"/>
      <c r="Q41" s="322"/>
      <c r="R41" s="322"/>
      <c r="S41" s="322"/>
      <c r="T41" s="322"/>
      <c r="U41" s="323"/>
    </row>
    <row r="42" spans="1:24" ht="9" customHeight="1">
      <c r="A42" s="865"/>
      <c r="B42" s="866"/>
      <c r="C42" s="866"/>
      <c r="D42" s="867"/>
      <c r="E42" s="872"/>
      <c r="F42" s="873"/>
      <c r="G42" s="873"/>
      <c r="H42" s="873"/>
      <c r="I42" s="873"/>
      <c r="J42" s="376"/>
      <c r="K42" s="376"/>
      <c r="L42" s="376"/>
      <c r="M42" s="851"/>
      <c r="N42" s="344"/>
      <c r="O42" s="344"/>
      <c r="P42" s="344"/>
      <c r="Q42" s="344"/>
      <c r="R42" s="344"/>
      <c r="S42" s="344"/>
      <c r="T42" s="344"/>
      <c r="U42" s="345"/>
    </row>
    <row r="43" spans="1:24" ht="9" customHeight="1">
      <c r="A43" s="868"/>
      <c r="B43" s="869"/>
      <c r="C43" s="869"/>
      <c r="D43" s="870"/>
      <c r="E43" s="310"/>
      <c r="F43" s="311"/>
      <c r="G43" s="311"/>
      <c r="H43" s="311"/>
      <c r="I43" s="311"/>
      <c r="J43" s="376"/>
      <c r="K43" s="376"/>
      <c r="L43" s="376"/>
      <c r="M43" s="324"/>
      <c r="N43" s="325"/>
      <c r="O43" s="325"/>
      <c r="P43" s="325"/>
      <c r="Q43" s="325"/>
      <c r="R43" s="325"/>
      <c r="S43" s="325"/>
      <c r="T43" s="325"/>
      <c r="U43" s="326"/>
    </row>
    <row r="44" spans="1:24" ht="9" customHeight="1">
      <c r="A44" s="862" t="s">
        <v>512</v>
      </c>
      <c r="B44" s="863"/>
      <c r="C44" s="863"/>
      <c r="D44" s="864"/>
      <c r="E44" s="321"/>
      <c r="F44" s="322"/>
      <c r="G44" s="322"/>
      <c r="H44" s="322"/>
      <c r="I44" s="322"/>
      <c r="J44" s="322"/>
      <c r="K44" s="322"/>
      <c r="L44" s="322"/>
      <c r="M44" s="322"/>
      <c r="N44" s="322"/>
      <c r="O44" s="322"/>
      <c r="P44" s="322"/>
      <c r="Q44" s="322"/>
      <c r="R44" s="322"/>
      <c r="S44" s="322"/>
      <c r="T44" s="322"/>
      <c r="U44" s="323"/>
    </row>
    <row r="45" spans="1:24" ht="9" customHeight="1">
      <c r="A45" s="865"/>
      <c r="B45" s="866"/>
      <c r="C45" s="866"/>
      <c r="D45" s="867"/>
      <c r="E45" s="851"/>
      <c r="F45" s="344"/>
      <c r="G45" s="344"/>
      <c r="H45" s="344"/>
      <c r="I45" s="344"/>
      <c r="J45" s="344"/>
      <c r="K45" s="344"/>
      <c r="L45" s="344"/>
      <c r="M45" s="344"/>
      <c r="N45" s="344"/>
      <c r="O45" s="344"/>
      <c r="P45" s="344"/>
      <c r="Q45" s="344"/>
      <c r="R45" s="344"/>
      <c r="S45" s="344"/>
      <c r="T45" s="344"/>
      <c r="U45" s="345"/>
    </row>
    <row r="46" spans="1:24" ht="9" customHeight="1">
      <c r="A46" s="868"/>
      <c r="B46" s="869"/>
      <c r="C46" s="869"/>
      <c r="D46" s="870"/>
      <c r="E46" s="324"/>
      <c r="F46" s="325"/>
      <c r="G46" s="325"/>
      <c r="H46" s="325"/>
      <c r="I46" s="325"/>
      <c r="J46" s="325"/>
      <c r="K46" s="325"/>
      <c r="L46" s="325"/>
      <c r="M46" s="325"/>
      <c r="N46" s="325"/>
      <c r="O46" s="325"/>
      <c r="P46" s="325"/>
      <c r="Q46" s="325"/>
      <c r="R46" s="325"/>
      <c r="S46" s="325"/>
      <c r="T46" s="325"/>
      <c r="U46" s="326"/>
    </row>
    <row r="47" spans="1:24" ht="9" customHeight="1">
      <c r="A47" s="871" t="s">
        <v>513</v>
      </c>
      <c r="B47" s="871"/>
      <c r="C47" s="871"/>
      <c r="D47" s="871"/>
      <c r="E47" s="321"/>
      <c r="F47" s="322"/>
      <c r="G47" s="322"/>
      <c r="H47" s="322"/>
      <c r="I47" s="322"/>
      <c r="J47" s="322"/>
      <c r="K47" s="322"/>
      <c r="L47" s="322"/>
      <c r="M47" s="322"/>
      <c r="N47" s="322"/>
      <c r="O47" s="322"/>
      <c r="P47" s="322"/>
      <c r="Q47" s="322"/>
      <c r="R47" s="322"/>
      <c r="S47" s="322"/>
      <c r="T47" s="322"/>
      <c r="U47" s="323"/>
    </row>
    <row r="48" spans="1:24" ht="9" customHeight="1">
      <c r="A48" s="871"/>
      <c r="B48" s="871"/>
      <c r="C48" s="871"/>
      <c r="D48" s="871"/>
      <c r="E48" s="851"/>
      <c r="F48" s="344"/>
      <c r="G48" s="344"/>
      <c r="H48" s="344"/>
      <c r="I48" s="344"/>
      <c r="J48" s="344"/>
      <c r="K48" s="344"/>
      <c r="L48" s="344"/>
      <c r="M48" s="344"/>
      <c r="N48" s="344"/>
      <c r="O48" s="344"/>
      <c r="P48" s="344"/>
      <c r="Q48" s="344"/>
      <c r="R48" s="344"/>
      <c r="S48" s="344"/>
      <c r="T48" s="344"/>
      <c r="U48" s="345"/>
    </row>
    <row r="49" spans="1:21" ht="9" customHeight="1">
      <c r="A49" s="871"/>
      <c r="B49" s="871"/>
      <c r="C49" s="871"/>
      <c r="D49" s="871"/>
      <c r="E49" s="324"/>
      <c r="F49" s="325"/>
      <c r="G49" s="325"/>
      <c r="H49" s="325"/>
      <c r="I49" s="325"/>
      <c r="J49" s="325"/>
      <c r="K49" s="325"/>
      <c r="L49" s="325"/>
      <c r="M49" s="325"/>
      <c r="N49" s="325"/>
      <c r="O49" s="325"/>
      <c r="P49" s="325"/>
      <c r="Q49" s="325"/>
      <c r="R49" s="325"/>
      <c r="S49" s="325"/>
      <c r="T49" s="325"/>
      <c r="U49" s="326"/>
    </row>
    <row r="50" spans="1:21" ht="9" customHeight="1">
      <c r="A50" s="228"/>
      <c r="B50" s="228"/>
      <c r="C50" s="228"/>
      <c r="D50" s="228"/>
      <c r="E50" s="53"/>
      <c r="F50" s="53"/>
      <c r="G50" s="53"/>
      <c r="H50" s="53"/>
      <c r="I50" s="53"/>
      <c r="J50" s="53"/>
      <c r="K50" s="53"/>
      <c r="L50" s="53"/>
      <c r="M50" s="53"/>
      <c r="N50" s="53"/>
      <c r="O50" s="53"/>
      <c r="P50" s="53"/>
      <c r="Q50" s="53"/>
      <c r="R50" s="53"/>
    </row>
    <row r="51" spans="1:21" ht="9" customHeight="1">
      <c r="A51" s="352" t="s">
        <v>514</v>
      </c>
      <c r="B51" s="352"/>
      <c r="C51" s="352"/>
      <c r="D51" s="352"/>
      <c r="E51" s="352"/>
      <c r="F51" s="352"/>
      <c r="G51" s="352"/>
      <c r="H51" s="352"/>
      <c r="I51" s="352"/>
    </row>
    <row r="52" spans="1:21" ht="9" customHeight="1">
      <c r="A52" s="352"/>
      <c r="B52" s="352"/>
      <c r="C52" s="352"/>
      <c r="D52" s="352"/>
      <c r="E52" s="352"/>
      <c r="F52" s="352"/>
      <c r="G52" s="352"/>
      <c r="H52" s="352"/>
      <c r="I52" s="352"/>
    </row>
    <row r="53" spans="1:21" ht="9" customHeight="1">
      <c r="A53" s="377" t="s">
        <v>515</v>
      </c>
      <c r="B53" s="377"/>
      <c r="C53" s="377"/>
      <c r="D53" s="377"/>
      <c r="E53" s="321"/>
      <c r="F53" s="322"/>
      <c r="G53" s="322"/>
      <c r="H53" s="322"/>
      <c r="I53" s="322"/>
      <c r="J53" s="322"/>
      <c r="K53" s="322"/>
      <c r="L53" s="322"/>
      <c r="M53" s="322"/>
      <c r="N53" s="322"/>
      <c r="O53" s="322"/>
      <c r="P53" s="322"/>
      <c r="Q53" s="322"/>
      <c r="R53" s="322"/>
      <c r="S53" s="322"/>
      <c r="T53" s="322"/>
      <c r="U53" s="323"/>
    </row>
    <row r="54" spans="1:21" ht="9" customHeight="1">
      <c r="A54" s="377"/>
      <c r="B54" s="377"/>
      <c r="C54" s="377"/>
      <c r="D54" s="377"/>
      <c r="E54" s="851"/>
      <c r="F54" s="344"/>
      <c r="G54" s="344"/>
      <c r="H54" s="344"/>
      <c r="I54" s="344"/>
      <c r="J54" s="344"/>
      <c r="K54" s="344"/>
      <c r="L54" s="344"/>
      <c r="M54" s="344"/>
      <c r="N54" s="344"/>
      <c r="O54" s="344"/>
      <c r="P54" s="344"/>
      <c r="Q54" s="344"/>
      <c r="R54" s="344"/>
      <c r="S54" s="344"/>
      <c r="T54" s="344"/>
      <c r="U54" s="345"/>
    </row>
    <row r="55" spans="1:21" ht="9" customHeight="1">
      <c r="A55" s="377"/>
      <c r="B55" s="377"/>
      <c r="C55" s="377"/>
      <c r="D55" s="377"/>
      <c r="E55" s="324"/>
      <c r="F55" s="325"/>
      <c r="G55" s="325"/>
      <c r="H55" s="325"/>
      <c r="I55" s="325"/>
      <c r="J55" s="325"/>
      <c r="K55" s="325"/>
      <c r="L55" s="325"/>
      <c r="M55" s="325"/>
      <c r="N55" s="325"/>
      <c r="O55" s="325"/>
      <c r="P55" s="325"/>
      <c r="Q55" s="325"/>
      <c r="R55" s="325"/>
      <c r="S55" s="325"/>
      <c r="T55" s="325"/>
      <c r="U55" s="326"/>
    </row>
    <row r="56" spans="1:21" ht="9" customHeight="1">
      <c r="A56" s="377" t="s">
        <v>516</v>
      </c>
      <c r="B56" s="377"/>
      <c r="C56" s="377"/>
      <c r="D56" s="377"/>
      <c r="E56" s="321"/>
      <c r="F56" s="322"/>
      <c r="G56" s="322"/>
      <c r="H56" s="322"/>
      <c r="I56" s="322"/>
      <c r="J56" s="322"/>
      <c r="K56" s="322"/>
      <c r="L56" s="322"/>
      <c r="M56" s="322"/>
      <c r="N56" s="322"/>
      <c r="O56" s="322"/>
      <c r="P56" s="322"/>
      <c r="Q56" s="322"/>
      <c r="R56" s="322"/>
      <c r="S56" s="322"/>
      <c r="T56" s="322"/>
      <c r="U56" s="323"/>
    </row>
    <row r="57" spans="1:21" ht="9" customHeight="1">
      <c r="A57" s="377"/>
      <c r="B57" s="377"/>
      <c r="C57" s="377"/>
      <c r="D57" s="377"/>
      <c r="E57" s="851"/>
      <c r="F57" s="344"/>
      <c r="G57" s="344"/>
      <c r="H57" s="344"/>
      <c r="I57" s="344"/>
      <c r="J57" s="344"/>
      <c r="K57" s="344"/>
      <c r="L57" s="344"/>
      <c r="M57" s="344"/>
      <c r="N57" s="344"/>
      <c r="O57" s="344"/>
      <c r="P57" s="344"/>
      <c r="Q57" s="344"/>
      <c r="R57" s="344"/>
      <c r="S57" s="344"/>
      <c r="T57" s="344"/>
      <c r="U57" s="345"/>
    </row>
    <row r="58" spans="1:21" ht="9" customHeight="1">
      <c r="A58" s="377"/>
      <c r="B58" s="377"/>
      <c r="C58" s="377"/>
      <c r="D58" s="377"/>
      <c r="E58" s="324"/>
      <c r="F58" s="325"/>
      <c r="G58" s="325"/>
      <c r="H58" s="325"/>
      <c r="I58" s="325"/>
      <c r="J58" s="325"/>
      <c r="K58" s="325"/>
      <c r="L58" s="325"/>
      <c r="M58" s="325"/>
      <c r="N58" s="325"/>
      <c r="O58" s="325"/>
      <c r="P58" s="325"/>
      <c r="Q58" s="325"/>
      <c r="R58" s="325"/>
      <c r="S58" s="325"/>
      <c r="T58" s="325"/>
      <c r="U58" s="326"/>
    </row>
    <row r="59" spans="1:21" ht="9" customHeight="1"/>
    <row r="60" spans="1:21" s="3" customFormat="1" ht="21" customHeight="1">
      <c r="A60" s="30" t="s">
        <v>517</v>
      </c>
      <c r="N60" s="26"/>
    </row>
    <row r="61" spans="1:21" s="3" customFormat="1" ht="21" customHeight="1">
      <c r="A61" s="30" t="s">
        <v>518</v>
      </c>
      <c r="N61" s="26"/>
    </row>
    <row r="62" spans="1:21" s="3" customFormat="1" ht="22.5" customHeight="1">
      <c r="A62" s="645" t="s">
        <v>519</v>
      </c>
      <c r="B62" s="646"/>
      <c r="C62" s="647" t="s">
        <v>520</v>
      </c>
      <c r="D62" s="648"/>
      <c r="E62" s="648"/>
      <c r="F62" s="648"/>
      <c r="G62" s="649"/>
      <c r="H62" s="647" t="s">
        <v>521</v>
      </c>
      <c r="I62" s="648"/>
      <c r="J62" s="648"/>
      <c r="K62" s="648"/>
      <c r="L62" s="649"/>
      <c r="M62" s="646" t="s">
        <v>522</v>
      </c>
      <c r="N62" s="646"/>
      <c r="O62" s="650"/>
    </row>
    <row r="63" spans="1:21" s="3" customFormat="1" ht="27" customHeight="1">
      <c r="A63" s="656">
        <v>1</v>
      </c>
      <c r="B63" s="657"/>
      <c r="C63" s="651"/>
      <c r="D63" s="652"/>
      <c r="E63" s="652"/>
      <c r="F63" s="652"/>
      <c r="G63" s="653"/>
      <c r="H63" s="651"/>
      <c r="I63" s="652"/>
      <c r="J63" s="652"/>
      <c r="K63" s="652"/>
      <c r="L63" s="653"/>
      <c r="M63" s="654"/>
      <c r="N63" s="655"/>
      <c r="O63" s="165" t="s">
        <v>504</v>
      </c>
    </row>
    <row r="64" spans="1:21" s="3" customFormat="1" ht="27" customHeight="1">
      <c r="A64" s="663">
        <v>2</v>
      </c>
      <c r="B64" s="664"/>
      <c r="C64" s="658"/>
      <c r="D64" s="659"/>
      <c r="E64" s="659"/>
      <c r="F64" s="659"/>
      <c r="G64" s="660"/>
      <c r="H64" s="658"/>
      <c r="I64" s="659"/>
      <c r="J64" s="659"/>
      <c r="K64" s="659"/>
      <c r="L64" s="660"/>
      <c r="M64" s="661"/>
      <c r="N64" s="662"/>
      <c r="O64" s="66" t="s">
        <v>504</v>
      </c>
    </row>
    <row r="65" spans="1:16" s="3" customFormat="1" ht="27" customHeight="1">
      <c r="A65" s="820">
        <v>3</v>
      </c>
      <c r="B65" s="821"/>
      <c r="C65" s="658"/>
      <c r="D65" s="659"/>
      <c r="E65" s="659"/>
      <c r="F65" s="659"/>
      <c r="G65" s="660"/>
      <c r="H65" s="658"/>
      <c r="I65" s="659"/>
      <c r="J65" s="659"/>
      <c r="K65" s="659"/>
      <c r="L65" s="660"/>
      <c r="M65" s="661"/>
      <c r="N65" s="662"/>
      <c r="O65" s="66" t="s">
        <v>504</v>
      </c>
    </row>
    <row r="66" spans="1:16" s="3" customFormat="1" ht="27" customHeight="1">
      <c r="A66" s="820">
        <v>4</v>
      </c>
      <c r="B66" s="821"/>
      <c r="C66" s="658"/>
      <c r="D66" s="659"/>
      <c r="E66" s="659"/>
      <c r="F66" s="659"/>
      <c r="G66" s="660"/>
      <c r="H66" s="658"/>
      <c r="I66" s="659"/>
      <c r="J66" s="659"/>
      <c r="K66" s="659"/>
      <c r="L66" s="660"/>
      <c r="M66" s="661"/>
      <c r="N66" s="662"/>
      <c r="O66" s="66" t="s">
        <v>504</v>
      </c>
    </row>
    <row r="67" spans="1:16" s="3" customFormat="1" ht="27" customHeight="1">
      <c r="A67" s="820">
        <v>5</v>
      </c>
      <c r="B67" s="821"/>
      <c r="C67" s="658"/>
      <c r="D67" s="659"/>
      <c r="E67" s="659"/>
      <c r="F67" s="659"/>
      <c r="G67" s="660"/>
      <c r="H67" s="658"/>
      <c r="I67" s="659"/>
      <c r="J67" s="659"/>
      <c r="K67" s="659"/>
      <c r="L67" s="660"/>
      <c r="M67" s="661"/>
      <c r="N67" s="662"/>
      <c r="O67" s="66" t="s">
        <v>504</v>
      </c>
    </row>
    <row r="68" spans="1:16" s="3" customFormat="1" ht="27" customHeight="1">
      <c r="A68" s="820">
        <v>6</v>
      </c>
      <c r="B68" s="821"/>
      <c r="C68" s="658"/>
      <c r="D68" s="659"/>
      <c r="E68" s="659"/>
      <c r="F68" s="659"/>
      <c r="G68" s="660"/>
      <c r="H68" s="658"/>
      <c r="I68" s="659"/>
      <c r="J68" s="659"/>
      <c r="K68" s="659"/>
      <c r="L68" s="660"/>
      <c r="M68" s="661"/>
      <c r="N68" s="662"/>
      <c r="O68" s="66" t="s">
        <v>504</v>
      </c>
    </row>
    <row r="69" spans="1:16" s="3" customFormat="1" ht="27" customHeight="1">
      <c r="A69" s="820">
        <v>7</v>
      </c>
      <c r="B69" s="821"/>
      <c r="C69" s="658"/>
      <c r="D69" s="659"/>
      <c r="E69" s="659"/>
      <c r="F69" s="659"/>
      <c r="G69" s="660"/>
      <c r="H69" s="658"/>
      <c r="I69" s="659"/>
      <c r="J69" s="659"/>
      <c r="K69" s="659"/>
      <c r="L69" s="660"/>
      <c r="M69" s="661"/>
      <c r="N69" s="662"/>
      <c r="O69" s="66" t="s">
        <v>504</v>
      </c>
    </row>
    <row r="70" spans="1:16" s="3" customFormat="1" ht="27" customHeight="1">
      <c r="A70" s="820">
        <v>8</v>
      </c>
      <c r="B70" s="821"/>
      <c r="C70" s="658"/>
      <c r="D70" s="659"/>
      <c r="E70" s="659"/>
      <c r="F70" s="659"/>
      <c r="G70" s="660"/>
      <c r="H70" s="658"/>
      <c r="I70" s="659"/>
      <c r="J70" s="659"/>
      <c r="K70" s="659"/>
      <c r="L70" s="660"/>
      <c r="M70" s="661"/>
      <c r="N70" s="662"/>
      <c r="O70" s="66" t="s">
        <v>504</v>
      </c>
    </row>
    <row r="71" spans="1:16" s="3" customFormat="1" ht="27" customHeight="1">
      <c r="A71" s="820">
        <v>9</v>
      </c>
      <c r="B71" s="821"/>
      <c r="C71" s="658"/>
      <c r="D71" s="659"/>
      <c r="E71" s="659"/>
      <c r="F71" s="659"/>
      <c r="G71" s="660"/>
      <c r="H71" s="658"/>
      <c r="I71" s="659"/>
      <c r="J71" s="659"/>
      <c r="K71" s="659"/>
      <c r="L71" s="660"/>
      <c r="M71" s="661"/>
      <c r="N71" s="662"/>
      <c r="O71" s="66" t="s">
        <v>504</v>
      </c>
    </row>
    <row r="72" spans="1:16" s="3" customFormat="1" ht="27" customHeight="1">
      <c r="A72" s="822">
        <v>10</v>
      </c>
      <c r="B72" s="823"/>
      <c r="C72" s="824"/>
      <c r="D72" s="825"/>
      <c r="E72" s="825"/>
      <c r="F72" s="825"/>
      <c r="G72" s="826"/>
      <c r="H72" s="827"/>
      <c r="I72" s="828"/>
      <c r="J72" s="828"/>
      <c r="K72" s="828"/>
      <c r="L72" s="829"/>
      <c r="M72" s="830"/>
      <c r="N72" s="831"/>
      <c r="O72" s="32" t="s">
        <v>504</v>
      </c>
    </row>
    <row r="73" spans="1:16" s="3" customFormat="1" ht="27" customHeight="1">
      <c r="A73" s="832" t="s">
        <v>523</v>
      </c>
      <c r="B73" s="833"/>
      <c r="C73" s="834" t="s">
        <v>520</v>
      </c>
      <c r="D73" s="835"/>
      <c r="E73" s="835"/>
      <c r="F73" s="835"/>
      <c r="G73" s="836"/>
      <c r="H73" s="837" t="s">
        <v>521</v>
      </c>
      <c r="I73" s="838"/>
      <c r="J73" s="838"/>
      <c r="K73" s="838"/>
      <c r="L73" s="833"/>
      <c r="M73" s="837" t="s">
        <v>522</v>
      </c>
      <c r="N73" s="838"/>
      <c r="O73" s="839"/>
      <c r="P73" s="67"/>
    </row>
    <row r="74" spans="1:16" s="3" customFormat="1" ht="27" customHeight="1">
      <c r="A74" s="855">
        <v>1</v>
      </c>
      <c r="B74" s="856"/>
      <c r="C74" s="658"/>
      <c r="D74" s="659"/>
      <c r="E74" s="659"/>
      <c r="F74" s="659"/>
      <c r="G74" s="660"/>
      <c r="H74" s="658"/>
      <c r="I74" s="659"/>
      <c r="J74" s="659"/>
      <c r="K74" s="659"/>
      <c r="L74" s="660"/>
      <c r="M74" s="857"/>
      <c r="N74" s="858"/>
      <c r="O74" s="68" t="s">
        <v>504</v>
      </c>
    </row>
    <row r="75" spans="1:16" s="3" customFormat="1" ht="27" customHeight="1">
      <c r="A75" s="843">
        <v>2</v>
      </c>
      <c r="B75" s="844"/>
      <c r="C75" s="658"/>
      <c r="D75" s="659"/>
      <c r="E75" s="659"/>
      <c r="F75" s="659"/>
      <c r="G75" s="660"/>
      <c r="H75" s="658"/>
      <c r="I75" s="659"/>
      <c r="J75" s="659"/>
      <c r="K75" s="659"/>
      <c r="L75" s="660"/>
      <c r="M75" s="661"/>
      <c r="N75" s="662"/>
      <c r="O75" s="66" t="s">
        <v>504</v>
      </c>
    </row>
    <row r="76" spans="1:16" s="3" customFormat="1" ht="27" customHeight="1">
      <c r="A76" s="859">
        <v>3</v>
      </c>
      <c r="B76" s="664"/>
      <c r="C76" s="658"/>
      <c r="D76" s="659"/>
      <c r="E76" s="659"/>
      <c r="F76" s="659"/>
      <c r="G76" s="660"/>
      <c r="H76" s="658"/>
      <c r="I76" s="659"/>
      <c r="J76" s="659"/>
      <c r="K76" s="659"/>
      <c r="L76" s="660"/>
      <c r="M76" s="661"/>
      <c r="N76" s="662"/>
      <c r="O76" s="66" t="s">
        <v>504</v>
      </c>
    </row>
    <row r="77" spans="1:16" s="3" customFormat="1" ht="27" customHeight="1">
      <c r="A77" s="663">
        <v>4</v>
      </c>
      <c r="B77" s="664"/>
      <c r="C77" s="658"/>
      <c r="D77" s="659"/>
      <c r="E77" s="659"/>
      <c r="F77" s="659"/>
      <c r="G77" s="660"/>
      <c r="H77" s="658"/>
      <c r="I77" s="659"/>
      <c r="J77" s="659"/>
      <c r="K77" s="659"/>
      <c r="L77" s="660"/>
      <c r="M77" s="661"/>
      <c r="N77" s="662"/>
      <c r="O77" s="66" t="s">
        <v>504</v>
      </c>
    </row>
    <row r="78" spans="1:16" s="3" customFormat="1" ht="27" customHeight="1">
      <c r="A78" s="663">
        <v>5</v>
      </c>
      <c r="B78" s="664"/>
      <c r="C78" s="658"/>
      <c r="D78" s="659"/>
      <c r="E78" s="659"/>
      <c r="F78" s="659"/>
      <c r="G78" s="660"/>
      <c r="H78" s="658"/>
      <c r="I78" s="659"/>
      <c r="J78" s="659"/>
      <c r="K78" s="659"/>
      <c r="L78" s="660"/>
      <c r="M78" s="661"/>
      <c r="N78" s="662"/>
      <c r="O78" s="66" t="s">
        <v>504</v>
      </c>
    </row>
    <row r="79" spans="1:16" s="3" customFormat="1" ht="27" customHeight="1">
      <c r="A79" s="663">
        <v>6</v>
      </c>
      <c r="B79" s="664"/>
      <c r="C79" s="658"/>
      <c r="D79" s="659"/>
      <c r="E79" s="659"/>
      <c r="F79" s="659"/>
      <c r="G79" s="660"/>
      <c r="H79" s="658"/>
      <c r="I79" s="659"/>
      <c r="J79" s="659"/>
      <c r="K79" s="659"/>
      <c r="L79" s="660"/>
      <c r="M79" s="661"/>
      <c r="N79" s="662"/>
      <c r="O79" s="66" t="s">
        <v>504</v>
      </c>
    </row>
    <row r="80" spans="1:16" s="3" customFormat="1" ht="27" customHeight="1">
      <c r="A80" s="663">
        <v>7</v>
      </c>
      <c r="B80" s="664"/>
      <c r="C80" s="658"/>
      <c r="D80" s="659"/>
      <c r="E80" s="659"/>
      <c r="F80" s="659"/>
      <c r="G80" s="660"/>
      <c r="H80" s="658"/>
      <c r="I80" s="659"/>
      <c r="J80" s="659"/>
      <c r="K80" s="659"/>
      <c r="L80" s="660"/>
      <c r="M80" s="661"/>
      <c r="N80" s="662"/>
      <c r="O80" s="66" t="s">
        <v>504</v>
      </c>
    </row>
    <row r="81" spans="1:15" s="3" customFormat="1" ht="27" customHeight="1">
      <c r="A81" s="820">
        <v>8</v>
      </c>
      <c r="B81" s="821"/>
      <c r="C81" s="658"/>
      <c r="D81" s="659"/>
      <c r="E81" s="659"/>
      <c r="F81" s="659"/>
      <c r="G81" s="660"/>
      <c r="H81" s="658"/>
      <c r="I81" s="659"/>
      <c r="J81" s="659"/>
      <c r="K81" s="659"/>
      <c r="L81" s="660"/>
      <c r="M81" s="661"/>
      <c r="N81" s="662"/>
      <c r="O81" s="66" t="s">
        <v>504</v>
      </c>
    </row>
    <row r="82" spans="1:15" s="3" customFormat="1" ht="27" customHeight="1">
      <c r="A82" s="843">
        <v>9</v>
      </c>
      <c r="B82" s="844"/>
      <c r="C82" s="658"/>
      <c r="D82" s="659"/>
      <c r="E82" s="659"/>
      <c r="F82" s="659"/>
      <c r="G82" s="660"/>
      <c r="H82" s="658"/>
      <c r="I82" s="659"/>
      <c r="J82" s="659"/>
      <c r="K82" s="659"/>
      <c r="L82" s="660"/>
      <c r="M82" s="661"/>
      <c r="N82" s="662"/>
      <c r="O82" s="66" t="s">
        <v>504</v>
      </c>
    </row>
    <row r="83" spans="1:15" s="3" customFormat="1" ht="27" customHeight="1">
      <c r="A83" s="822">
        <v>10</v>
      </c>
      <c r="B83" s="823"/>
      <c r="C83" s="824"/>
      <c r="D83" s="825"/>
      <c r="E83" s="825"/>
      <c r="F83" s="825"/>
      <c r="G83" s="826"/>
      <c r="H83" s="824"/>
      <c r="I83" s="825"/>
      <c r="J83" s="825"/>
      <c r="K83" s="825"/>
      <c r="L83" s="826"/>
      <c r="M83" s="845"/>
      <c r="N83" s="846"/>
      <c r="O83" s="69" t="s">
        <v>504</v>
      </c>
    </row>
    <row r="84" spans="1:15" s="3" customFormat="1" ht="30" customHeight="1">
      <c r="A84" s="847" t="s">
        <v>524</v>
      </c>
      <c r="B84" s="508"/>
      <c r="C84" s="508"/>
      <c r="D84" s="508"/>
      <c r="E84" s="508"/>
      <c r="F84" s="508"/>
      <c r="G84" s="508"/>
      <c r="H84" s="508"/>
      <c r="I84" s="508"/>
      <c r="J84" s="508"/>
      <c r="K84" s="508"/>
      <c r="L84" s="848"/>
      <c r="M84" s="849">
        <f>SUM(M63:N72)</f>
        <v>0</v>
      </c>
      <c r="N84" s="850"/>
      <c r="O84" s="166" t="s">
        <v>504</v>
      </c>
    </row>
    <row r="85" spans="1:15" s="3" customFormat="1" ht="30" customHeight="1">
      <c r="A85" s="382" t="s">
        <v>525</v>
      </c>
      <c r="B85" s="383"/>
      <c r="C85" s="383"/>
      <c r="D85" s="383"/>
      <c r="E85" s="383"/>
      <c r="F85" s="383"/>
      <c r="G85" s="383"/>
      <c r="H85" s="383"/>
      <c r="I85" s="383"/>
      <c r="J85" s="383"/>
      <c r="K85" s="383"/>
      <c r="L85" s="840"/>
      <c r="M85" s="841">
        <f>SUM(M74:N83)</f>
        <v>0</v>
      </c>
      <c r="N85" s="842"/>
      <c r="O85" s="70" t="s">
        <v>504</v>
      </c>
    </row>
    <row r="86" spans="1:15" s="3" customFormat="1" ht="21" customHeight="1">
      <c r="A86" s="31" t="s">
        <v>526</v>
      </c>
      <c r="N86" s="26"/>
    </row>
  </sheetData>
  <sheetProtection insertColumns="0" selectLockedCells="1"/>
  <mergeCells count="230">
    <mergeCell ref="A2:D4"/>
    <mergeCell ref="E2:Q4"/>
    <mergeCell ref="R2:T4"/>
    <mergeCell ref="U2:X4"/>
    <mergeCell ref="A8:B8"/>
    <mergeCell ref="C8:F8"/>
    <mergeCell ref="G8:H8"/>
    <mergeCell ref="I8:J8"/>
    <mergeCell ref="K8:L8"/>
    <mergeCell ref="M8:N8"/>
    <mergeCell ref="O8:P8"/>
    <mergeCell ref="Q8:S8"/>
    <mergeCell ref="A9:B14"/>
    <mergeCell ref="C9:F9"/>
    <mergeCell ref="G9:H9"/>
    <mergeCell ref="I9:J9"/>
    <mergeCell ref="K9:L9"/>
    <mergeCell ref="M9:N9"/>
    <mergeCell ref="O9:P9"/>
    <mergeCell ref="Q9:S9"/>
    <mergeCell ref="C10:C13"/>
    <mergeCell ref="D10:F10"/>
    <mergeCell ref="G10:H10"/>
    <mergeCell ref="I10:J10"/>
    <mergeCell ref="K10:L10"/>
    <mergeCell ref="M10:N10"/>
    <mergeCell ref="D12:F12"/>
    <mergeCell ref="G12:H12"/>
    <mergeCell ref="I12:J12"/>
    <mergeCell ref="K12:L12"/>
    <mergeCell ref="O10:P10"/>
    <mergeCell ref="Q10:S10"/>
    <mergeCell ref="D11:F11"/>
    <mergeCell ref="G11:H11"/>
    <mergeCell ref="I11:J11"/>
    <mergeCell ref="K11:L11"/>
    <mergeCell ref="M11:N11"/>
    <mergeCell ref="O11:P11"/>
    <mergeCell ref="Q11:S11"/>
    <mergeCell ref="M12:N12"/>
    <mergeCell ref="O12:P12"/>
    <mergeCell ref="Q12:S12"/>
    <mergeCell ref="D13:F13"/>
    <mergeCell ref="G13:H13"/>
    <mergeCell ref="I13:J13"/>
    <mergeCell ref="K13:L13"/>
    <mergeCell ref="M13:N13"/>
    <mergeCell ref="O13:P13"/>
    <mergeCell ref="Q13:S13"/>
    <mergeCell ref="G16:H16"/>
    <mergeCell ref="I16:J16"/>
    <mergeCell ref="K16:L16"/>
    <mergeCell ref="M16:N16"/>
    <mergeCell ref="O16:P16"/>
    <mergeCell ref="Q16:S16"/>
    <mergeCell ref="Q14:S14"/>
    <mergeCell ref="A15:B19"/>
    <mergeCell ref="C15:F15"/>
    <mergeCell ref="G15:H15"/>
    <mergeCell ref="I15:J15"/>
    <mergeCell ref="K15:L15"/>
    <mergeCell ref="M15:N15"/>
    <mergeCell ref="O15:P15"/>
    <mergeCell ref="Q15:S15"/>
    <mergeCell ref="C16:F16"/>
    <mergeCell ref="C14:F14"/>
    <mergeCell ref="G14:H14"/>
    <mergeCell ref="I14:J14"/>
    <mergeCell ref="K14:L14"/>
    <mergeCell ref="M14:N14"/>
    <mergeCell ref="O14:P14"/>
    <mergeCell ref="Q17:S17"/>
    <mergeCell ref="C18:F18"/>
    <mergeCell ref="G18:H18"/>
    <mergeCell ref="I18:J18"/>
    <mergeCell ref="K18:L18"/>
    <mergeCell ref="M18:N18"/>
    <mergeCell ref="O18:P18"/>
    <mergeCell ref="Q18:S18"/>
    <mergeCell ref="C17:F17"/>
    <mergeCell ref="G17:H17"/>
    <mergeCell ref="I17:J17"/>
    <mergeCell ref="K17:L17"/>
    <mergeCell ref="M17:N17"/>
    <mergeCell ref="O17:P17"/>
    <mergeCell ref="A21:X21"/>
    <mergeCell ref="A23:X23"/>
    <mergeCell ref="A25:B25"/>
    <mergeCell ref="C25:I25"/>
    <mergeCell ref="J25:M25"/>
    <mergeCell ref="N25:X25"/>
    <mergeCell ref="Q19:S19"/>
    <mergeCell ref="A20:E20"/>
    <mergeCell ref="G20:H20"/>
    <mergeCell ref="I20:J20"/>
    <mergeCell ref="K20:L20"/>
    <mergeCell ref="M20:N20"/>
    <mergeCell ref="O20:P20"/>
    <mergeCell ref="Q20:S20"/>
    <mergeCell ref="C19:F19"/>
    <mergeCell ref="G19:H19"/>
    <mergeCell ref="I19:J19"/>
    <mergeCell ref="K19:L19"/>
    <mergeCell ref="M19:N19"/>
    <mergeCell ref="O19:P19"/>
    <mergeCell ref="S33:T33"/>
    <mergeCell ref="V33:W33"/>
    <mergeCell ref="F34:R34"/>
    <mergeCell ref="S34:T34"/>
    <mergeCell ref="V34:W34"/>
    <mergeCell ref="F35:R35"/>
    <mergeCell ref="S35:T35"/>
    <mergeCell ref="V35:W35"/>
    <mergeCell ref="A26:X26"/>
    <mergeCell ref="A27:X27"/>
    <mergeCell ref="A29:E29"/>
    <mergeCell ref="F29:X29"/>
    <mergeCell ref="A31:X31"/>
    <mergeCell ref="A32:E35"/>
    <mergeCell ref="F32:R32"/>
    <mergeCell ref="S32:T32"/>
    <mergeCell ref="V32:W32"/>
    <mergeCell ref="F33:R33"/>
    <mergeCell ref="A44:D46"/>
    <mergeCell ref="E44:U46"/>
    <mergeCell ref="A47:D49"/>
    <mergeCell ref="E47:U49"/>
    <mergeCell ref="A51:I52"/>
    <mergeCell ref="A53:D55"/>
    <mergeCell ref="E53:U55"/>
    <mergeCell ref="A37:U38"/>
    <mergeCell ref="A39:F40"/>
    <mergeCell ref="A41:D43"/>
    <mergeCell ref="E41:I43"/>
    <mergeCell ref="J41:L43"/>
    <mergeCell ref="M41:U43"/>
    <mergeCell ref="A63:B63"/>
    <mergeCell ref="C63:G63"/>
    <mergeCell ref="H63:L63"/>
    <mergeCell ref="M63:N63"/>
    <mergeCell ref="A64:B64"/>
    <mergeCell ref="C64:G64"/>
    <mergeCell ref="H64:L64"/>
    <mergeCell ref="M64:N64"/>
    <mergeCell ref="A56:D58"/>
    <mergeCell ref="E56:U58"/>
    <mergeCell ref="A62:B62"/>
    <mergeCell ref="C62:G62"/>
    <mergeCell ref="H62:L62"/>
    <mergeCell ref="M62:O62"/>
    <mergeCell ref="A67:B67"/>
    <mergeCell ref="C67:G67"/>
    <mergeCell ref="H67:L67"/>
    <mergeCell ref="M67:N67"/>
    <mergeCell ref="A68:B68"/>
    <mergeCell ref="C68:G68"/>
    <mergeCell ref="H68:L68"/>
    <mergeCell ref="M68:N68"/>
    <mergeCell ref="A65:B65"/>
    <mergeCell ref="C65:G65"/>
    <mergeCell ref="H65:L65"/>
    <mergeCell ref="M65:N65"/>
    <mergeCell ref="A66:B66"/>
    <mergeCell ref="C66:G66"/>
    <mergeCell ref="H66:L66"/>
    <mergeCell ref="M66:N66"/>
    <mergeCell ref="A71:B71"/>
    <mergeCell ref="C71:G71"/>
    <mergeCell ref="H71:L71"/>
    <mergeCell ref="M71:N71"/>
    <mergeCell ref="A72:B72"/>
    <mergeCell ref="C72:G72"/>
    <mergeCell ref="H72:L72"/>
    <mergeCell ref="M72:N72"/>
    <mergeCell ref="A69:B69"/>
    <mergeCell ref="C69:G69"/>
    <mergeCell ref="H69:L69"/>
    <mergeCell ref="M69:N69"/>
    <mergeCell ref="A70:B70"/>
    <mergeCell ref="C70:G70"/>
    <mergeCell ref="H70:L70"/>
    <mergeCell ref="M70:N70"/>
    <mergeCell ref="A75:B75"/>
    <mergeCell ref="C75:G75"/>
    <mergeCell ref="H75:L75"/>
    <mergeCell ref="M75:N75"/>
    <mergeCell ref="A76:B76"/>
    <mergeCell ref="C76:G76"/>
    <mergeCell ref="H76:L76"/>
    <mergeCell ref="M76:N76"/>
    <mergeCell ref="A73:B73"/>
    <mergeCell ref="C73:G73"/>
    <mergeCell ref="H73:L73"/>
    <mergeCell ref="M73:O73"/>
    <mergeCell ref="A74:B74"/>
    <mergeCell ref="C74:G74"/>
    <mergeCell ref="H74:L74"/>
    <mergeCell ref="M74:N74"/>
    <mergeCell ref="A79:B79"/>
    <mergeCell ref="C79:G79"/>
    <mergeCell ref="H79:L79"/>
    <mergeCell ref="M79:N79"/>
    <mergeCell ref="A80:B80"/>
    <mergeCell ref="C80:G80"/>
    <mergeCell ref="H80:L80"/>
    <mergeCell ref="M80:N80"/>
    <mergeCell ref="A77:B77"/>
    <mergeCell ref="C77:G77"/>
    <mergeCell ref="H77:L77"/>
    <mergeCell ref="M77:N77"/>
    <mergeCell ref="A78:B78"/>
    <mergeCell ref="C78:G78"/>
    <mergeCell ref="H78:L78"/>
    <mergeCell ref="M78:N78"/>
    <mergeCell ref="A85:L85"/>
    <mergeCell ref="M85:N85"/>
    <mergeCell ref="A83:B83"/>
    <mergeCell ref="C83:G83"/>
    <mergeCell ref="H83:L83"/>
    <mergeCell ref="M83:N83"/>
    <mergeCell ref="A84:L84"/>
    <mergeCell ref="M84:N84"/>
    <mergeCell ref="A81:B81"/>
    <mergeCell ref="C81:G81"/>
    <mergeCell ref="H81:L81"/>
    <mergeCell ref="M81:N81"/>
    <mergeCell ref="A82:B82"/>
    <mergeCell ref="C82:G82"/>
    <mergeCell ref="H82:L82"/>
    <mergeCell ref="M82:N82"/>
  </mergeCells>
  <phoneticPr fontId="17"/>
  <conditionalFormatting sqref="E2:R2 U2 E3:Q4">
    <cfRule type="cellIs" dxfId="13" priority="1" operator="equal">
      <formula>0</formula>
    </cfRule>
  </conditionalFormatting>
  <dataValidations count="5">
    <dataValidation allowBlank="1" showInputMessage="1" showErrorMessage="1" errorTitle="選択してください" error="必須もしくは任意を選択してください。" sqref="A63:B72 A74:B83" xr:uid="{E2371121-DF50-4DAF-BE5F-41261C6AE8EB}"/>
    <dataValidation type="list" allowBlank="1" showInputMessage="1" showErrorMessage="1" sqref="E41" xr:uid="{EB8BE31B-D8D1-4AEC-A392-BBD06C45AE5D}">
      <formula1>"貸与,贈与,その他（特定の条件等により贈与されるもの等）"</formula1>
    </dataValidation>
    <dataValidation allowBlank="1" showInputMessage="1" showErrorMessage="1" prompt="受講料に占めるそれぞれの内訳（ベースとなる考え方）を記載。" sqref="S32:T32 S34:T34" xr:uid="{771EA68E-6FA4-4AFC-B8A6-81701275176A}"/>
    <dataValidation allowBlank="1" showInputMessage="1" showErrorMessage="1" prompt="費用の決定にあたり、参考とした例がある場合に記載。（社内基準で定めている場合は、その旨を記載。）" sqref="N25:X25" xr:uid="{41A6D6CE-29DC-4416-99FD-AD504FEC687D}"/>
    <dataValidation allowBlank="1" showInputMessage="1" showErrorMessage="1" prompt="本様式４．教材費の内訳より自動計算されます" sqref="G15:H15 G11:H11" xr:uid="{D1D4E32C-3324-4527-A78B-BAC6A440BEC3}"/>
  </dataValidations>
  <printOptions horizontalCentered="1"/>
  <pageMargins left="0.51181102362204722" right="0.51181102362204722" top="0.55118110236220474" bottom="0.15748031496062992" header="0.15748031496062992" footer="0.15748031496062992"/>
  <pageSetup paperSize="9" scale="52" fitToWidth="0" fitToHeight="0" orientation="landscape" r:id="rId1"/>
  <headerFooter alignWithMargins="0"/>
  <rowBreaks count="1" manualBreakCount="1">
    <brk id="59" max="2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1421D2-B4EB-43F1-AB42-E3CBBEA53647}">
          <x14:formula1>
            <xm:f>リスト!$AO$1:$AO$3</xm:f>
          </x14:formula1>
          <xm:sqref>C25:I25</xm:sqref>
        </x14:dataValidation>
      </x14:dataValidations>
    </ext>
  </extLst>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E87ECF-E663-4886-BD87-A3DE331A3FD1}">
  <dimension ref="A2:Z421"/>
  <sheetViews>
    <sheetView showGridLines="0" view="pageBreakPreview" zoomScale="85" zoomScaleNormal="100" zoomScaleSheetLayoutView="85" workbookViewId="0"/>
  </sheetViews>
  <sheetFormatPr defaultColWidth="9" defaultRowHeight="13.5" outlineLevelRow="1"/>
  <cols>
    <col min="1" max="1" width="0.875" style="80" customWidth="1"/>
    <col min="2" max="2" width="15.375" style="80" customWidth="1"/>
    <col min="3" max="3" width="16.5" style="80" customWidth="1"/>
    <col min="4" max="4" width="3.875" style="80" customWidth="1"/>
    <col min="5" max="5" width="16.5" style="80" customWidth="1"/>
    <col min="6" max="7" width="15" style="80" customWidth="1"/>
    <col min="8" max="8" width="6.875" style="80" customWidth="1"/>
    <col min="9" max="9" width="4.375" style="80" customWidth="1"/>
    <col min="10" max="10" width="6.875" style="80" customWidth="1"/>
    <col min="11" max="11" width="2.5" style="80" customWidth="1"/>
    <col min="12" max="16384" width="9" style="80"/>
  </cols>
  <sheetData>
    <row r="2" spans="1:26" s="85" customFormat="1" ht="18.75" customHeight="1">
      <c r="A2" s="81"/>
      <c r="B2" s="81"/>
      <c r="C2" s="81"/>
      <c r="D2" s="81"/>
      <c r="E2" s="81"/>
      <c r="F2" s="81"/>
      <c r="G2" s="82"/>
      <c r="H2" s="82"/>
      <c r="I2" s="82"/>
      <c r="J2" s="1044"/>
      <c r="K2" s="1044"/>
      <c r="L2" s="1044"/>
      <c r="M2" s="83"/>
      <c r="N2" s="1021"/>
      <c r="O2" s="1021"/>
      <c r="P2" s="1021"/>
      <c r="Q2" s="1021"/>
      <c r="R2" s="84"/>
      <c r="V2" s="83"/>
      <c r="W2" s="83"/>
      <c r="X2" s="83"/>
      <c r="Y2" s="83"/>
      <c r="Z2" s="84"/>
    </row>
    <row r="3" spans="1:26" ht="27.75" customHeight="1">
      <c r="B3" s="1045" t="s">
        <v>527</v>
      </c>
      <c r="C3" s="1047">
        <f>個票ｰ1010!C4</f>
        <v>0</v>
      </c>
      <c r="D3" s="1048"/>
      <c r="E3" s="1048"/>
      <c r="F3" s="1049"/>
      <c r="G3" s="984" t="s">
        <v>319</v>
      </c>
      <c r="H3" s="986">
        <f>個票ｰ1010!P4</f>
        <v>1010</v>
      </c>
      <c r="I3" s="987"/>
      <c r="J3" s="988"/>
    </row>
    <row r="4" spans="1:26" ht="27.75" customHeight="1">
      <c r="B4" s="1046"/>
      <c r="C4" s="1050"/>
      <c r="D4" s="1051"/>
      <c r="E4" s="1051"/>
      <c r="F4" s="1052"/>
      <c r="G4" s="985"/>
      <c r="H4" s="989"/>
      <c r="I4" s="990"/>
      <c r="J4" s="991"/>
    </row>
    <row r="5" spans="1:26" ht="15" customHeight="1"/>
    <row r="6" spans="1:26" ht="15" customHeight="1"/>
    <row r="7" spans="1:26" ht="15" customHeight="1">
      <c r="B7" s="80" t="s">
        <v>528</v>
      </c>
    </row>
    <row r="8" spans="1:26" ht="6.6" customHeight="1" thickBot="1"/>
    <row r="9" spans="1:26" ht="33.75" customHeight="1">
      <c r="B9" s="86" t="s">
        <v>529</v>
      </c>
      <c r="C9" s="999">
        <f>個票ｰ1010!B151</f>
        <v>0</v>
      </c>
      <c r="D9" s="1000"/>
      <c r="E9" s="1000"/>
      <c r="F9" s="1001"/>
      <c r="G9" s="87" t="s">
        <v>530</v>
      </c>
      <c r="H9" s="1007">
        <v>1</v>
      </c>
      <c r="I9" s="1008"/>
      <c r="J9" s="1009"/>
    </row>
    <row r="10" spans="1:26" ht="30" customHeight="1">
      <c r="B10" s="237" t="s">
        <v>531</v>
      </c>
      <c r="C10" s="1010" t="s">
        <v>532</v>
      </c>
      <c r="D10" s="1011"/>
      <c r="E10" s="1011"/>
      <c r="F10" s="1011"/>
      <c r="G10" s="1011"/>
      <c r="H10" s="1011"/>
      <c r="I10" s="1011"/>
      <c r="J10" s="1012"/>
    </row>
    <row r="11" spans="1:26" ht="30" customHeight="1">
      <c r="B11" s="235" t="s">
        <v>533</v>
      </c>
      <c r="C11" s="992">
        <f>個票ｰ1010!S151</f>
        <v>0</v>
      </c>
      <c r="D11" s="993"/>
      <c r="E11" s="993"/>
      <c r="F11" s="993"/>
      <c r="G11" s="993"/>
      <c r="H11" s="993"/>
      <c r="I11" s="993"/>
      <c r="J11" s="994"/>
    </row>
    <row r="12" spans="1:26" ht="30" customHeight="1">
      <c r="B12" s="236" t="s">
        <v>534</v>
      </c>
      <c r="C12" s="928"/>
      <c r="D12" s="1013"/>
      <c r="E12" s="1013"/>
      <c r="F12" s="1013"/>
      <c r="G12" s="1013"/>
      <c r="H12" s="1013"/>
      <c r="I12" s="1013"/>
      <c r="J12" s="1014"/>
    </row>
    <row r="13" spans="1:26" ht="14.25" customHeight="1">
      <c r="B13" s="995" t="s">
        <v>535</v>
      </c>
      <c r="C13" s="975" t="s">
        <v>536</v>
      </c>
      <c r="D13" s="1002"/>
      <c r="E13" s="1003"/>
      <c r="F13" s="975" t="s">
        <v>537</v>
      </c>
      <c r="G13" s="1002"/>
      <c r="H13" s="1002"/>
      <c r="I13" s="1002"/>
      <c r="J13" s="1004"/>
    </row>
    <row r="14" spans="1:26" ht="34.5" customHeight="1">
      <c r="B14" s="995"/>
      <c r="C14" s="71"/>
      <c r="D14" s="197" t="s">
        <v>311</v>
      </c>
      <c r="E14" s="71"/>
      <c r="F14" s="1015"/>
      <c r="G14" s="1016"/>
      <c r="H14" s="1016"/>
      <c r="I14" s="1016"/>
      <c r="J14" s="1017"/>
    </row>
    <row r="15" spans="1:26" ht="34.5" customHeight="1">
      <c r="B15" s="995"/>
      <c r="C15" s="71"/>
      <c r="D15" s="88" t="s">
        <v>311</v>
      </c>
      <c r="E15" s="71"/>
      <c r="F15" s="969"/>
      <c r="G15" s="1005"/>
      <c r="H15" s="1005"/>
      <c r="I15" s="1005"/>
      <c r="J15" s="1006"/>
    </row>
    <row r="16" spans="1:26" ht="34.5" customHeight="1">
      <c r="B16" s="995"/>
      <c r="C16" s="71"/>
      <c r="D16" s="88" t="s">
        <v>311</v>
      </c>
      <c r="E16" s="71"/>
      <c r="F16" s="969"/>
      <c r="G16" s="1005"/>
      <c r="H16" s="1005"/>
      <c r="I16" s="1005"/>
      <c r="J16" s="1006"/>
    </row>
    <row r="17" spans="1:26" ht="34.5" customHeight="1">
      <c r="B17" s="995"/>
      <c r="C17" s="71"/>
      <c r="D17" s="88" t="s">
        <v>311</v>
      </c>
      <c r="E17" s="71"/>
      <c r="F17" s="969"/>
      <c r="G17" s="1005"/>
      <c r="H17" s="1005"/>
      <c r="I17" s="1005"/>
      <c r="J17" s="1006"/>
    </row>
    <row r="18" spans="1:26" ht="34.5" customHeight="1">
      <c r="B18" s="995"/>
      <c r="C18" s="71"/>
      <c r="D18" s="241" t="s">
        <v>311</v>
      </c>
      <c r="E18" s="71"/>
      <c r="F18" s="1022"/>
      <c r="G18" s="1023"/>
      <c r="H18" s="1023"/>
      <c r="I18" s="1023"/>
      <c r="J18" s="1024"/>
    </row>
    <row r="19" spans="1:26" ht="15" customHeight="1">
      <c r="B19" s="936" t="s">
        <v>538</v>
      </c>
      <c r="C19" s="975" t="s">
        <v>536</v>
      </c>
      <c r="D19" s="1002"/>
      <c r="E19" s="1003"/>
      <c r="F19" s="975" t="s">
        <v>539</v>
      </c>
      <c r="G19" s="1002"/>
      <c r="H19" s="1002"/>
      <c r="I19" s="1002"/>
      <c r="J19" s="1004"/>
    </row>
    <row r="20" spans="1:26" ht="31.5" customHeight="1">
      <c r="B20" s="937"/>
      <c r="C20" s="72"/>
      <c r="D20" s="90" t="s">
        <v>540</v>
      </c>
      <c r="E20" s="73"/>
      <c r="F20" s="977"/>
      <c r="G20" s="977"/>
      <c r="H20" s="978"/>
      <c r="I20" s="978"/>
      <c r="J20" s="979"/>
    </row>
    <row r="21" spans="1:26" ht="31.5" customHeight="1">
      <c r="B21" s="937"/>
      <c r="C21" s="74"/>
      <c r="D21" s="91" t="s">
        <v>540</v>
      </c>
      <c r="E21" s="75"/>
      <c r="F21" s="968"/>
      <c r="G21" s="968"/>
      <c r="H21" s="969"/>
      <c r="I21" s="969"/>
      <c r="J21" s="970"/>
    </row>
    <row r="22" spans="1:26" ht="31.5" customHeight="1">
      <c r="B22" s="937"/>
      <c r="C22" s="74"/>
      <c r="D22" s="91" t="s">
        <v>540</v>
      </c>
      <c r="E22" s="75"/>
      <c r="F22" s="968"/>
      <c r="G22" s="968"/>
      <c r="H22" s="969"/>
      <c r="I22" s="969"/>
      <c r="J22" s="970"/>
    </row>
    <row r="23" spans="1:26" ht="31.5" customHeight="1">
      <c r="B23" s="937"/>
      <c r="C23" s="74"/>
      <c r="D23" s="91" t="s">
        <v>540</v>
      </c>
      <c r="E23" s="75"/>
      <c r="F23" s="968"/>
      <c r="G23" s="968"/>
      <c r="H23" s="969"/>
      <c r="I23" s="969"/>
      <c r="J23" s="970"/>
    </row>
    <row r="24" spans="1:26" ht="31.5" customHeight="1">
      <c r="B24" s="938"/>
      <c r="C24" s="76"/>
      <c r="D24" s="92" t="s">
        <v>540</v>
      </c>
      <c r="E24" s="77"/>
      <c r="F24" s="939"/>
      <c r="G24" s="939"/>
      <c r="H24" s="940"/>
      <c r="I24" s="940"/>
      <c r="J24" s="941"/>
    </row>
    <row r="25" spans="1:26" ht="15" customHeight="1">
      <c r="B25" s="954" t="s">
        <v>541</v>
      </c>
      <c r="C25" s="956" t="s">
        <v>542</v>
      </c>
      <c r="D25" s="957"/>
      <c r="E25" s="958"/>
      <c r="F25" s="959" t="s">
        <v>543</v>
      </c>
      <c r="G25" s="960"/>
      <c r="H25" s="960"/>
      <c r="I25" s="960"/>
      <c r="J25" s="961"/>
    </row>
    <row r="26" spans="1:26" ht="30" customHeight="1">
      <c r="B26" s="937"/>
      <c r="C26" s="74"/>
      <c r="D26" s="91" t="s">
        <v>540</v>
      </c>
      <c r="E26" s="71"/>
      <c r="F26" s="965"/>
      <c r="G26" s="965"/>
      <c r="H26" s="966"/>
      <c r="I26" s="966"/>
      <c r="J26" s="967"/>
    </row>
    <row r="27" spans="1:26" ht="30" customHeight="1">
      <c r="B27" s="937"/>
      <c r="C27" s="74"/>
      <c r="D27" s="91" t="s">
        <v>540</v>
      </c>
      <c r="E27" s="71"/>
      <c r="F27" s="968"/>
      <c r="G27" s="968"/>
      <c r="H27" s="969"/>
      <c r="I27" s="969"/>
      <c r="J27" s="970"/>
    </row>
    <row r="28" spans="1:26" ht="30" customHeight="1">
      <c r="B28" s="937"/>
      <c r="C28" s="74"/>
      <c r="D28" s="91" t="s">
        <v>540</v>
      </c>
      <c r="E28" s="71"/>
      <c r="F28" s="968"/>
      <c r="G28" s="968"/>
      <c r="H28" s="969"/>
      <c r="I28" s="969"/>
      <c r="J28" s="970"/>
    </row>
    <row r="29" spans="1:26" ht="30" customHeight="1" thickBot="1">
      <c r="B29" s="955"/>
      <c r="C29" s="78"/>
      <c r="D29" s="93" t="s">
        <v>540</v>
      </c>
      <c r="E29" s="79"/>
      <c r="F29" s="971"/>
      <c r="G29" s="971"/>
      <c r="H29" s="972"/>
      <c r="I29" s="972"/>
      <c r="J29" s="973"/>
    </row>
    <row r="30" spans="1:26" s="85" customFormat="1" ht="18.75" customHeight="1" thickBot="1">
      <c r="A30" s="81"/>
      <c r="B30" s="94"/>
      <c r="C30" s="81"/>
      <c r="D30" s="81"/>
      <c r="E30" s="81"/>
      <c r="F30" s="81"/>
      <c r="G30" s="82"/>
      <c r="H30" s="82"/>
      <c r="I30" s="82"/>
      <c r="J30" s="82"/>
      <c r="K30" s="82"/>
      <c r="L30" s="82"/>
      <c r="M30" s="83"/>
      <c r="N30" s="1021"/>
      <c r="O30" s="1021"/>
      <c r="P30" s="1021"/>
      <c r="Q30" s="1021"/>
      <c r="R30" s="84"/>
      <c r="V30" s="83"/>
      <c r="W30" s="83"/>
      <c r="X30" s="83"/>
      <c r="Y30" s="83"/>
      <c r="Z30" s="84"/>
    </row>
    <row r="31" spans="1:26" ht="18.75" customHeight="1">
      <c r="B31" s="1018" t="s">
        <v>544</v>
      </c>
      <c r="C31" s="1025"/>
      <c r="D31" s="1026"/>
      <c r="E31" s="1026"/>
      <c r="F31" s="1026"/>
      <c r="G31" s="1026"/>
      <c r="H31" s="1026"/>
      <c r="I31" s="1026"/>
      <c r="J31" s="1027"/>
    </row>
    <row r="32" spans="1:26" ht="18.75" customHeight="1">
      <c r="B32" s="1019"/>
      <c r="C32" s="921"/>
      <c r="D32" s="922"/>
      <c r="E32" s="922"/>
      <c r="F32" s="922"/>
      <c r="G32" s="922"/>
      <c r="H32" s="922"/>
      <c r="I32" s="922"/>
      <c r="J32" s="923"/>
    </row>
    <row r="33" spans="2:11" ht="18.75" customHeight="1">
      <c r="B33" s="1020"/>
      <c r="C33" s="1028"/>
      <c r="D33" s="1029"/>
      <c r="E33" s="1029"/>
      <c r="F33" s="1029"/>
      <c r="G33" s="1029"/>
      <c r="H33" s="1029"/>
      <c r="I33" s="1029"/>
      <c r="J33" s="1030"/>
    </row>
    <row r="34" spans="2:11" ht="18.75" customHeight="1">
      <c r="B34" s="1031" t="s">
        <v>545</v>
      </c>
      <c r="C34" s="918"/>
      <c r="D34" s="919"/>
      <c r="E34" s="919"/>
      <c r="F34" s="919"/>
      <c r="G34" s="919"/>
      <c r="H34" s="919"/>
      <c r="I34" s="919"/>
      <c r="J34" s="920"/>
    </row>
    <row r="35" spans="2:11" ht="18.75" customHeight="1">
      <c r="B35" s="1019"/>
      <c r="C35" s="921"/>
      <c r="D35" s="922"/>
      <c r="E35" s="922"/>
      <c r="F35" s="922"/>
      <c r="G35" s="922"/>
      <c r="H35" s="922"/>
      <c r="I35" s="922"/>
      <c r="J35" s="923"/>
    </row>
    <row r="36" spans="2:11" ht="18.75" customHeight="1" thickBot="1">
      <c r="B36" s="1032"/>
      <c r="C36" s="924"/>
      <c r="D36" s="925"/>
      <c r="E36" s="925"/>
      <c r="F36" s="925"/>
      <c r="G36" s="925"/>
      <c r="H36" s="925"/>
      <c r="I36" s="925"/>
      <c r="J36" s="926"/>
    </row>
    <row r="37" spans="2:11" ht="18.75" customHeight="1" thickBot="1">
      <c r="B37" s="95"/>
      <c r="C37" s="96"/>
      <c r="D37" s="96"/>
      <c r="E37" s="96"/>
      <c r="F37" s="96"/>
      <c r="G37" s="96"/>
      <c r="H37" s="96"/>
      <c r="I37" s="96"/>
      <c r="J37" s="96"/>
    </row>
    <row r="38" spans="2:11" ht="18.75" customHeight="1">
      <c r="B38" s="97" t="s">
        <v>546</v>
      </c>
      <c r="C38" s="98"/>
      <c r="D38" s="98"/>
      <c r="E38" s="98"/>
      <c r="F38" s="99"/>
      <c r="G38" s="99"/>
      <c r="H38" s="99"/>
      <c r="I38" s="99"/>
      <c r="J38" s="100"/>
    </row>
    <row r="39" spans="2:11" ht="18.75" customHeight="1">
      <c r="B39" s="942"/>
      <c r="C39" s="943"/>
      <c r="D39" s="943"/>
      <c r="E39" s="943"/>
      <c r="F39" s="943"/>
      <c r="G39" s="943"/>
      <c r="H39" s="943"/>
      <c r="I39" s="943"/>
      <c r="J39" s="944"/>
    </row>
    <row r="40" spans="2:11" ht="12" customHeight="1" thickBot="1">
      <c r="B40" s="234"/>
      <c r="C40" s="101"/>
      <c r="D40" s="101"/>
      <c r="E40" s="101"/>
      <c r="F40" s="101"/>
      <c r="G40" s="101"/>
      <c r="H40" s="101"/>
      <c r="I40" s="101"/>
      <c r="J40" s="102"/>
    </row>
    <row r="41" spans="2:11" ht="17.25" customHeight="1"/>
    <row r="42" spans="2:11" ht="17.25" customHeight="1">
      <c r="B42" s="198"/>
      <c r="C42" s="198"/>
      <c r="D42" s="198"/>
      <c r="E42" s="198"/>
      <c r="F42" s="198"/>
      <c r="G42" s="198"/>
      <c r="H42" s="198"/>
      <c r="I42" s="198"/>
      <c r="J42" s="198"/>
      <c r="K42" s="198"/>
    </row>
    <row r="43" spans="2:11" ht="33.75" customHeight="1">
      <c r="B43" s="103" t="s">
        <v>529</v>
      </c>
      <c r="C43" s="948">
        <f>個票ｰ1010!B152</f>
        <v>0</v>
      </c>
      <c r="D43" s="949"/>
      <c r="E43" s="949"/>
      <c r="F43" s="950"/>
      <c r="G43" s="104" t="s">
        <v>530</v>
      </c>
      <c r="H43" s="945">
        <v>2</v>
      </c>
      <c r="I43" s="946"/>
      <c r="J43" s="947"/>
    </row>
    <row r="44" spans="2:11" ht="30" customHeight="1" outlineLevel="1">
      <c r="B44" s="237" t="s">
        <v>531</v>
      </c>
      <c r="C44" s="1033" t="s">
        <v>532</v>
      </c>
      <c r="D44" s="1034"/>
      <c r="E44" s="1034"/>
      <c r="F44" s="1034"/>
      <c r="G44" s="1034"/>
      <c r="H44" s="1034"/>
      <c r="I44" s="1034"/>
      <c r="J44" s="1035"/>
    </row>
    <row r="45" spans="2:11" ht="30" customHeight="1" outlineLevel="1">
      <c r="B45" s="235" t="s">
        <v>533</v>
      </c>
      <c r="C45" s="992">
        <f>個票ｰ1010!S152</f>
        <v>0</v>
      </c>
      <c r="D45" s="993"/>
      <c r="E45" s="993"/>
      <c r="F45" s="993"/>
      <c r="G45" s="993"/>
      <c r="H45" s="993"/>
      <c r="I45" s="993"/>
      <c r="J45" s="994"/>
    </row>
    <row r="46" spans="2:11" ht="30" customHeight="1" outlineLevel="1">
      <c r="B46" s="236" t="s">
        <v>534</v>
      </c>
      <c r="C46" s="927"/>
      <c r="D46" s="927"/>
      <c r="E46" s="927"/>
      <c r="F46" s="927"/>
      <c r="G46" s="927"/>
      <c r="H46" s="928"/>
      <c r="I46" s="928"/>
      <c r="J46" s="929"/>
    </row>
    <row r="47" spans="2:11" ht="14.25" customHeight="1" outlineLevel="1">
      <c r="B47" s="995" t="s">
        <v>547</v>
      </c>
      <c r="C47" s="974" t="s">
        <v>536</v>
      </c>
      <c r="D47" s="974"/>
      <c r="E47" s="974"/>
      <c r="F47" s="974" t="s">
        <v>537</v>
      </c>
      <c r="G47" s="974"/>
      <c r="H47" s="975"/>
      <c r="I47" s="975"/>
      <c r="J47" s="976"/>
    </row>
    <row r="48" spans="2:11" ht="34.5" customHeight="1" outlineLevel="1">
      <c r="B48" s="995"/>
      <c r="C48" s="71"/>
      <c r="D48" s="197" t="s">
        <v>311</v>
      </c>
      <c r="E48" s="71"/>
      <c r="F48" s="977"/>
      <c r="G48" s="977"/>
      <c r="H48" s="978"/>
      <c r="I48" s="978"/>
      <c r="J48" s="979"/>
    </row>
    <row r="49" spans="1:26" ht="34.5" customHeight="1" outlineLevel="1">
      <c r="B49" s="995"/>
      <c r="C49" s="71"/>
      <c r="D49" s="88" t="s">
        <v>311</v>
      </c>
      <c r="E49" s="71"/>
      <c r="F49" s="968"/>
      <c r="G49" s="968"/>
      <c r="H49" s="969"/>
      <c r="I49" s="969"/>
      <c r="J49" s="970"/>
    </row>
    <row r="50" spans="1:26" ht="34.5" customHeight="1" outlineLevel="1">
      <c r="B50" s="995"/>
      <c r="C50" s="71"/>
      <c r="D50" s="88" t="s">
        <v>311</v>
      </c>
      <c r="E50" s="71"/>
      <c r="F50" s="968"/>
      <c r="G50" s="968"/>
      <c r="H50" s="969"/>
      <c r="I50" s="969"/>
      <c r="J50" s="970"/>
    </row>
    <row r="51" spans="1:26" ht="34.5" customHeight="1" outlineLevel="1">
      <c r="B51" s="995"/>
      <c r="C51" s="71"/>
      <c r="D51" s="88" t="s">
        <v>311</v>
      </c>
      <c r="E51" s="71"/>
      <c r="F51" s="968"/>
      <c r="G51" s="968"/>
      <c r="H51" s="969"/>
      <c r="I51" s="969"/>
      <c r="J51" s="970"/>
    </row>
    <row r="52" spans="1:26" ht="34.5" customHeight="1" outlineLevel="1">
      <c r="B52" s="995"/>
      <c r="C52" s="71"/>
      <c r="D52" s="241" t="s">
        <v>311</v>
      </c>
      <c r="E52" s="71"/>
      <c r="F52" s="980"/>
      <c r="G52" s="981"/>
      <c r="H52" s="982"/>
      <c r="I52" s="982"/>
      <c r="J52" s="983"/>
    </row>
    <row r="53" spans="1:26" ht="15" customHeight="1" outlineLevel="1">
      <c r="B53" s="936" t="s">
        <v>538</v>
      </c>
      <c r="C53" s="974" t="s">
        <v>536</v>
      </c>
      <c r="D53" s="974"/>
      <c r="E53" s="974"/>
      <c r="F53" s="974" t="s">
        <v>539</v>
      </c>
      <c r="G53" s="974"/>
      <c r="H53" s="975"/>
      <c r="I53" s="975"/>
      <c r="J53" s="976"/>
    </row>
    <row r="54" spans="1:26" ht="31.5" customHeight="1" outlineLevel="1">
      <c r="B54" s="937"/>
      <c r="C54" s="72"/>
      <c r="D54" s="90" t="s">
        <v>540</v>
      </c>
      <c r="E54" s="73"/>
      <c r="F54" s="977"/>
      <c r="G54" s="977"/>
      <c r="H54" s="978"/>
      <c r="I54" s="978"/>
      <c r="J54" s="979"/>
    </row>
    <row r="55" spans="1:26" ht="31.5" customHeight="1" outlineLevel="1">
      <c r="B55" s="937"/>
      <c r="C55" s="74"/>
      <c r="D55" s="91" t="s">
        <v>540</v>
      </c>
      <c r="E55" s="75"/>
      <c r="F55" s="968"/>
      <c r="G55" s="968"/>
      <c r="H55" s="969"/>
      <c r="I55" s="969"/>
      <c r="J55" s="970"/>
    </row>
    <row r="56" spans="1:26" ht="31.5" customHeight="1" outlineLevel="1">
      <c r="B56" s="937"/>
      <c r="C56" s="74"/>
      <c r="D56" s="91" t="s">
        <v>540</v>
      </c>
      <c r="E56" s="75"/>
      <c r="F56" s="968"/>
      <c r="G56" s="968"/>
      <c r="H56" s="969"/>
      <c r="I56" s="969"/>
      <c r="J56" s="970"/>
    </row>
    <row r="57" spans="1:26" ht="31.5" customHeight="1" outlineLevel="1">
      <c r="B57" s="937"/>
      <c r="C57" s="74"/>
      <c r="D57" s="91" t="s">
        <v>540</v>
      </c>
      <c r="E57" s="75"/>
      <c r="F57" s="968"/>
      <c r="G57" s="968"/>
      <c r="H57" s="969"/>
      <c r="I57" s="969"/>
      <c r="J57" s="970"/>
    </row>
    <row r="58" spans="1:26" ht="31.5" customHeight="1" outlineLevel="1">
      <c r="B58" s="938"/>
      <c r="C58" s="76"/>
      <c r="D58" s="92" t="s">
        <v>540</v>
      </c>
      <c r="E58" s="77"/>
      <c r="F58" s="939"/>
      <c r="G58" s="939"/>
      <c r="H58" s="940"/>
      <c r="I58" s="940"/>
      <c r="J58" s="941"/>
    </row>
    <row r="59" spans="1:26" ht="15" customHeight="1" outlineLevel="1">
      <c r="B59" s="954" t="s">
        <v>541</v>
      </c>
      <c r="C59" s="956" t="s">
        <v>542</v>
      </c>
      <c r="D59" s="957"/>
      <c r="E59" s="958"/>
      <c r="F59" s="959" t="s">
        <v>543</v>
      </c>
      <c r="G59" s="960"/>
      <c r="H59" s="960"/>
      <c r="I59" s="960"/>
      <c r="J59" s="961"/>
    </row>
    <row r="60" spans="1:26" ht="30" customHeight="1" outlineLevel="1">
      <c r="B60" s="937"/>
      <c r="C60" s="74"/>
      <c r="D60" s="91" t="s">
        <v>540</v>
      </c>
      <c r="E60" s="71"/>
      <c r="F60" s="965"/>
      <c r="G60" s="965"/>
      <c r="H60" s="966"/>
      <c r="I60" s="966"/>
      <c r="J60" s="967"/>
    </row>
    <row r="61" spans="1:26" ht="30" customHeight="1" outlineLevel="1">
      <c r="B61" s="937"/>
      <c r="C61" s="74"/>
      <c r="D61" s="91" t="s">
        <v>540</v>
      </c>
      <c r="E61" s="71"/>
      <c r="F61" s="968"/>
      <c r="G61" s="968"/>
      <c r="H61" s="969"/>
      <c r="I61" s="969"/>
      <c r="J61" s="970"/>
    </row>
    <row r="62" spans="1:26" ht="30" customHeight="1" outlineLevel="1">
      <c r="B62" s="937"/>
      <c r="C62" s="74"/>
      <c r="D62" s="91" t="s">
        <v>540</v>
      </c>
      <c r="E62" s="71"/>
      <c r="F62" s="968"/>
      <c r="G62" s="968"/>
      <c r="H62" s="969"/>
      <c r="I62" s="969"/>
      <c r="J62" s="970"/>
    </row>
    <row r="63" spans="1:26" ht="30" customHeight="1" outlineLevel="1" thickBot="1">
      <c r="B63" s="955"/>
      <c r="C63" s="78"/>
      <c r="D63" s="93" t="s">
        <v>540</v>
      </c>
      <c r="E63" s="79"/>
      <c r="F63" s="971"/>
      <c r="G63" s="971"/>
      <c r="H63" s="972"/>
      <c r="I63" s="972"/>
      <c r="J63" s="973"/>
    </row>
    <row r="64" spans="1:26" s="85" customFormat="1" ht="18.75" customHeight="1" outlineLevel="1" thickBot="1">
      <c r="A64" s="81"/>
      <c r="B64" s="94"/>
      <c r="C64" s="81"/>
      <c r="D64" s="81"/>
      <c r="E64" s="81"/>
      <c r="F64" s="81"/>
      <c r="G64" s="82"/>
      <c r="H64" s="82"/>
      <c r="I64" s="82"/>
      <c r="J64" s="82"/>
      <c r="K64" s="82"/>
      <c r="L64" s="82"/>
      <c r="M64" s="83"/>
      <c r="N64" s="1021"/>
      <c r="O64" s="1021"/>
      <c r="P64" s="1021"/>
      <c r="Q64" s="1021"/>
      <c r="R64" s="84"/>
      <c r="V64" s="83"/>
      <c r="W64" s="83"/>
      <c r="X64" s="83"/>
      <c r="Y64" s="83"/>
      <c r="Z64" s="84"/>
    </row>
    <row r="65" spans="1:18" ht="18.75" customHeight="1" outlineLevel="1">
      <c r="B65" s="1018" t="s">
        <v>544</v>
      </c>
      <c r="C65" s="1025"/>
      <c r="D65" s="1026"/>
      <c r="E65" s="1026"/>
      <c r="F65" s="1026"/>
      <c r="G65" s="1026"/>
      <c r="H65" s="1026"/>
      <c r="I65" s="1026"/>
      <c r="J65" s="1027"/>
    </row>
    <row r="66" spans="1:18" ht="18.75" customHeight="1" outlineLevel="1">
      <c r="B66" s="1019"/>
      <c r="C66" s="921"/>
      <c r="D66" s="922"/>
      <c r="E66" s="922"/>
      <c r="F66" s="922"/>
      <c r="G66" s="922"/>
      <c r="H66" s="922"/>
      <c r="I66" s="922"/>
      <c r="J66" s="923"/>
    </row>
    <row r="67" spans="1:18" ht="18.75" customHeight="1" outlineLevel="1">
      <c r="B67" s="1020"/>
      <c r="C67" s="1028"/>
      <c r="D67" s="1029"/>
      <c r="E67" s="1029"/>
      <c r="F67" s="1029"/>
      <c r="G67" s="1029"/>
      <c r="H67" s="1029"/>
      <c r="I67" s="1029"/>
      <c r="J67" s="1030"/>
    </row>
    <row r="68" spans="1:18" ht="18.75" customHeight="1" outlineLevel="1">
      <c r="B68" s="1031" t="s">
        <v>545</v>
      </c>
      <c r="C68" s="918"/>
      <c r="D68" s="919"/>
      <c r="E68" s="919"/>
      <c r="F68" s="919"/>
      <c r="G68" s="919"/>
      <c r="H68" s="919"/>
      <c r="I68" s="919"/>
      <c r="J68" s="920"/>
    </row>
    <row r="69" spans="1:18" ht="18.75" customHeight="1" outlineLevel="1">
      <c r="B69" s="1019"/>
      <c r="C69" s="921"/>
      <c r="D69" s="922"/>
      <c r="E69" s="922"/>
      <c r="F69" s="922"/>
      <c r="G69" s="922"/>
      <c r="H69" s="922"/>
      <c r="I69" s="922"/>
      <c r="J69" s="923"/>
    </row>
    <row r="70" spans="1:18" ht="18.75" customHeight="1" outlineLevel="1" thickBot="1">
      <c r="B70" s="1032"/>
      <c r="C70" s="924"/>
      <c r="D70" s="925"/>
      <c r="E70" s="925"/>
      <c r="F70" s="925"/>
      <c r="G70" s="925"/>
      <c r="H70" s="925"/>
      <c r="I70" s="925"/>
      <c r="J70" s="926"/>
    </row>
    <row r="71" spans="1:18" ht="18.75" customHeight="1" outlineLevel="1" thickBot="1">
      <c r="B71" s="95"/>
      <c r="C71" s="96"/>
      <c r="D71" s="96"/>
      <c r="E71" s="96"/>
      <c r="F71" s="96"/>
      <c r="G71" s="96"/>
      <c r="H71" s="96"/>
      <c r="I71" s="96"/>
      <c r="J71" s="96"/>
    </row>
    <row r="72" spans="1:18" ht="18.75" customHeight="1" outlineLevel="1">
      <c r="B72" s="97" t="s">
        <v>546</v>
      </c>
      <c r="C72" s="98"/>
      <c r="D72" s="98"/>
      <c r="E72" s="98"/>
      <c r="F72" s="99"/>
      <c r="G72" s="99"/>
      <c r="H72" s="99"/>
      <c r="I72" s="99"/>
      <c r="J72" s="100"/>
    </row>
    <row r="73" spans="1:18" ht="18.75" customHeight="1" outlineLevel="1">
      <c r="B73" s="942"/>
      <c r="C73" s="943"/>
      <c r="D73" s="943"/>
      <c r="E73" s="943"/>
      <c r="F73" s="943"/>
      <c r="G73" s="943"/>
      <c r="H73" s="943"/>
      <c r="I73" s="943"/>
      <c r="J73" s="944"/>
    </row>
    <row r="74" spans="1:18" ht="12" customHeight="1" outlineLevel="1" thickBot="1">
      <c r="B74" s="234"/>
      <c r="C74" s="101"/>
      <c r="D74" s="101"/>
      <c r="E74" s="101"/>
      <c r="F74" s="101"/>
      <c r="G74" s="101"/>
      <c r="H74" s="101"/>
      <c r="I74" s="101"/>
      <c r="J74" s="102"/>
    </row>
    <row r="75" spans="1:18" ht="17.25" customHeight="1"/>
    <row r="76" spans="1:18" ht="17.25" customHeight="1"/>
    <row r="77" spans="1:18" ht="15" customHeight="1">
      <c r="B77" s="80" t="s">
        <v>548</v>
      </c>
    </row>
    <row r="78" spans="1:18" ht="6.6" customHeight="1"/>
    <row r="79" spans="1:18">
      <c r="B79" s="83" t="s">
        <v>599</v>
      </c>
      <c r="C79" s="105"/>
    </row>
    <row r="80" spans="1:18" s="2" customFormat="1" ht="14.25" customHeight="1" thickBot="1">
      <c r="A80" s="106" t="s">
        <v>549</v>
      </c>
      <c r="B80" s="1036"/>
      <c r="C80" s="1036"/>
      <c r="D80" s="1036"/>
      <c r="E80" s="1036"/>
      <c r="F80" s="1036"/>
      <c r="G80" s="1036"/>
      <c r="H80" s="1036"/>
      <c r="I80" s="1036"/>
      <c r="J80" s="1036"/>
      <c r="K80" s="1036"/>
      <c r="L80" s="1036"/>
      <c r="M80" s="1036"/>
      <c r="N80" s="1036"/>
      <c r="O80" s="1036"/>
      <c r="P80" s="1036"/>
      <c r="Q80" s="1036"/>
      <c r="R80" s="1036"/>
    </row>
    <row r="81" spans="2:10" ht="33.75" customHeight="1">
      <c r="B81" s="86" t="s">
        <v>529</v>
      </c>
      <c r="C81" s="999">
        <f>個票ｰ1010!B155</f>
        <v>0</v>
      </c>
      <c r="D81" s="1000"/>
      <c r="E81" s="1000"/>
      <c r="F81" s="1001"/>
      <c r="G81" s="87" t="s">
        <v>530</v>
      </c>
      <c r="H81" s="1007">
        <v>11</v>
      </c>
      <c r="I81" s="1008"/>
      <c r="J81" s="1009"/>
    </row>
    <row r="82" spans="2:10" ht="30" customHeight="1" outlineLevel="1">
      <c r="B82" s="237" t="s">
        <v>531</v>
      </c>
      <c r="C82" s="996">
        <f>個票ｰ1010!U155</f>
        <v>0</v>
      </c>
      <c r="D82" s="997"/>
      <c r="E82" s="997"/>
      <c r="F82" s="997"/>
      <c r="G82" s="997"/>
      <c r="H82" s="997"/>
      <c r="I82" s="997"/>
      <c r="J82" s="998"/>
    </row>
    <row r="83" spans="2:10" ht="30" customHeight="1" outlineLevel="1">
      <c r="B83" s="235" t="s">
        <v>533</v>
      </c>
      <c r="C83" s="992">
        <f>個票ｰ1010!S155</f>
        <v>0</v>
      </c>
      <c r="D83" s="993"/>
      <c r="E83" s="993"/>
      <c r="F83" s="993"/>
      <c r="G83" s="993"/>
      <c r="H83" s="993"/>
      <c r="I83" s="993"/>
      <c r="J83" s="994"/>
    </row>
    <row r="84" spans="2:10" ht="30" customHeight="1" outlineLevel="1">
      <c r="B84" s="236" t="s">
        <v>534</v>
      </c>
      <c r="C84" s="927"/>
      <c r="D84" s="927"/>
      <c r="E84" s="927"/>
      <c r="F84" s="927"/>
      <c r="G84" s="927"/>
      <c r="H84" s="928"/>
      <c r="I84" s="928"/>
      <c r="J84" s="929"/>
    </row>
    <row r="85" spans="2:10" ht="14.25" customHeight="1" outlineLevel="1">
      <c r="B85" s="995" t="s">
        <v>547</v>
      </c>
      <c r="C85" s="974" t="s">
        <v>536</v>
      </c>
      <c r="D85" s="974"/>
      <c r="E85" s="974"/>
      <c r="F85" s="974" t="s">
        <v>537</v>
      </c>
      <c r="G85" s="974"/>
      <c r="H85" s="975"/>
      <c r="I85" s="975"/>
      <c r="J85" s="976"/>
    </row>
    <row r="86" spans="2:10" ht="34.5" customHeight="1" outlineLevel="1">
      <c r="B86" s="995"/>
      <c r="C86" s="71"/>
      <c r="D86" s="197" t="s">
        <v>311</v>
      </c>
      <c r="E86" s="71"/>
      <c r="F86" s="977"/>
      <c r="G86" s="977"/>
      <c r="H86" s="978"/>
      <c r="I86" s="978"/>
      <c r="J86" s="979"/>
    </row>
    <row r="87" spans="2:10" ht="34.5" customHeight="1" outlineLevel="1">
      <c r="B87" s="995"/>
      <c r="C87" s="71"/>
      <c r="D87" s="88" t="s">
        <v>311</v>
      </c>
      <c r="E87" s="71"/>
      <c r="F87" s="968"/>
      <c r="G87" s="968"/>
      <c r="H87" s="969"/>
      <c r="I87" s="969"/>
      <c r="J87" s="970"/>
    </row>
    <row r="88" spans="2:10" ht="34.5" customHeight="1" outlineLevel="1">
      <c r="B88" s="995"/>
      <c r="C88" s="71"/>
      <c r="D88" s="88" t="s">
        <v>311</v>
      </c>
      <c r="E88" s="71"/>
      <c r="F88" s="968"/>
      <c r="G88" s="968"/>
      <c r="H88" s="969"/>
      <c r="I88" s="969"/>
      <c r="J88" s="970"/>
    </row>
    <row r="89" spans="2:10" ht="34.5" customHeight="1" outlineLevel="1">
      <c r="B89" s="995"/>
      <c r="C89" s="71"/>
      <c r="D89" s="88" t="s">
        <v>311</v>
      </c>
      <c r="E89" s="71"/>
      <c r="F89" s="968"/>
      <c r="G89" s="968"/>
      <c r="H89" s="969"/>
      <c r="I89" s="969"/>
      <c r="J89" s="970"/>
    </row>
    <row r="90" spans="2:10" ht="34.5" customHeight="1" outlineLevel="1">
      <c r="B90" s="995"/>
      <c r="C90" s="71"/>
      <c r="D90" s="241" t="s">
        <v>311</v>
      </c>
      <c r="E90" s="71"/>
      <c r="F90" s="980"/>
      <c r="G90" s="981"/>
      <c r="H90" s="982"/>
      <c r="I90" s="982"/>
      <c r="J90" s="983"/>
    </row>
    <row r="91" spans="2:10" ht="15" customHeight="1" outlineLevel="1">
      <c r="B91" s="936" t="s">
        <v>538</v>
      </c>
      <c r="C91" s="974" t="s">
        <v>536</v>
      </c>
      <c r="D91" s="974"/>
      <c r="E91" s="974"/>
      <c r="F91" s="974" t="s">
        <v>539</v>
      </c>
      <c r="G91" s="974"/>
      <c r="H91" s="975"/>
      <c r="I91" s="975"/>
      <c r="J91" s="976"/>
    </row>
    <row r="92" spans="2:10" ht="31.5" customHeight="1" outlineLevel="1">
      <c r="B92" s="937"/>
      <c r="C92" s="72"/>
      <c r="D92" s="90" t="s">
        <v>540</v>
      </c>
      <c r="E92" s="73"/>
      <c r="F92" s="977"/>
      <c r="G92" s="977"/>
      <c r="H92" s="978"/>
      <c r="I92" s="978"/>
      <c r="J92" s="979"/>
    </row>
    <row r="93" spans="2:10" ht="31.5" customHeight="1" outlineLevel="1">
      <c r="B93" s="937"/>
      <c r="C93" s="74"/>
      <c r="D93" s="91" t="s">
        <v>540</v>
      </c>
      <c r="E93" s="75"/>
      <c r="F93" s="968"/>
      <c r="G93" s="968"/>
      <c r="H93" s="969"/>
      <c r="I93" s="969"/>
      <c r="J93" s="970"/>
    </row>
    <row r="94" spans="2:10" ht="31.5" customHeight="1" outlineLevel="1">
      <c r="B94" s="937"/>
      <c r="C94" s="74"/>
      <c r="D94" s="91" t="s">
        <v>540</v>
      </c>
      <c r="E94" s="75"/>
      <c r="F94" s="968"/>
      <c r="G94" s="968"/>
      <c r="H94" s="969"/>
      <c r="I94" s="969"/>
      <c r="J94" s="970"/>
    </row>
    <row r="95" spans="2:10" ht="31.5" customHeight="1" outlineLevel="1">
      <c r="B95" s="937"/>
      <c r="C95" s="74"/>
      <c r="D95" s="91" t="s">
        <v>540</v>
      </c>
      <c r="E95" s="75"/>
      <c r="F95" s="968"/>
      <c r="G95" s="968"/>
      <c r="H95" s="969"/>
      <c r="I95" s="969"/>
      <c r="J95" s="970"/>
    </row>
    <row r="96" spans="2:10" ht="31.5" customHeight="1" outlineLevel="1">
      <c r="B96" s="938"/>
      <c r="C96" s="76"/>
      <c r="D96" s="92" t="s">
        <v>540</v>
      </c>
      <c r="E96" s="77"/>
      <c r="F96" s="939"/>
      <c r="G96" s="939"/>
      <c r="H96" s="940"/>
      <c r="I96" s="940"/>
      <c r="J96" s="941"/>
    </row>
    <row r="97" spans="1:26" ht="15" customHeight="1" outlineLevel="1">
      <c r="B97" s="954" t="s">
        <v>541</v>
      </c>
      <c r="C97" s="956" t="s">
        <v>542</v>
      </c>
      <c r="D97" s="957"/>
      <c r="E97" s="958"/>
      <c r="F97" s="959" t="s">
        <v>543</v>
      </c>
      <c r="G97" s="960"/>
      <c r="H97" s="960"/>
      <c r="I97" s="960"/>
      <c r="J97" s="961"/>
    </row>
    <row r="98" spans="1:26" ht="30" customHeight="1" outlineLevel="1">
      <c r="B98" s="937"/>
      <c r="C98" s="74"/>
      <c r="D98" s="91" t="s">
        <v>540</v>
      </c>
      <c r="E98" s="71"/>
      <c r="F98" s="965"/>
      <c r="G98" s="965"/>
      <c r="H98" s="966"/>
      <c r="I98" s="966"/>
      <c r="J98" s="967"/>
    </row>
    <row r="99" spans="1:26" ht="30" customHeight="1" outlineLevel="1">
      <c r="B99" s="937"/>
      <c r="C99" s="74"/>
      <c r="D99" s="91" t="s">
        <v>540</v>
      </c>
      <c r="E99" s="71"/>
      <c r="F99" s="968"/>
      <c r="G99" s="968"/>
      <c r="H99" s="969"/>
      <c r="I99" s="969"/>
      <c r="J99" s="970"/>
    </row>
    <row r="100" spans="1:26" ht="30" customHeight="1" outlineLevel="1">
      <c r="B100" s="937"/>
      <c r="C100" s="74"/>
      <c r="D100" s="91" t="s">
        <v>540</v>
      </c>
      <c r="E100" s="71"/>
      <c r="F100" s="968"/>
      <c r="G100" s="968"/>
      <c r="H100" s="969"/>
      <c r="I100" s="969"/>
      <c r="J100" s="970"/>
    </row>
    <row r="101" spans="1:26" ht="30" customHeight="1" outlineLevel="1" thickBot="1">
      <c r="B101" s="955"/>
      <c r="C101" s="78"/>
      <c r="D101" s="93" t="s">
        <v>540</v>
      </c>
      <c r="E101" s="79"/>
      <c r="F101" s="971"/>
      <c r="G101" s="971"/>
      <c r="H101" s="972"/>
      <c r="I101" s="972"/>
      <c r="J101" s="973"/>
    </row>
    <row r="102" spans="1:26" s="85" customFormat="1" ht="18.75" customHeight="1" outlineLevel="1" thickBot="1">
      <c r="A102" s="81"/>
      <c r="B102" s="94"/>
      <c r="C102" s="81"/>
      <c r="D102" s="81"/>
      <c r="E102" s="81"/>
      <c r="F102" s="81"/>
      <c r="G102" s="82"/>
      <c r="H102" s="82"/>
      <c r="I102" s="82"/>
      <c r="J102" s="82"/>
      <c r="K102" s="82"/>
      <c r="L102" s="82"/>
      <c r="M102" s="83"/>
      <c r="N102" s="1021"/>
      <c r="O102" s="1021"/>
      <c r="P102" s="1021"/>
      <c r="Q102" s="1021"/>
      <c r="R102" s="84"/>
      <c r="V102" s="83"/>
      <c r="W102" s="83"/>
      <c r="X102" s="83"/>
      <c r="Y102" s="83"/>
      <c r="Z102" s="84"/>
    </row>
    <row r="103" spans="1:26" ht="18.75" customHeight="1" outlineLevel="1">
      <c r="B103" s="1018" t="s">
        <v>544</v>
      </c>
      <c r="C103" s="1025"/>
      <c r="D103" s="1026"/>
      <c r="E103" s="1026"/>
      <c r="F103" s="1026"/>
      <c r="G103" s="1026"/>
      <c r="H103" s="1026"/>
      <c r="I103" s="1026"/>
      <c r="J103" s="1027"/>
    </row>
    <row r="104" spans="1:26" ht="18.75" customHeight="1" outlineLevel="1">
      <c r="B104" s="1019"/>
      <c r="C104" s="921"/>
      <c r="D104" s="922"/>
      <c r="E104" s="922"/>
      <c r="F104" s="922"/>
      <c r="G104" s="922"/>
      <c r="H104" s="922"/>
      <c r="I104" s="922"/>
      <c r="J104" s="923"/>
    </row>
    <row r="105" spans="1:26" ht="18.75" customHeight="1" outlineLevel="1">
      <c r="B105" s="1020"/>
      <c r="C105" s="1028"/>
      <c r="D105" s="1029"/>
      <c r="E105" s="1029"/>
      <c r="F105" s="1029"/>
      <c r="G105" s="1029"/>
      <c r="H105" s="1029"/>
      <c r="I105" s="1029"/>
      <c r="J105" s="1030"/>
    </row>
    <row r="106" spans="1:26" ht="18.75" customHeight="1" outlineLevel="1">
      <c r="B106" s="1031" t="s">
        <v>545</v>
      </c>
      <c r="C106" s="918"/>
      <c r="D106" s="919"/>
      <c r="E106" s="919"/>
      <c r="F106" s="919"/>
      <c r="G106" s="919"/>
      <c r="H106" s="919"/>
      <c r="I106" s="919"/>
      <c r="J106" s="920"/>
    </row>
    <row r="107" spans="1:26" ht="18.75" customHeight="1" outlineLevel="1">
      <c r="B107" s="1019"/>
      <c r="C107" s="921"/>
      <c r="D107" s="922"/>
      <c r="E107" s="922"/>
      <c r="F107" s="922"/>
      <c r="G107" s="922"/>
      <c r="H107" s="922"/>
      <c r="I107" s="922"/>
      <c r="J107" s="923"/>
    </row>
    <row r="108" spans="1:26" ht="18.75" customHeight="1" outlineLevel="1" thickBot="1">
      <c r="B108" s="1032"/>
      <c r="C108" s="924"/>
      <c r="D108" s="925"/>
      <c r="E108" s="925"/>
      <c r="F108" s="925"/>
      <c r="G108" s="925"/>
      <c r="H108" s="925"/>
      <c r="I108" s="925"/>
      <c r="J108" s="926"/>
    </row>
    <row r="109" spans="1:26" ht="18.75" customHeight="1" outlineLevel="1" thickBot="1">
      <c r="B109" s="95"/>
      <c r="C109" s="96"/>
      <c r="D109" s="96"/>
      <c r="E109" s="96"/>
      <c r="F109" s="96"/>
      <c r="G109" s="96"/>
      <c r="H109" s="96"/>
      <c r="I109" s="96"/>
      <c r="J109" s="96"/>
    </row>
    <row r="110" spans="1:26" ht="18.75" customHeight="1" outlineLevel="1">
      <c r="B110" s="97" t="s">
        <v>546</v>
      </c>
      <c r="C110" s="98"/>
      <c r="D110" s="98"/>
      <c r="E110" s="98"/>
      <c r="F110" s="99"/>
      <c r="G110" s="99"/>
      <c r="H110" s="99"/>
      <c r="I110" s="99"/>
      <c r="J110" s="100"/>
    </row>
    <row r="111" spans="1:26" ht="18.75" customHeight="1" outlineLevel="1">
      <c r="B111" s="942"/>
      <c r="C111" s="943"/>
      <c r="D111" s="943"/>
      <c r="E111" s="943"/>
      <c r="F111" s="943"/>
      <c r="G111" s="943"/>
      <c r="H111" s="943"/>
      <c r="I111" s="943"/>
      <c r="J111" s="944"/>
    </row>
    <row r="112" spans="1:26" ht="12" customHeight="1" outlineLevel="1" thickBot="1">
      <c r="B112" s="234"/>
      <c r="C112" s="101"/>
      <c r="D112" s="101"/>
      <c r="E112" s="101"/>
      <c r="F112" s="101"/>
      <c r="G112" s="101"/>
      <c r="H112" s="101"/>
      <c r="I112" s="101"/>
      <c r="J112" s="102"/>
    </row>
    <row r="115" spans="2:11" ht="17.25" customHeight="1">
      <c r="B115" s="198"/>
      <c r="C115" s="198"/>
      <c r="D115" s="198"/>
      <c r="E115" s="198"/>
      <c r="F115" s="198"/>
      <c r="G115" s="198"/>
      <c r="H115" s="198"/>
      <c r="I115" s="198"/>
      <c r="J115" s="198"/>
      <c r="K115" s="198"/>
    </row>
    <row r="116" spans="2:11" ht="33.75" customHeight="1">
      <c r="B116" s="103" t="s">
        <v>529</v>
      </c>
      <c r="C116" s="948">
        <f>個票ｰ1010!B156</f>
        <v>0</v>
      </c>
      <c r="D116" s="949"/>
      <c r="E116" s="949"/>
      <c r="F116" s="950"/>
      <c r="G116" s="104" t="s">
        <v>530</v>
      </c>
      <c r="H116" s="945">
        <v>12</v>
      </c>
      <c r="I116" s="946"/>
      <c r="J116" s="947"/>
    </row>
    <row r="117" spans="2:11" ht="30" customHeight="1" outlineLevel="1">
      <c r="B117" s="237" t="s">
        <v>531</v>
      </c>
      <c r="C117" s="996">
        <f>個票ｰ1010!U156</f>
        <v>0</v>
      </c>
      <c r="D117" s="997"/>
      <c r="E117" s="997"/>
      <c r="F117" s="997"/>
      <c r="G117" s="997"/>
      <c r="H117" s="997"/>
      <c r="I117" s="997"/>
      <c r="J117" s="998"/>
    </row>
    <row r="118" spans="2:11" ht="30" customHeight="1" outlineLevel="1">
      <c r="B118" s="235" t="s">
        <v>533</v>
      </c>
      <c r="C118" s="992">
        <f>個票ｰ1010!S156</f>
        <v>0</v>
      </c>
      <c r="D118" s="993"/>
      <c r="E118" s="993"/>
      <c r="F118" s="993"/>
      <c r="G118" s="993"/>
      <c r="H118" s="993"/>
      <c r="I118" s="993"/>
      <c r="J118" s="994"/>
    </row>
    <row r="119" spans="2:11" ht="30" customHeight="1" outlineLevel="1">
      <c r="B119" s="236" t="s">
        <v>534</v>
      </c>
      <c r="C119" s="927"/>
      <c r="D119" s="927"/>
      <c r="E119" s="927"/>
      <c r="F119" s="927"/>
      <c r="G119" s="927"/>
      <c r="H119" s="928"/>
      <c r="I119" s="928"/>
      <c r="J119" s="929"/>
    </row>
    <row r="120" spans="2:11" ht="14.25" customHeight="1" outlineLevel="1">
      <c r="B120" s="995" t="s">
        <v>547</v>
      </c>
      <c r="C120" s="974" t="s">
        <v>536</v>
      </c>
      <c r="D120" s="974"/>
      <c r="E120" s="974"/>
      <c r="F120" s="974" t="s">
        <v>537</v>
      </c>
      <c r="G120" s="974"/>
      <c r="H120" s="975"/>
      <c r="I120" s="975"/>
      <c r="J120" s="976"/>
    </row>
    <row r="121" spans="2:11" ht="34.5" customHeight="1" outlineLevel="1">
      <c r="B121" s="995"/>
      <c r="C121" s="71"/>
      <c r="D121" s="197" t="s">
        <v>311</v>
      </c>
      <c r="E121" s="71"/>
      <c r="F121" s="977"/>
      <c r="G121" s="977"/>
      <c r="H121" s="978"/>
      <c r="I121" s="978"/>
      <c r="J121" s="979"/>
    </row>
    <row r="122" spans="2:11" ht="34.5" customHeight="1" outlineLevel="1">
      <c r="B122" s="995"/>
      <c r="C122" s="71"/>
      <c r="D122" s="88" t="s">
        <v>311</v>
      </c>
      <c r="E122" s="71"/>
      <c r="F122" s="968"/>
      <c r="G122" s="968"/>
      <c r="H122" s="969"/>
      <c r="I122" s="969"/>
      <c r="J122" s="970"/>
    </row>
    <row r="123" spans="2:11" ht="34.5" customHeight="1" outlineLevel="1">
      <c r="B123" s="995"/>
      <c r="C123" s="71"/>
      <c r="D123" s="88" t="s">
        <v>311</v>
      </c>
      <c r="E123" s="71"/>
      <c r="F123" s="968"/>
      <c r="G123" s="968"/>
      <c r="H123" s="969"/>
      <c r="I123" s="969"/>
      <c r="J123" s="970"/>
    </row>
    <row r="124" spans="2:11" ht="34.5" customHeight="1" outlineLevel="1">
      <c r="B124" s="995"/>
      <c r="C124" s="71"/>
      <c r="D124" s="88" t="s">
        <v>311</v>
      </c>
      <c r="E124" s="71"/>
      <c r="F124" s="968"/>
      <c r="G124" s="968"/>
      <c r="H124" s="969"/>
      <c r="I124" s="969"/>
      <c r="J124" s="970"/>
    </row>
    <row r="125" spans="2:11" ht="34.5" customHeight="1" outlineLevel="1">
      <c r="B125" s="995"/>
      <c r="C125" s="71"/>
      <c r="D125" s="241" t="s">
        <v>311</v>
      </c>
      <c r="E125" s="71"/>
      <c r="F125" s="980"/>
      <c r="G125" s="981"/>
      <c r="H125" s="982"/>
      <c r="I125" s="982"/>
      <c r="J125" s="983"/>
    </row>
    <row r="126" spans="2:11" ht="15" customHeight="1" outlineLevel="1">
      <c r="B126" s="936" t="s">
        <v>538</v>
      </c>
      <c r="C126" s="1037" t="s">
        <v>536</v>
      </c>
      <c r="D126" s="1037"/>
      <c r="E126" s="1037"/>
      <c r="F126" s="1037" t="s">
        <v>539</v>
      </c>
      <c r="G126" s="1037"/>
      <c r="H126" s="1038"/>
      <c r="I126" s="1038"/>
      <c r="J126" s="1039"/>
    </row>
    <row r="127" spans="2:11" ht="31.5" customHeight="1" outlineLevel="1">
      <c r="B127" s="937"/>
      <c r="C127" s="72"/>
      <c r="D127" s="90" t="s">
        <v>540</v>
      </c>
      <c r="E127" s="73"/>
      <c r="F127" s="977"/>
      <c r="G127" s="977"/>
      <c r="H127" s="978"/>
      <c r="I127" s="978"/>
      <c r="J127" s="979"/>
    </row>
    <row r="128" spans="2:11" ht="31.5" customHeight="1" outlineLevel="1">
      <c r="B128" s="937"/>
      <c r="C128" s="74"/>
      <c r="D128" s="91" t="s">
        <v>540</v>
      </c>
      <c r="E128" s="75"/>
      <c r="F128" s="968"/>
      <c r="G128" s="968"/>
      <c r="H128" s="969"/>
      <c r="I128" s="969"/>
      <c r="J128" s="970"/>
    </row>
    <row r="129" spans="1:26" ht="31.5" customHeight="1" outlineLevel="1">
      <c r="B129" s="937"/>
      <c r="C129" s="74"/>
      <c r="D129" s="91" t="s">
        <v>540</v>
      </c>
      <c r="E129" s="75"/>
      <c r="F129" s="968"/>
      <c r="G129" s="968"/>
      <c r="H129" s="969"/>
      <c r="I129" s="969"/>
      <c r="J129" s="970"/>
    </row>
    <row r="130" spans="1:26" ht="31.5" customHeight="1" outlineLevel="1">
      <c r="B130" s="937"/>
      <c r="C130" s="74"/>
      <c r="D130" s="91" t="s">
        <v>540</v>
      </c>
      <c r="E130" s="75"/>
      <c r="F130" s="968"/>
      <c r="G130" s="968"/>
      <c r="H130" s="969"/>
      <c r="I130" s="969"/>
      <c r="J130" s="970"/>
    </row>
    <row r="131" spans="1:26" ht="31.5" customHeight="1" outlineLevel="1">
      <c r="B131" s="938"/>
      <c r="C131" s="76"/>
      <c r="D131" s="92" t="s">
        <v>540</v>
      </c>
      <c r="E131" s="77"/>
      <c r="F131" s="939"/>
      <c r="G131" s="939"/>
      <c r="H131" s="940"/>
      <c r="I131" s="940"/>
      <c r="J131" s="941"/>
    </row>
    <row r="132" spans="1:26" ht="15" customHeight="1" outlineLevel="1">
      <c r="B132" s="954" t="s">
        <v>541</v>
      </c>
      <c r="C132" s="956" t="s">
        <v>542</v>
      </c>
      <c r="D132" s="957"/>
      <c r="E132" s="958"/>
      <c r="F132" s="959" t="s">
        <v>543</v>
      </c>
      <c r="G132" s="960"/>
      <c r="H132" s="960"/>
      <c r="I132" s="960"/>
      <c r="J132" s="961"/>
    </row>
    <row r="133" spans="1:26" ht="30" customHeight="1" outlineLevel="1">
      <c r="B133" s="937"/>
      <c r="C133" s="74"/>
      <c r="D133" s="91" t="s">
        <v>540</v>
      </c>
      <c r="E133" s="71"/>
      <c r="F133" s="965"/>
      <c r="G133" s="965"/>
      <c r="H133" s="966"/>
      <c r="I133" s="966"/>
      <c r="J133" s="967"/>
    </row>
    <row r="134" spans="1:26" ht="30" customHeight="1" outlineLevel="1">
      <c r="B134" s="937"/>
      <c r="C134" s="74"/>
      <c r="D134" s="91" t="s">
        <v>540</v>
      </c>
      <c r="E134" s="71"/>
      <c r="F134" s="968"/>
      <c r="G134" s="968"/>
      <c r="H134" s="969"/>
      <c r="I134" s="969"/>
      <c r="J134" s="970"/>
    </row>
    <row r="135" spans="1:26" ht="30" customHeight="1" outlineLevel="1">
      <c r="B135" s="937"/>
      <c r="C135" s="74"/>
      <c r="D135" s="91" t="s">
        <v>540</v>
      </c>
      <c r="E135" s="71"/>
      <c r="F135" s="968"/>
      <c r="G135" s="968"/>
      <c r="H135" s="969"/>
      <c r="I135" s="969"/>
      <c r="J135" s="970"/>
    </row>
    <row r="136" spans="1:26" ht="30" customHeight="1" outlineLevel="1" thickBot="1">
      <c r="B136" s="955"/>
      <c r="C136" s="78"/>
      <c r="D136" s="93" t="s">
        <v>540</v>
      </c>
      <c r="E136" s="79"/>
      <c r="F136" s="971"/>
      <c r="G136" s="971"/>
      <c r="H136" s="972"/>
      <c r="I136" s="972"/>
      <c r="J136" s="973"/>
    </row>
    <row r="137" spans="1:26" s="85" customFormat="1" ht="18.75" customHeight="1" outlineLevel="1" thickBot="1">
      <c r="A137" s="81"/>
      <c r="B137" s="94"/>
      <c r="C137" s="81"/>
      <c r="D137" s="81"/>
      <c r="E137" s="81"/>
      <c r="F137" s="81"/>
      <c r="G137" s="82"/>
      <c r="H137" s="82"/>
      <c r="I137" s="82"/>
      <c r="J137" s="82"/>
      <c r="K137" s="82"/>
      <c r="L137" s="82"/>
      <c r="M137" s="83"/>
      <c r="N137" s="1021"/>
      <c r="O137" s="1021"/>
      <c r="P137" s="1021"/>
      <c r="Q137" s="1021"/>
      <c r="R137" s="84"/>
      <c r="V137" s="83"/>
      <c r="W137" s="83"/>
      <c r="X137" s="83"/>
      <c r="Y137" s="83"/>
      <c r="Z137" s="84"/>
    </row>
    <row r="138" spans="1:26" ht="18.75" customHeight="1" outlineLevel="1">
      <c r="B138" s="1018" t="s">
        <v>544</v>
      </c>
      <c r="C138" s="1025"/>
      <c r="D138" s="1026"/>
      <c r="E138" s="1026"/>
      <c r="F138" s="1026"/>
      <c r="G138" s="1026"/>
      <c r="H138" s="1026"/>
      <c r="I138" s="1026"/>
      <c r="J138" s="1027"/>
    </row>
    <row r="139" spans="1:26" ht="18.75" customHeight="1" outlineLevel="1">
      <c r="B139" s="1019"/>
      <c r="C139" s="921"/>
      <c r="D139" s="922"/>
      <c r="E139" s="922"/>
      <c r="F139" s="922"/>
      <c r="G139" s="922"/>
      <c r="H139" s="922"/>
      <c r="I139" s="922"/>
      <c r="J139" s="923"/>
    </row>
    <row r="140" spans="1:26" ht="18.75" customHeight="1" outlineLevel="1">
      <c r="B140" s="1020"/>
      <c r="C140" s="1028"/>
      <c r="D140" s="1029"/>
      <c r="E140" s="1029"/>
      <c r="F140" s="1029"/>
      <c r="G140" s="1029"/>
      <c r="H140" s="1029"/>
      <c r="I140" s="1029"/>
      <c r="J140" s="1030"/>
    </row>
    <row r="141" spans="1:26" ht="18.75" customHeight="1" outlineLevel="1">
      <c r="B141" s="1031" t="s">
        <v>545</v>
      </c>
      <c r="C141" s="918"/>
      <c r="D141" s="919"/>
      <c r="E141" s="919"/>
      <c r="F141" s="919"/>
      <c r="G141" s="919"/>
      <c r="H141" s="919"/>
      <c r="I141" s="919"/>
      <c r="J141" s="920"/>
    </row>
    <row r="142" spans="1:26" ht="18.75" customHeight="1" outlineLevel="1">
      <c r="B142" s="1019"/>
      <c r="C142" s="921"/>
      <c r="D142" s="922"/>
      <c r="E142" s="922"/>
      <c r="F142" s="922"/>
      <c r="G142" s="922"/>
      <c r="H142" s="922"/>
      <c r="I142" s="922"/>
      <c r="J142" s="923"/>
    </row>
    <row r="143" spans="1:26" ht="18.75" customHeight="1" outlineLevel="1" thickBot="1">
      <c r="B143" s="1032"/>
      <c r="C143" s="924"/>
      <c r="D143" s="925"/>
      <c r="E143" s="925"/>
      <c r="F143" s="925"/>
      <c r="G143" s="925"/>
      <c r="H143" s="925"/>
      <c r="I143" s="925"/>
      <c r="J143" s="926"/>
    </row>
    <row r="144" spans="1:26" ht="18.75" customHeight="1" outlineLevel="1" thickBot="1">
      <c r="B144" s="95"/>
      <c r="C144" s="96"/>
      <c r="D144" s="96"/>
      <c r="E144" s="96"/>
      <c r="F144" s="96"/>
      <c r="G144" s="96"/>
      <c r="H144" s="96"/>
      <c r="I144" s="96"/>
      <c r="J144" s="96"/>
    </row>
    <row r="145" spans="2:10" ht="18.75" customHeight="1" outlineLevel="1">
      <c r="B145" s="97" t="s">
        <v>546</v>
      </c>
      <c r="C145" s="98"/>
      <c r="D145" s="98"/>
      <c r="E145" s="98"/>
      <c r="F145" s="99"/>
      <c r="G145" s="99"/>
      <c r="H145" s="99"/>
      <c r="I145" s="99"/>
      <c r="J145" s="100"/>
    </row>
    <row r="146" spans="2:10" ht="18.75" customHeight="1" outlineLevel="1">
      <c r="B146" s="942"/>
      <c r="C146" s="943"/>
      <c r="D146" s="943"/>
      <c r="E146" s="943"/>
      <c r="F146" s="943"/>
      <c r="G146" s="943"/>
      <c r="H146" s="943"/>
      <c r="I146" s="943"/>
      <c r="J146" s="944"/>
    </row>
    <row r="147" spans="2:10" ht="12" customHeight="1" outlineLevel="1" thickBot="1">
      <c r="B147" s="234"/>
      <c r="C147" s="101"/>
      <c r="D147" s="101"/>
      <c r="E147" s="101"/>
      <c r="F147" s="101"/>
      <c r="G147" s="101"/>
      <c r="H147" s="101"/>
      <c r="I147" s="101"/>
      <c r="J147" s="102"/>
    </row>
    <row r="148" spans="2:10" ht="17.25" customHeight="1"/>
    <row r="150" spans="2:10" ht="33.75" customHeight="1">
      <c r="B150" s="103" t="s">
        <v>529</v>
      </c>
      <c r="C150" s="948">
        <f>個票ｰ1010!B157</f>
        <v>0</v>
      </c>
      <c r="D150" s="949"/>
      <c r="E150" s="949"/>
      <c r="F150" s="950"/>
      <c r="G150" s="104" t="s">
        <v>530</v>
      </c>
      <c r="H150" s="945">
        <v>13</v>
      </c>
      <c r="I150" s="946"/>
      <c r="J150" s="947"/>
    </row>
    <row r="151" spans="2:10" ht="30" customHeight="1" outlineLevel="1">
      <c r="B151" s="237" t="s">
        <v>531</v>
      </c>
      <c r="C151" s="996">
        <f>個票ｰ1010!U157</f>
        <v>0</v>
      </c>
      <c r="D151" s="997"/>
      <c r="E151" s="997"/>
      <c r="F151" s="997"/>
      <c r="G151" s="997"/>
      <c r="H151" s="997"/>
      <c r="I151" s="997"/>
      <c r="J151" s="998"/>
    </row>
    <row r="152" spans="2:10" ht="30" customHeight="1" outlineLevel="1">
      <c r="B152" s="235" t="s">
        <v>533</v>
      </c>
      <c r="C152" s="992">
        <f>個票ｰ1010!S157</f>
        <v>0</v>
      </c>
      <c r="D152" s="993"/>
      <c r="E152" s="993"/>
      <c r="F152" s="993"/>
      <c r="G152" s="993"/>
      <c r="H152" s="993"/>
      <c r="I152" s="993"/>
      <c r="J152" s="994"/>
    </row>
    <row r="153" spans="2:10" ht="30" customHeight="1" outlineLevel="1">
      <c r="B153" s="236" t="s">
        <v>534</v>
      </c>
      <c r="C153" s="927"/>
      <c r="D153" s="927"/>
      <c r="E153" s="927"/>
      <c r="F153" s="927"/>
      <c r="G153" s="927"/>
      <c r="H153" s="928"/>
      <c r="I153" s="928"/>
      <c r="J153" s="929"/>
    </row>
    <row r="154" spans="2:10" ht="14.25" customHeight="1" outlineLevel="1">
      <c r="B154" s="1040" t="s">
        <v>550</v>
      </c>
      <c r="C154" s="974" t="s">
        <v>536</v>
      </c>
      <c r="D154" s="974"/>
      <c r="E154" s="974"/>
      <c r="F154" s="974" t="s">
        <v>537</v>
      </c>
      <c r="G154" s="974"/>
      <c r="H154" s="975"/>
      <c r="I154" s="975"/>
      <c r="J154" s="976"/>
    </row>
    <row r="155" spans="2:10" ht="34.5" customHeight="1" outlineLevel="1">
      <c r="B155" s="1040"/>
      <c r="C155" s="71"/>
      <c r="D155" s="197" t="s">
        <v>311</v>
      </c>
      <c r="E155" s="71"/>
      <c r="F155" s="977"/>
      <c r="G155" s="977"/>
      <c r="H155" s="978"/>
      <c r="I155" s="978"/>
      <c r="J155" s="979"/>
    </row>
    <row r="156" spans="2:10" ht="34.5" customHeight="1" outlineLevel="1">
      <c r="B156" s="1040"/>
      <c r="C156" s="71"/>
      <c r="D156" s="88" t="s">
        <v>311</v>
      </c>
      <c r="E156" s="71"/>
      <c r="F156" s="968"/>
      <c r="G156" s="968"/>
      <c r="H156" s="969"/>
      <c r="I156" s="969"/>
      <c r="J156" s="970"/>
    </row>
    <row r="157" spans="2:10" ht="34.5" customHeight="1" outlineLevel="1">
      <c r="B157" s="1040"/>
      <c r="C157" s="71"/>
      <c r="D157" s="88" t="s">
        <v>311</v>
      </c>
      <c r="E157" s="71"/>
      <c r="F157" s="968"/>
      <c r="G157" s="968"/>
      <c r="H157" s="969"/>
      <c r="I157" s="969"/>
      <c r="J157" s="970"/>
    </row>
    <row r="158" spans="2:10" ht="34.5" customHeight="1" outlineLevel="1">
      <c r="B158" s="1040"/>
      <c r="C158" s="71"/>
      <c r="D158" s="88" t="s">
        <v>311</v>
      </c>
      <c r="E158" s="71"/>
      <c r="F158" s="968"/>
      <c r="G158" s="968"/>
      <c r="H158" s="969"/>
      <c r="I158" s="969"/>
      <c r="J158" s="970"/>
    </row>
    <row r="159" spans="2:10" ht="34.5" customHeight="1" outlineLevel="1">
      <c r="B159" s="1040"/>
      <c r="C159" s="71"/>
      <c r="D159" s="241" t="s">
        <v>311</v>
      </c>
      <c r="E159" s="71"/>
      <c r="F159" s="980"/>
      <c r="G159" s="981"/>
      <c r="H159" s="982"/>
      <c r="I159" s="982"/>
      <c r="J159" s="983"/>
    </row>
    <row r="160" spans="2:10" ht="15" customHeight="1" outlineLevel="1">
      <c r="B160" s="1041" t="s">
        <v>551</v>
      </c>
      <c r="C160" s="974" t="s">
        <v>536</v>
      </c>
      <c r="D160" s="974"/>
      <c r="E160" s="974"/>
      <c r="F160" s="974" t="s">
        <v>539</v>
      </c>
      <c r="G160" s="974"/>
      <c r="H160" s="975"/>
      <c r="I160" s="975"/>
      <c r="J160" s="976"/>
    </row>
    <row r="161" spans="1:26" ht="31.5" customHeight="1" outlineLevel="1">
      <c r="B161" s="1042"/>
      <c r="C161" s="72"/>
      <c r="D161" s="90" t="s">
        <v>540</v>
      </c>
      <c r="E161" s="73"/>
      <c r="F161" s="977"/>
      <c r="G161" s="977"/>
      <c r="H161" s="978"/>
      <c r="I161" s="978"/>
      <c r="J161" s="979"/>
    </row>
    <row r="162" spans="1:26" ht="31.5" customHeight="1" outlineLevel="1">
      <c r="B162" s="1042"/>
      <c r="C162" s="74"/>
      <c r="D162" s="91" t="s">
        <v>540</v>
      </c>
      <c r="E162" s="75"/>
      <c r="F162" s="968"/>
      <c r="G162" s="968"/>
      <c r="H162" s="969"/>
      <c r="I162" s="969"/>
      <c r="J162" s="970"/>
    </row>
    <row r="163" spans="1:26" ht="31.5" customHeight="1" outlineLevel="1">
      <c r="B163" s="1042"/>
      <c r="C163" s="74"/>
      <c r="D163" s="91" t="s">
        <v>540</v>
      </c>
      <c r="E163" s="75"/>
      <c r="F163" s="968"/>
      <c r="G163" s="968"/>
      <c r="H163" s="969"/>
      <c r="I163" s="969"/>
      <c r="J163" s="970"/>
    </row>
    <row r="164" spans="1:26" ht="31.5" customHeight="1" outlineLevel="1">
      <c r="B164" s="1042"/>
      <c r="C164" s="74"/>
      <c r="D164" s="91" t="s">
        <v>540</v>
      </c>
      <c r="E164" s="75"/>
      <c r="F164" s="968"/>
      <c r="G164" s="968"/>
      <c r="H164" s="969"/>
      <c r="I164" s="969"/>
      <c r="J164" s="970"/>
    </row>
    <row r="165" spans="1:26" ht="31.5" customHeight="1" outlineLevel="1">
      <c r="B165" s="1043"/>
      <c r="C165" s="76"/>
      <c r="D165" s="92" t="s">
        <v>540</v>
      </c>
      <c r="E165" s="77"/>
      <c r="F165" s="939"/>
      <c r="G165" s="939"/>
      <c r="H165" s="940"/>
      <c r="I165" s="940"/>
      <c r="J165" s="941"/>
    </row>
    <row r="166" spans="1:26" ht="15" customHeight="1" outlineLevel="1">
      <c r="B166" s="954" t="s">
        <v>552</v>
      </c>
      <c r="C166" s="956" t="s">
        <v>542</v>
      </c>
      <c r="D166" s="957"/>
      <c r="E166" s="958"/>
      <c r="F166" s="959" t="s">
        <v>543</v>
      </c>
      <c r="G166" s="960"/>
      <c r="H166" s="960"/>
      <c r="I166" s="960"/>
      <c r="J166" s="961"/>
    </row>
    <row r="167" spans="1:26" ht="30" customHeight="1" outlineLevel="1">
      <c r="B167" s="937"/>
      <c r="C167" s="74"/>
      <c r="D167" s="91" t="s">
        <v>540</v>
      </c>
      <c r="E167" s="71"/>
      <c r="F167" s="965"/>
      <c r="G167" s="965"/>
      <c r="H167" s="966"/>
      <c r="I167" s="966"/>
      <c r="J167" s="967"/>
    </row>
    <row r="168" spans="1:26" ht="30" customHeight="1" outlineLevel="1">
      <c r="B168" s="937"/>
      <c r="C168" s="74"/>
      <c r="D168" s="91" t="s">
        <v>540</v>
      </c>
      <c r="E168" s="71"/>
      <c r="F168" s="968"/>
      <c r="G168" s="968"/>
      <c r="H168" s="969"/>
      <c r="I168" s="969"/>
      <c r="J168" s="970"/>
    </row>
    <row r="169" spans="1:26" ht="30" customHeight="1" outlineLevel="1">
      <c r="B169" s="937"/>
      <c r="C169" s="74"/>
      <c r="D169" s="91" t="s">
        <v>540</v>
      </c>
      <c r="E169" s="71"/>
      <c r="F169" s="968"/>
      <c r="G169" s="968"/>
      <c r="H169" s="969"/>
      <c r="I169" s="969"/>
      <c r="J169" s="970"/>
    </row>
    <row r="170" spans="1:26" ht="30" customHeight="1" outlineLevel="1" thickBot="1">
      <c r="B170" s="955"/>
      <c r="C170" s="78"/>
      <c r="D170" s="93" t="s">
        <v>540</v>
      </c>
      <c r="E170" s="79"/>
      <c r="F170" s="971"/>
      <c r="G170" s="971"/>
      <c r="H170" s="972"/>
      <c r="I170" s="972"/>
      <c r="J170" s="973"/>
    </row>
    <row r="171" spans="1:26" s="85" customFormat="1" ht="18.75" customHeight="1" outlineLevel="1" thickBot="1">
      <c r="A171" s="81"/>
      <c r="B171" s="94"/>
      <c r="C171" s="81"/>
      <c r="D171" s="81"/>
      <c r="E171" s="81"/>
      <c r="F171" s="81"/>
      <c r="G171" s="82"/>
      <c r="H171" s="82"/>
      <c r="I171" s="82"/>
      <c r="J171" s="82"/>
      <c r="K171" s="82"/>
      <c r="L171" s="82"/>
      <c r="M171" s="83"/>
      <c r="N171" s="1021"/>
      <c r="O171" s="1021"/>
      <c r="P171" s="1021"/>
      <c r="Q171" s="1021"/>
      <c r="R171" s="84"/>
      <c r="V171" s="83"/>
      <c r="W171" s="83"/>
      <c r="X171" s="83"/>
      <c r="Y171" s="83"/>
      <c r="Z171" s="84"/>
    </row>
    <row r="172" spans="1:26" ht="18.75" customHeight="1" outlineLevel="1">
      <c r="B172" s="1018" t="s">
        <v>544</v>
      </c>
      <c r="C172" s="1025"/>
      <c r="D172" s="1026"/>
      <c r="E172" s="1026"/>
      <c r="F172" s="1026"/>
      <c r="G172" s="1026"/>
      <c r="H172" s="1026"/>
      <c r="I172" s="1026"/>
      <c r="J172" s="1027"/>
    </row>
    <row r="173" spans="1:26" ht="18.75" customHeight="1" outlineLevel="1">
      <c r="B173" s="1019"/>
      <c r="C173" s="921"/>
      <c r="D173" s="922"/>
      <c r="E173" s="922"/>
      <c r="F173" s="922"/>
      <c r="G173" s="922"/>
      <c r="H173" s="922"/>
      <c r="I173" s="922"/>
      <c r="J173" s="923"/>
    </row>
    <row r="174" spans="1:26" ht="18.75" customHeight="1" outlineLevel="1">
      <c r="B174" s="1020"/>
      <c r="C174" s="1028"/>
      <c r="D174" s="1029"/>
      <c r="E174" s="1029"/>
      <c r="F174" s="1029"/>
      <c r="G174" s="1029"/>
      <c r="H174" s="1029"/>
      <c r="I174" s="1029"/>
      <c r="J174" s="1030"/>
    </row>
    <row r="175" spans="1:26" ht="18.75" customHeight="1" outlineLevel="1">
      <c r="B175" s="1031" t="s">
        <v>545</v>
      </c>
      <c r="C175" s="918"/>
      <c r="D175" s="919"/>
      <c r="E175" s="919"/>
      <c r="F175" s="919"/>
      <c r="G175" s="919"/>
      <c r="H175" s="919"/>
      <c r="I175" s="919"/>
      <c r="J175" s="920"/>
    </row>
    <row r="176" spans="1:26" ht="18.75" customHeight="1" outlineLevel="1">
      <c r="B176" s="1019"/>
      <c r="C176" s="921"/>
      <c r="D176" s="922"/>
      <c r="E176" s="922"/>
      <c r="F176" s="922"/>
      <c r="G176" s="922"/>
      <c r="H176" s="922"/>
      <c r="I176" s="922"/>
      <c r="J176" s="923"/>
    </row>
    <row r="177" spans="2:10" ht="18.75" customHeight="1" outlineLevel="1" thickBot="1">
      <c r="B177" s="1032"/>
      <c r="C177" s="924"/>
      <c r="D177" s="925"/>
      <c r="E177" s="925"/>
      <c r="F177" s="925"/>
      <c r="G177" s="925"/>
      <c r="H177" s="925"/>
      <c r="I177" s="925"/>
      <c r="J177" s="926"/>
    </row>
    <row r="178" spans="2:10" ht="18.75" customHeight="1" outlineLevel="1" thickBot="1">
      <c r="B178" s="95"/>
      <c r="C178" s="96"/>
      <c r="D178" s="96"/>
      <c r="E178" s="96"/>
      <c r="F178" s="96"/>
      <c r="G178" s="96"/>
      <c r="H178" s="96"/>
      <c r="I178" s="96"/>
      <c r="J178" s="96"/>
    </row>
    <row r="179" spans="2:10" ht="18.75" customHeight="1" outlineLevel="1">
      <c r="B179" s="97" t="s">
        <v>546</v>
      </c>
      <c r="C179" s="98"/>
      <c r="D179" s="98"/>
      <c r="E179" s="98"/>
      <c r="F179" s="99"/>
      <c r="G179" s="99"/>
      <c r="H179" s="99"/>
      <c r="I179" s="99"/>
      <c r="J179" s="100"/>
    </row>
    <row r="180" spans="2:10" ht="18.75" customHeight="1" outlineLevel="1">
      <c r="B180" s="942"/>
      <c r="C180" s="943"/>
      <c r="D180" s="943"/>
      <c r="E180" s="943"/>
      <c r="F180" s="943"/>
      <c r="G180" s="943"/>
      <c r="H180" s="943"/>
      <c r="I180" s="943"/>
      <c r="J180" s="944"/>
    </row>
    <row r="181" spans="2:10" ht="12" customHeight="1" outlineLevel="1" thickBot="1">
      <c r="B181" s="234"/>
      <c r="C181" s="101"/>
      <c r="D181" s="101"/>
      <c r="E181" s="101"/>
      <c r="F181" s="101"/>
      <c r="G181" s="101"/>
      <c r="H181" s="101"/>
      <c r="I181" s="101"/>
      <c r="J181" s="102"/>
    </row>
    <row r="184" spans="2:10" ht="33.75" customHeight="1">
      <c r="B184" s="103" t="s">
        <v>529</v>
      </c>
      <c r="C184" s="948">
        <f>個票ｰ1010!B158</f>
        <v>0</v>
      </c>
      <c r="D184" s="949"/>
      <c r="E184" s="949"/>
      <c r="F184" s="950"/>
      <c r="G184" s="104" t="s">
        <v>530</v>
      </c>
      <c r="H184" s="945">
        <v>14</v>
      </c>
      <c r="I184" s="946"/>
      <c r="J184" s="947"/>
    </row>
    <row r="185" spans="2:10" ht="30" customHeight="1" outlineLevel="1">
      <c r="B185" s="237" t="s">
        <v>531</v>
      </c>
      <c r="C185" s="951">
        <f>個票ｰ1010!U158</f>
        <v>0</v>
      </c>
      <c r="D185" s="952"/>
      <c r="E185" s="952"/>
      <c r="F185" s="952"/>
      <c r="G185" s="952"/>
      <c r="H185" s="952"/>
      <c r="I185" s="952"/>
      <c r="J185" s="953"/>
    </row>
    <row r="186" spans="2:10" ht="30" customHeight="1" outlineLevel="1">
      <c r="B186" s="235" t="s">
        <v>533</v>
      </c>
      <c r="C186" s="992">
        <f>個票ｰ1010!S158</f>
        <v>0</v>
      </c>
      <c r="D186" s="993"/>
      <c r="E186" s="993"/>
      <c r="F186" s="993"/>
      <c r="G186" s="993"/>
      <c r="H186" s="993"/>
      <c r="I186" s="993"/>
      <c r="J186" s="994"/>
    </row>
    <row r="187" spans="2:10" ht="30" customHeight="1" outlineLevel="1">
      <c r="B187" s="236" t="s">
        <v>534</v>
      </c>
      <c r="C187" s="927"/>
      <c r="D187" s="927"/>
      <c r="E187" s="927"/>
      <c r="F187" s="927"/>
      <c r="G187" s="927"/>
      <c r="H187" s="928"/>
      <c r="I187" s="928"/>
      <c r="J187" s="929"/>
    </row>
    <row r="188" spans="2:10" ht="14.25" customHeight="1" outlineLevel="1">
      <c r="B188" s="995" t="s">
        <v>547</v>
      </c>
      <c r="C188" s="974" t="s">
        <v>536</v>
      </c>
      <c r="D188" s="974"/>
      <c r="E188" s="974"/>
      <c r="F188" s="974" t="s">
        <v>537</v>
      </c>
      <c r="G188" s="974"/>
      <c r="H188" s="975"/>
      <c r="I188" s="975"/>
      <c r="J188" s="976"/>
    </row>
    <row r="189" spans="2:10" ht="34.5" customHeight="1" outlineLevel="1">
      <c r="B189" s="995"/>
      <c r="C189" s="71"/>
      <c r="D189" s="197" t="s">
        <v>311</v>
      </c>
      <c r="E189" s="71"/>
      <c r="F189" s="977"/>
      <c r="G189" s="977"/>
      <c r="H189" s="978"/>
      <c r="I189" s="978"/>
      <c r="J189" s="979"/>
    </row>
    <row r="190" spans="2:10" ht="34.5" customHeight="1" outlineLevel="1">
      <c r="B190" s="995"/>
      <c r="C190" s="71"/>
      <c r="D190" s="88" t="s">
        <v>311</v>
      </c>
      <c r="E190" s="71"/>
      <c r="F190" s="968"/>
      <c r="G190" s="968"/>
      <c r="H190" s="969"/>
      <c r="I190" s="969"/>
      <c r="J190" s="970"/>
    </row>
    <row r="191" spans="2:10" ht="34.5" customHeight="1" outlineLevel="1">
      <c r="B191" s="995"/>
      <c r="C191" s="71"/>
      <c r="D191" s="88" t="s">
        <v>311</v>
      </c>
      <c r="E191" s="71"/>
      <c r="F191" s="968"/>
      <c r="G191" s="968"/>
      <c r="H191" s="969"/>
      <c r="I191" s="969"/>
      <c r="J191" s="970"/>
    </row>
    <row r="192" spans="2:10" ht="34.5" customHeight="1" outlineLevel="1">
      <c r="B192" s="995"/>
      <c r="C192" s="71"/>
      <c r="D192" s="88" t="s">
        <v>311</v>
      </c>
      <c r="E192" s="71"/>
      <c r="F192" s="968"/>
      <c r="G192" s="968"/>
      <c r="H192" s="969"/>
      <c r="I192" s="969"/>
      <c r="J192" s="970"/>
    </row>
    <row r="193" spans="1:26" ht="34.5" customHeight="1" outlineLevel="1">
      <c r="B193" s="995"/>
      <c r="C193" s="71"/>
      <c r="D193" s="241" t="s">
        <v>311</v>
      </c>
      <c r="E193" s="71"/>
      <c r="F193" s="980"/>
      <c r="G193" s="981"/>
      <c r="H193" s="982"/>
      <c r="I193" s="982"/>
      <c r="J193" s="983"/>
    </row>
    <row r="194" spans="1:26" ht="15" customHeight="1" outlineLevel="1">
      <c r="B194" s="936" t="s">
        <v>538</v>
      </c>
      <c r="C194" s="974" t="s">
        <v>536</v>
      </c>
      <c r="D194" s="974"/>
      <c r="E194" s="974"/>
      <c r="F194" s="974" t="s">
        <v>539</v>
      </c>
      <c r="G194" s="974"/>
      <c r="H194" s="975"/>
      <c r="I194" s="975"/>
      <c r="J194" s="976"/>
    </row>
    <row r="195" spans="1:26" ht="31.5" customHeight="1" outlineLevel="1">
      <c r="B195" s="937"/>
      <c r="C195" s="72"/>
      <c r="D195" s="90" t="s">
        <v>540</v>
      </c>
      <c r="E195" s="73"/>
      <c r="F195" s="977"/>
      <c r="G195" s="977"/>
      <c r="H195" s="978"/>
      <c r="I195" s="978"/>
      <c r="J195" s="979"/>
    </row>
    <row r="196" spans="1:26" ht="31.5" customHeight="1" outlineLevel="1">
      <c r="B196" s="937"/>
      <c r="C196" s="74"/>
      <c r="D196" s="91" t="s">
        <v>540</v>
      </c>
      <c r="E196" s="75"/>
      <c r="F196" s="968"/>
      <c r="G196" s="968"/>
      <c r="H196" s="969"/>
      <c r="I196" s="969"/>
      <c r="J196" s="970"/>
    </row>
    <row r="197" spans="1:26" ht="31.5" customHeight="1" outlineLevel="1">
      <c r="B197" s="937"/>
      <c r="C197" s="74"/>
      <c r="D197" s="91" t="s">
        <v>540</v>
      </c>
      <c r="E197" s="75"/>
      <c r="F197" s="968"/>
      <c r="G197" s="968"/>
      <c r="H197" s="969"/>
      <c r="I197" s="969"/>
      <c r="J197" s="970"/>
    </row>
    <row r="198" spans="1:26" ht="31.5" customHeight="1" outlineLevel="1">
      <c r="B198" s="937"/>
      <c r="C198" s="74"/>
      <c r="D198" s="91" t="s">
        <v>540</v>
      </c>
      <c r="E198" s="75"/>
      <c r="F198" s="968"/>
      <c r="G198" s="968"/>
      <c r="H198" s="969"/>
      <c r="I198" s="969"/>
      <c r="J198" s="970"/>
    </row>
    <row r="199" spans="1:26" ht="31.5" customHeight="1" outlineLevel="1">
      <c r="B199" s="938"/>
      <c r="C199" s="76"/>
      <c r="D199" s="92" t="s">
        <v>540</v>
      </c>
      <c r="E199" s="77"/>
      <c r="F199" s="939"/>
      <c r="G199" s="939"/>
      <c r="H199" s="940"/>
      <c r="I199" s="940"/>
      <c r="J199" s="941"/>
    </row>
    <row r="200" spans="1:26" ht="15" customHeight="1" outlineLevel="1">
      <c r="B200" s="954" t="s">
        <v>541</v>
      </c>
      <c r="C200" s="956" t="s">
        <v>542</v>
      </c>
      <c r="D200" s="957"/>
      <c r="E200" s="958"/>
      <c r="F200" s="959" t="s">
        <v>543</v>
      </c>
      <c r="G200" s="960"/>
      <c r="H200" s="960"/>
      <c r="I200" s="960"/>
      <c r="J200" s="961"/>
    </row>
    <row r="201" spans="1:26" ht="30" customHeight="1" outlineLevel="1">
      <c r="B201" s="937"/>
      <c r="C201" s="74"/>
      <c r="D201" s="91" t="s">
        <v>540</v>
      </c>
      <c r="E201" s="71"/>
      <c r="F201" s="965"/>
      <c r="G201" s="965"/>
      <c r="H201" s="966"/>
      <c r="I201" s="966"/>
      <c r="J201" s="967"/>
    </row>
    <row r="202" spans="1:26" ht="30" customHeight="1" outlineLevel="1">
      <c r="B202" s="937"/>
      <c r="C202" s="74"/>
      <c r="D202" s="91" t="s">
        <v>540</v>
      </c>
      <c r="E202" s="71"/>
      <c r="F202" s="968"/>
      <c r="G202" s="968"/>
      <c r="H202" s="969"/>
      <c r="I202" s="969"/>
      <c r="J202" s="970"/>
    </row>
    <row r="203" spans="1:26" ht="30" customHeight="1" outlineLevel="1">
      <c r="B203" s="937"/>
      <c r="C203" s="74"/>
      <c r="D203" s="91" t="s">
        <v>540</v>
      </c>
      <c r="E203" s="71"/>
      <c r="F203" s="968"/>
      <c r="G203" s="968"/>
      <c r="H203" s="969"/>
      <c r="I203" s="969"/>
      <c r="J203" s="970"/>
    </row>
    <row r="204" spans="1:26" ht="30" customHeight="1" outlineLevel="1" thickBot="1">
      <c r="B204" s="955"/>
      <c r="C204" s="78"/>
      <c r="D204" s="93" t="s">
        <v>540</v>
      </c>
      <c r="E204" s="79"/>
      <c r="F204" s="971"/>
      <c r="G204" s="971"/>
      <c r="H204" s="972"/>
      <c r="I204" s="972"/>
      <c r="J204" s="973"/>
    </row>
    <row r="205" spans="1:26" s="85" customFormat="1" ht="18.75" customHeight="1" outlineLevel="1" thickBot="1">
      <c r="A205" s="81"/>
      <c r="B205" s="94"/>
      <c r="C205" s="81"/>
      <c r="D205" s="81"/>
      <c r="E205" s="81"/>
      <c r="F205" s="81"/>
      <c r="G205" s="82"/>
      <c r="H205" s="82"/>
      <c r="I205" s="82"/>
      <c r="J205" s="82"/>
      <c r="K205" s="82"/>
      <c r="L205" s="82"/>
      <c r="M205" s="83"/>
      <c r="N205" s="1021"/>
      <c r="O205" s="1021"/>
      <c r="P205" s="1021"/>
      <c r="Q205" s="1021"/>
      <c r="R205" s="84"/>
      <c r="V205" s="83"/>
      <c r="W205" s="83"/>
      <c r="X205" s="83"/>
      <c r="Y205" s="83"/>
      <c r="Z205" s="84"/>
    </row>
    <row r="206" spans="1:26" ht="18.75" customHeight="1" outlineLevel="1">
      <c r="B206" s="1018" t="s">
        <v>544</v>
      </c>
      <c r="C206" s="1025"/>
      <c r="D206" s="1026"/>
      <c r="E206" s="1026"/>
      <c r="F206" s="1026"/>
      <c r="G206" s="1026"/>
      <c r="H206" s="1026"/>
      <c r="I206" s="1026"/>
      <c r="J206" s="1027"/>
    </row>
    <row r="207" spans="1:26" ht="18.75" customHeight="1" outlineLevel="1">
      <c r="B207" s="1019"/>
      <c r="C207" s="921"/>
      <c r="D207" s="922"/>
      <c r="E207" s="922"/>
      <c r="F207" s="922"/>
      <c r="G207" s="922"/>
      <c r="H207" s="922"/>
      <c r="I207" s="922"/>
      <c r="J207" s="923"/>
    </row>
    <row r="208" spans="1:26" ht="18.75" customHeight="1" outlineLevel="1">
      <c r="B208" s="1020"/>
      <c r="C208" s="1028"/>
      <c r="D208" s="1029"/>
      <c r="E208" s="1029"/>
      <c r="F208" s="1029"/>
      <c r="G208" s="1029"/>
      <c r="H208" s="1029"/>
      <c r="I208" s="1029"/>
      <c r="J208" s="1030"/>
    </row>
    <row r="209" spans="2:11" ht="18.75" customHeight="1" outlineLevel="1">
      <c r="B209" s="1031" t="s">
        <v>545</v>
      </c>
      <c r="C209" s="918"/>
      <c r="D209" s="919"/>
      <c r="E209" s="919"/>
      <c r="F209" s="919"/>
      <c r="G209" s="919"/>
      <c r="H209" s="919"/>
      <c r="I209" s="919"/>
      <c r="J209" s="920"/>
    </row>
    <row r="210" spans="2:11" ht="18.75" customHeight="1" outlineLevel="1">
      <c r="B210" s="1019"/>
      <c r="C210" s="921"/>
      <c r="D210" s="922"/>
      <c r="E210" s="922"/>
      <c r="F210" s="922"/>
      <c r="G210" s="922"/>
      <c r="H210" s="922"/>
      <c r="I210" s="922"/>
      <c r="J210" s="923"/>
    </row>
    <row r="211" spans="2:11" ht="18.75" customHeight="1" outlineLevel="1" thickBot="1">
      <c r="B211" s="1032"/>
      <c r="C211" s="924"/>
      <c r="D211" s="925"/>
      <c r="E211" s="925"/>
      <c r="F211" s="925"/>
      <c r="G211" s="925"/>
      <c r="H211" s="925"/>
      <c r="I211" s="925"/>
      <c r="J211" s="926"/>
    </row>
    <row r="212" spans="2:11" ht="18.75" customHeight="1" outlineLevel="1" thickBot="1">
      <c r="B212" s="95"/>
      <c r="C212" s="96"/>
      <c r="D212" s="96"/>
      <c r="E212" s="96"/>
      <c r="F212" s="96"/>
      <c r="G212" s="96"/>
      <c r="H212" s="96"/>
      <c r="I212" s="96"/>
      <c r="J212" s="96"/>
    </row>
    <row r="213" spans="2:11" ht="18.75" customHeight="1" outlineLevel="1">
      <c r="B213" s="97" t="s">
        <v>546</v>
      </c>
      <c r="C213" s="98"/>
      <c r="D213" s="98"/>
      <c r="E213" s="98"/>
      <c r="F213" s="99"/>
      <c r="G213" s="99"/>
      <c r="H213" s="99"/>
      <c r="I213" s="99"/>
      <c r="J213" s="100"/>
    </row>
    <row r="214" spans="2:11" ht="18.75" customHeight="1" outlineLevel="1">
      <c r="B214" s="942"/>
      <c r="C214" s="943"/>
      <c r="D214" s="943"/>
      <c r="E214" s="943"/>
      <c r="F214" s="943"/>
      <c r="G214" s="943"/>
      <c r="H214" s="943"/>
      <c r="I214" s="943"/>
      <c r="J214" s="944"/>
    </row>
    <row r="215" spans="2:11" ht="12" customHeight="1" outlineLevel="1" thickBot="1">
      <c r="B215" s="234"/>
      <c r="C215" s="101"/>
      <c r="D215" s="101"/>
      <c r="E215" s="101"/>
      <c r="F215" s="101"/>
      <c r="G215" s="101"/>
      <c r="H215" s="101"/>
      <c r="I215" s="101"/>
      <c r="J215" s="102"/>
    </row>
    <row r="218" spans="2:11" ht="17.25" customHeight="1">
      <c r="B218" s="198"/>
      <c r="C218" s="198"/>
      <c r="D218" s="198"/>
      <c r="E218" s="198"/>
      <c r="F218" s="198"/>
      <c r="G218" s="198"/>
      <c r="H218" s="198"/>
      <c r="I218" s="198"/>
      <c r="J218" s="198"/>
      <c r="K218" s="198"/>
    </row>
    <row r="219" spans="2:11" ht="33.75" customHeight="1">
      <c r="B219" s="103" t="s">
        <v>529</v>
      </c>
      <c r="C219" s="948">
        <f>個票ｰ1010!B159</f>
        <v>0</v>
      </c>
      <c r="D219" s="949"/>
      <c r="E219" s="949"/>
      <c r="F219" s="950"/>
      <c r="G219" s="104" t="s">
        <v>530</v>
      </c>
      <c r="H219" s="945">
        <v>15</v>
      </c>
      <c r="I219" s="946"/>
      <c r="J219" s="947"/>
    </row>
    <row r="220" spans="2:11" ht="30" customHeight="1" outlineLevel="1">
      <c r="B220" s="237" t="s">
        <v>531</v>
      </c>
      <c r="C220" s="951">
        <f>個票ｰ1010!U159</f>
        <v>0</v>
      </c>
      <c r="D220" s="952"/>
      <c r="E220" s="952"/>
      <c r="F220" s="952"/>
      <c r="G220" s="952"/>
      <c r="H220" s="952"/>
      <c r="I220" s="952"/>
      <c r="J220" s="953"/>
    </row>
    <row r="221" spans="2:11" ht="30" customHeight="1" outlineLevel="1">
      <c r="B221" s="235" t="s">
        <v>533</v>
      </c>
      <c r="C221" s="992">
        <f>個票ｰ1010!S159</f>
        <v>0</v>
      </c>
      <c r="D221" s="993"/>
      <c r="E221" s="993"/>
      <c r="F221" s="993"/>
      <c r="G221" s="993"/>
      <c r="H221" s="993"/>
      <c r="I221" s="993"/>
      <c r="J221" s="994"/>
    </row>
    <row r="222" spans="2:11" ht="30" customHeight="1" outlineLevel="1">
      <c r="B222" s="236" t="s">
        <v>534</v>
      </c>
      <c r="C222" s="927"/>
      <c r="D222" s="927"/>
      <c r="E222" s="927"/>
      <c r="F222" s="927"/>
      <c r="G222" s="927"/>
      <c r="H222" s="928"/>
      <c r="I222" s="928"/>
      <c r="J222" s="929"/>
    </row>
    <row r="223" spans="2:11" ht="14.25" customHeight="1" outlineLevel="1">
      <c r="B223" s="995" t="s">
        <v>547</v>
      </c>
      <c r="C223" s="974" t="s">
        <v>536</v>
      </c>
      <c r="D223" s="974"/>
      <c r="E223" s="974"/>
      <c r="F223" s="974" t="s">
        <v>537</v>
      </c>
      <c r="G223" s="974"/>
      <c r="H223" s="975"/>
      <c r="I223" s="975"/>
      <c r="J223" s="976"/>
    </row>
    <row r="224" spans="2:11" ht="34.5" customHeight="1" outlineLevel="1">
      <c r="B224" s="995"/>
      <c r="C224" s="71"/>
      <c r="D224" s="197" t="s">
        <v>311</v>
      </c>
      <c r="E224" s="71"/>
      <c r="F224" s="977"/>
      <c r="G224" s="977"/>
      <c r="H224" s="978"/>
      <c r="I224" s="978"/>
      <c r="J224" s="979"/>
    </row>
    <row r="225" spans="1:26" ht="34.5" customHeight="1" outlineLevel="1">
      <c r="B225" s="995"/>
      <c r="C225" s="71"/>
      <c r="D225" s="88" t="s">
        <v>311</v>
      </c>
      <c r="E225" s="71"/>
      <c r="F225" s="968"/>
      <c r="G225" s="968"/>
      <c r="H225" s="969"/>
      <c r="I225" s="969"/>
      <c r="J225" s="970"/>
    </row>
    <row r="226" spans="1:26" ht="34.5" customHeight="1" outlineLevel="1">
      <c r="B226" s="995"/>
      <c r="C226" s="71"/>
      <c r="D226" s="88" t="s">
        <v>311</v>
      </c>
      <c r="E226" s="71"/>
      <c r="F226" s="968"/>
      <c r="G226" s="968"/>
      <c r="H226" s="969"/>
      <c r="I226" s="969"/>
      <c r="J226" s="970"/>
    </row>
    <row r="227" spans="1:26" ht="34.5" customHeight="1" outlineLevel="1">
      <c r="B227" s="995"/>
      <c r="C227" s="71"/>
      <c r="D227" s="88" t="s">
        <v>311</v>
      </c>
      <c r="E227" s="71"/>
      <c r="F227" s="968"/>
      <c r="G227" s="968"/>
      <c r="H227" s="969"/>
      <c r="I227" s="969"/>
      <c r="J227" s="970"/>
    </row>
    <row r="228" spans="1:26" ht="34.5" customHeight="1" outlineLevel="1">
      <c r="B228" s="995"/>
      <c r="C228" s="71"/>
      <c r="D228" s="241" t="s">
        <v>311</v>
      </c>
      <c r="E228" s="71"/>
      <c r="F228" s="980"/>
      <c r="G228" s="981"/>
      <c r="H228" s="982"/>
      <c r="I228" s="982"/>
      <c r="J228" s="983"/>
    </row>
    <row r="229" spans="1:26" ht="15" customHeight="1" outlineLevel="1">
      <c r="B229" s="936" t="s">
        <v>538</v>
      </c>
      <c r="C229" s="974" t="s">
        <v>536</v>
      </c>
      <c r="D229" s="974"/>
      <c r="E229" s="974"/>
      <c r="F229" s="974" t="s">
        <v>539</v>
      </c>
      <c r="G229" s="974"/>
      <c r="H229" s="975"/>
      <c r="I229" s="975"/>
      <c r="J229" s="976"/>
    </row>
    <row r="230" spans="1:26" ht="31.5" customHeight="1" outlineLevel="1">
      <c r="B230" s="937"/>
      <c r="C230" s="72"/>
      <c r="D230" s="90" t="s">
        <v>540</v>
      </c>
      <c r="E230" s="73"/>
      <c r="F230" s="977"/>
      <c r="G230" s="977"/>
      <c r="H230" s="978"/>
      <c r="I230" s="978"/>
      <c r="J230" s="979"/>
    </row>
    <row r="231" spans="1:26" ht="31.5" customHeight="1" outlineLevel="1">
      <c r="B231" s="937"/>
      <c r="C231" s="74"/>
      <c r="D231" s="91" t="s">
        <v>540</v>
      </c>
      <c r="E231" s="75"/>
      <c r="F231" s="968"/>
      <c r="G231" s="968"/>
      <c r="H231" s="969"/>
      <c r="I231" s="969"/>
      <c r="J231" s="970"/>
    </row>
    <row r="232" spans="1:26" ht="31.5" customHeight="1" outlineLevel="1">
      <c r="B232" s="937"/>
      <c r="C232" s="74"/>
      <c r="D232" s="91" t="s">
        <v>540</v>
      </c>
      <c r="E232" s="75"/>
      <c r="F232" s="968"/>
      <c r="G232" s="968"/>
      <c r="H232" s="969"/>
      <c r="I232" s="969"/>
      <c r="J232" s="970"/>
    </row>
    <row r="233" spans="1:26" ht="31.5" customHeight="1" outlineLevel="1">
      <c r="B233" s="937"/>
      <c r="C233" s="74"/>
      <c r="D233" s="91" t="s">
        <v>540</v>
      </c>
      <c r="E233" s="75"/>
      <c r="F233" s="968"/>
      <c r="G233" s="968"/>
      <c r="H233" s="969"/>
      <c r="I233" s="969"/>
      <c r="J233" s="970"/>
    </row>
    <row r="234" spans="1:26" ht="31.5" customHeight="1" outlineLevel="1">
      <c r="B234" s="938"/>
      <c r="C234" s="76"/>
      <c r="D234" s="92" t="s">
        <v>540</v>
      </c>
      <c r="E234" s="77"/>
      <c r="F234" s="939"/>
      <c r="G234" s="939"/>
      <c r="H234" s="940"/>
      <c r="I234" s="940"/>
      <c r="J234" s="941"/>
    </row>
    <row r="235" spans="1:26" ht="15" customHeight="1" outlineLevel="1">
      <c r="B235" s="954" t="s">
        <v>541</v>
      </c>
      <c r="C235" s="956" t="s">
        <v>542</v>
      </c>
      <c r="D235" s="957"/>
      <c r="E235" s="958"/>
      <c r="F235" s="959" t="s">
        <v>543</v>
      </c>
      <c r="G235" s="960"/>
      <c r="H235" s="960"/>
      <c r="I235" s="960"/>
      <c r="J235" s="961"/>
    </row>
    <row r="236" spans="1:26" ht="30" customHeight="1" outlineLevel="1">
      <c r="B236" s="937"/>
      <c r="C236" s="74"/>
      <c r="D236" s="91" t="s">
        <v>540</v>
      </c>
      <c r="E236" s="71"/>
      <c r="F236" s="962"/>
      <c r="G236" s="962"/>
      <c r="H236" s="963"/>
      <c r="I236" s="963"/>
      <c r="J236" s="964"/>
    </row>
    <row r="237" spans="1:26" ht="30" customHeight="1" outlineLevel="1">
      <c r="B237" s="937"/>
      <c r="C237" s="74"/>
      <c r="D237" s="91" t="s">
        <v>540</v>
      </c>
      <c r="E237" s="71"/>
      <c r="F237" s="930"/>
      <c r="G237" s="930"/>
      <c r="H237" s="931"/>
      <c r="I237" s="931"/>
      <c r="J237" s="932"/>
    </row>
    <row r="238" spans="1:26" ht="30" customHeight="1" outlineLevel="1">
      <c r="B238" s="937"/>
      <c r="C238" s="74"/>
      <c r="D238" s="91" t="s">
        <v>540</v>
      </c>
      <c r="E238" s="71"/>
      <c r="F238" s="930"/>
      <c r="G238" s="930"/>
      <c r="H238" s="931"/>
      <c r="I238" s="931"/>
      <c r="J238" s="932"/>
    </row>
    <row r="239" spans="1:26" ht="30" customHeight="1" outlineLevel="1" thickBot="1">
      <c r="B239" s="955"/>
      <c r="C239" s="78"/>
      <c r="D239" s="93" t="s">
        <v>540</v>
      </c>
      <c r="E239" s="79"/>
      <c r="F239" s="933"/>
      <c r="G239" s="933"/>
      <c r="H239" s="934"/>
      <c r="I239" s="934"/>
      <c r="J239" s="935"/>
    </row>
    <row r="240" spans="1:26" s="85" customFormat="1" ht="18.75" customHeight="1" outlineLevel="1" thickBot="1">
      <c r="A240" s="81"/>
      <c r="B240" s="94"/>
      <c r="C240" s="81"/>
      <c r="D240" s="81"/>
      <c r="E240" s="81"/>
      <c r="F240" s="81"/>
      <c r="G240" s="82"/>
      <c r="H240" s="82"/>
      <c r="I240" s="82"/>
      <c r="J240" s="82"/>
      <c r="K240" s="82"/>
      <c r="L240" s="82"/>
      <c r="M240" s="83"/>
      <c r="N240" s="1021"/>
      <c r="O240" s="1021"/>
      <c r="P240" s="1021"/>
      <c r="Q240" s="1021"/>
      <c r="R240" s="84"/>
      <c r="V240" s="83"/>
      <c r="W240" s="83"/>
      <c r="X240" s="83"/>
      <c r="Y240" s="83"/>
      <c r="Z240" s="84"/>
    </row>
    <row r="241" spans="2:10" ht="18.75" customHeight="1" outlineLevel="1">
      <c r="B241" s="1018" t="s">
        <v>544</v>
      </c>
      <c r="C241" s="1025"/>
      <c r="D241" s="1026"/>
      <c r="E241" s="1026"/>
      <c r="F241" s="1026"/>
      <c r="G241" s="1026"/>
      <c r="H241" s="1026"/>
      <c r="I241" s="1026"/>
      <c r="J241" s="1027"/>
    </row>
    <row r="242" spans="2:10" ht="18.75" customHeight="1" outlineLevel="1">
      <c r="B242" s="1019"/>
      <c r="C242" s="921"/>
      <c r="D242" s="922"/>
      <c r="E242" s="922"/>
      <c r="F242" s="922"/>
      <c r="G242" s="922"/>
      <c r="H242" s="922"/>
      <c r="I242" s="922"/>
      <c r="J242" s="923"/>
    </row>
    <row r="243" spans="2:10" ht="18.75" customHeight="1" outlineLevel="1">
      <c r="B243" s="1020"/>
      <c r="C243" s="1028"/>
      <c r="D243" s="1029"/>
      <c r="E243" s="1029"/>
      <c r="F243" s="1029"/>
      <c r="G243" s="1029"/>
      <c r="H243" s="1029"/>
      <c r="I243" s="1029"/>
      <c r="J243" s="1030"/>
    </row>
    <row r="244" spans="2:10" ht="18.75" customHeight="1" outlineLevel="1">
      <c r="B244" s="1031" t="s">
        <v>545</v>
      </c>
      <c r="C244" s="918"/>
      <c r="D244" s="919"/>
      <c r="E244" s="919"/>
      <c r="F244" s="919"/>
      <c r="G244" s="919"/>
      <c r="H244" s="919"/>
      <c r="I244" s="919"/>
      <c r="J244" s="920"/>
    </row>
    <row r="245" spans="2:10" ht="18.75" customHeight="1" outlineLevel="1">
      <c r="B245" s="1019"/>
      <c r="C245" s="921"/>
      <c r="D245" s="922"/>
      <c r="E245" s="922"/>
      <c r="F245" s="922"/>
      <c r="G245" s="922"/>
      <c r="H245" s="922"/>
      <c r="I245" s="922"/>
      <c r="J245" s="923"/>
    </row>
    <row r="246" spans="2:10" ht="18.75" customHeight="1" outlineLevel="1" thickBot="1">
      <c r="B246" s="1032"/>
      <c r="C246" s="924"/>
      <c r="D246" s="925"/>
      <c r="E246" s="925"/>
      <c r="F246" s="925"/>
      <c r="G246" s="925"/>
      <c r="H246" s="925"/>
      <c r="I246" s="925"/>
      <c r="J246" s="926"/>
    </row>
    <row r="247" spans="2:10" ht="18.75" customHeight="1" outlineLevel="1" thickBot="1">
      <c r="B247" s="95"/>
      <c r="C247" s="96"/>
      <c r="D247" s="96"/>
      <c r="E247" s="96"/>
      <c r="F247" s="96"/>
      <c r="G247" s="96"/>
      <c r="H247" s="96"/>
      <c r="I247" s="96"/>
      <c r="J247" s="96"/>
    </row>
    <row r="248" spans="2:10" ht="18.75" customHeight="1" outlineLevel="1">
      <c r="B248" s="97" t="s">
        <v>546</v>
      </c>
      <c r="C248" s="98"/>
      <c r="D248" s="98"/>
      <c r="E248" s="98"/>
      <c r="F248" s="99"/>
      <c r="G248" s="99"/>
      <c r="H248" s="99"/>
      <c r="I248" s="99"/>
      <c r="J248" s="100"/>
    </row>
    <row r="249" spans="2:10" ht="18.75" customHeight="1" outlineLevel="1">
      <c r="B249" s="942"/>
      <c r="C249" s="943"/>
      <c r="D249" s="943"/>
      <c r="E249" s="943"/>
      <c r="F249" s="943"/>
      <c r="G249" s="943"/>
      <c r="H249" s="943"/>
      <c r="I249" s="943"/>
      <c r="J249" s="944"/>
    </row>
    <row r="250" spans="2:10" ht="12" customHeight="1" outlineLevel="1" thickBot="1">
      <c r="B250" s="234"/>
      <c r="C250" s="101"/>
      <c r="D250" s="101"/>
      <c r="E250" s="101"/>
      <c r="F250" s="101"/>
      <c r="G250" s="101"/>
      <c r="H250" s="101"/>
      <c r="I250" s="101"/>
      <c r="J250" s="102"/>
    </row>
    <row r="251" spans="2:10" ht="17.25" customHeight="1"/>
    <row r="253" spans="2:10" ht="33.75" customHeight="1">
      <c r="B253" s="103" t="s">
        <v>553</v>
      </c>
      <c r="C253" s="948">
        <f>個票ｰ1010!B160</f>
        <v>0</v>
      </c>
      <c r="D253" s="949"/>
      <c r="E253" s="949"/>
      <c r="F253" s="950"/>
      <c r="G253" s="104" t="s">
        <v>530</v>
      </c>
      <c r="H253" s="945">
        <v>16</v>
      </c>
      <c r="I253" s="946"/>
      <c r="J253" s="947"/>
    </row>
    <row r="254" spans="2:10" ht="30" customHeight="1" outlineLevel="1">
      <c r="B254" s="237" t="s">
        <v>531</v>
      </c>
      <c r="C254" s="951">
        <f>個票ｰ1010!U160</f>
        <v>0</v>
      </c>
      <c r="D254" s="952"/>
      <c r="E254" s="952"/>
      <c r="F254" s="952"/>
      <c r="G254" s="952"/>
      <c r="H254" s="952"/>
      <c r="I254" s="952"/>
      <c r="J254" s="953"/>
    </row>
    <row r="255" spans="2:10" ht="30" customHeight="1" outlineLevel="1">
      <c r="B255" s="235" t="s">
        <v>533</v>
      </c>
      <c r="C255" s="992">
        <f>個票ｰ1010!S160</f>
        <v>0</v>
      </c>
      <c r="D255" s="993"/>
      <c r="E255" s="993"/>
      <c r="F255" s="993"/>
      <c r="G255" s="993"/>
      <c r="H255" s="993"/>
      <c r="I255" s="993"/>
      <c r="J255" s="994"/>
    </row>
    <row r="256" spans="2:10" ht="30" customHeight="1" outlineLevel="1">
      <c r="B256" s="236" t="s">
        <v>534</v>
      </c>
      <c r="C256" s="927"/>
      <c r="D256" s="927"/>
      <c r="E256" s="927"/>
      <c r="F256" s="927"/>
      <c r="G256" s="927"/>
      <c r="H256" s="928"/>
      <c r="I256" s="928"/>
      <c r="J256" s="929"/>
    </row>
    <row r="257" spans="2:10" ht="14.25" customHeight="1" outlineLevel="1">
      <c r="B257" s="995" t="s">
        <v>547</v>
      </c>
      <c r="C257" s="974" t="s">
        <v>536</v>
      </c>
      <c r="D257" s="974"/>
      <c r="E257" s="974"/>
      <c r="F257" s="974" t="s">
        <v>537</v>
      </c>
      <c r="G257" s="974"/>
      <c r="H257" s="975"/>
      <c r="I257" s="975"/>
      <c r="J257" s="976"/>
    </row>
    <row r="258" spans="2:10" ht="34.5" customHeight="1" outlineLevel="1">
      <c r="B258" s="995"/>
      <c r="C258" s="71"/>
      <c r="D258" s="197" t="s">
        <v>311</v>
      </c>
      <c r="E258" s="71"/>
      <c r="F258" s="977"/>
      <c r="G258" s="977"/>
      <c r="H258" s="978"/>
      <c r="I258" s="978"/>
      <c r="J258" s="979"/>
    </row>
    <row r="259" spans="2:10" ht="34.5" customHeight="1" outlineLevel="1">
      <c r="B259" s="995"/>
      <c r="C259" s="71"/>
      <c r="D259" s="88" t="s">
        <v>311</v>
      </c>
      <c r="E259" s="71"/>
      <c r="F259" s="968"/>
      <c r="G259" s="968"/>
      <c r="H259" s="969"/>
      <c r="I259" s="969"/>
      <c r="J259" s="970"/>
    </row>
    <row r="260" spans="2:10" ht="34.5" customHeight="1" outlineLevel="1">
      <c r="B260" s="995"/>
      <c r="C260" s="71"/>
      <c r="D260" s="88" t="s">
        <v>311</v>
      </c>
      <c r="E260" s="71"/>
      <c r="F260" s="968"/>
      <c r="G260" s="968"/>
      <c r="H260" s="969"/>
      <c r="I260" s="969"/>
      <c r="J260" s="970"/>
    </row>
    <row r="261" spans="2:10" ht="34.5" customHeight="1" outlineLevel="1">
      <c r="B261" s="995"/>
      <c r="C261" s="71"/>
      <c r="D261" s="88" t="s">
        <v>311</v>
      </c>
      <c r="E261" s="71"/>
      <c r="F261" s="968"/>
      <c r="G261" s="968"/>
      <c r="H261" s="969"/>
      <c r="I261" s="969"/>
      <c r="J261" s="970"/>
    </row>
    <row r="262" spans="2:10" ht="34.5" customHeight="1" outlineLevel="1">
      <c r="B262" s="995"/>
      <c r="C262" s="71"/>
      <c r="D262" s="241" t="s">
        <v>311</v>
      </c>
      <c r="E262" s="71"/>
      <c r="F262" s="980"/>
      <c r="G262" s="981"/>
      <c r="H262" s="982"/>
      <c r="I262" s="982"/>
      <c r="J262" s="983"/>
    </row>
    <row r="263" spans="2:10" ht="15" customHeight="1" outlineLevel="1">
      <c r="B263" s="936" t="s">
        <v>538</v>
      </c>
      <c r="C263" s="974" t="s">
        <v>536</v>
      </c>
      <c r="D263" s="974"/>
      <c r="E263" s="974"/>
      <c r="F263" s="974" t="s">
        <v>539</v>
      </c>
      <c r="G263" s="974"/>
      <c r="H263" s="975"/>
      <c r="I263" s="975"/>
      <c r="J263" s="976"/>
    </row>
    <row r="264" spans="2:10" ht="31.5" customHeight="1" outlineLevel="1">
      <c r="B264" s="937"/>
      <c r="C264" s="72"/>
      <c r="D264" s="90" t="s">
        <v>540</v>
      </c>
      <c r="E264" s="73"/>
      <c r="F264" s="977"/>
      <c r="G264" s="977"/>
      <c r="H264" s="978"/>
      <c r="I264" s="978"/>
      <c r="J264" s="979"/>
    </row>
    <row r="265" spans="2:10" ht="31.5" customHeight="1" outlineLevel="1">
      <c r="B265" s="937"/>
      <c r="C265" s="74"/>
      <c r="D265" s="91" t="s">
        <v>540</v>
      </c>
      <c r="E265" s="75"/>
      <c r="F265" s="968"/>
      <c r="G265" s="968"/>
      <c r="H265" s="969"/>
      <c r="I265" s="969"/>
      <c r="J265" s="970"/>
    </row>
    <row r="266" spans="2:10" ht="31.5" customHeight="1" outlineLevel="1">
      <c r="B266" s="937"/>
      <c r="C266" s="74"/>
      <c r="D266" s="91" t="s">
        <v>540</v>
      </c>
      <c r="E266" s="75"/>
      <c r="F266" s="968"/>
      <c r="G266" s="968"/>
      <c r="H266" s="969"/>
      <c r="I266" s="969"/>
      <c r="J266" s="970"/>
    </row>
    <row r="267" spans="2:10" ht="31.5" customHeight="1" outlineLevel="1">
      <c r="B267" s="937"/>
      <c r="C267" s="74"/>
      <c r="D267" s="91" t="s">
        <v>540</v>
      </c>
      <c r="E267" s="75"/>
      <c r="F267" s="968"/>
      <c r="G267" s="968"/>
      <c r="H267" s="969"/>
      <c r="I267" s="969"/>
      <c r="J267" s="970"/>
    </row>
    <row r="268" spans="2:10" ht="31.5" customHeight="1" outlineLevel="1">
      <c r="B268" s="938"/>
      <c r="C268" s="76"/>
      <c r="D268" s="92" t="s">
        <v>540</v>
      </c>
      <c r="E268" s="77"/>
      <c r="F268" s="939"/>
      <c r="G268" s="939"/>
      <c r="H268" s="940"/>
      <c r="I268" s="940"/>
      <c r="J268" s="941"/>
    </row>
    <row r="269" spans="2:10" ht="15" customHeight="1" outlineLevel="1">
      <c r="B269" s="954" t="s">
        <v>541</v>
      </c>
      <c r="C269" s="956" t="s">
        <v>542</v>
      </c>
      <c r="D269" s="957"/>
      <c r="E269" s="958"/>
      <c r="F269" s="959" t="s">
        <v>543</v>
      </c>
      <c r="G269" s="960"/>
      <c r="H269" s="960"/>
      <c r="I269" s="960"/>
      <c r="J269" s="961"/>
    </row>
    <row r="270" spans="2:10" ht="30" customHeight="1" outlineLevel="1">
      <c r="B270" s="937"/>
      <c r="C270" s="74"/>
      <c r="D270" s="91" t="s">
        <v>540</v>
      </c>
      <c r="E270" s="71"/>
      <c r="F270" s="962"/>
      <c r="G270" s="962"/>
      <c r="H270" s="963"/>
      <c r="I270" s="963"/>
      <c r="J270" s="964"/>
    </row>
    <row r="271" spans="2:10" ht="30" customHeight="1" outlineLevel="1">
      <c r="B271" s="937"/>
      <c r="C271" s="74"/>
      <c r="D271" s="91" t="s">
        <v>540</v>
      </c>
      <c r="E271" s="71"/>
      <c r="F271" s="930"/>
      <c r="G271" s="930"/>
      <c r="H271" s="931"/>
      <c r="I271" s="931"/>
      <c r="J271" s="932"/>
    </row>
    <row r="272" spans="2:10" ht="30" customHeight="1" outlineLevel="1">
      <c r="B272" s="937"/>
      <c r="C272" s="74"/>
      <c r="D272" s="91" t="s">
        <v>540</v>
      </c>
      <c r="E272" s="71"/>
      <c r="F272" s="930"/>
      <c r="G272" s="930"/>
      <c r="H272" s="931"/>
      <c r="I272" s="931"/>
      <c r="J272" s="932"/>
    </row>
    <row r="273" spans="1:26" ht="30" customHeight="1" outlineLevel="1" thickBot="1">
      <c r="B273" s="955"/>
      <c r="C273" s="78"/>
      <c r="D273" s="93" t="s">
        <v>540</v>
      </c>
      <c r="E273" s="79"/>
      <c r="F273" s="933"/>
      <c r="G273" s="933"/>
      <c r="H273" s="934"/>
      <c r="I273" s="934"/>
      <c r="J273" s="935"/>
    </row>
    <row r="274" spans="1:26" s="85" customFormat="1" ht="18.75" customHeight="1" outlineLevel="1" thickBot="1">
      <c r="A274" s="81"/>
      <c r="B274" s="94"/>
      <c r="C274" s="81"/>
      <c r="D274" s="81"/>
      <c r="E274" s="81"/>
      <c r="F274" s="81"/>
      <c r="G274" s="82"/>
      <c r="H274" s="82"/>
      <c r="I274" s="82"/>
      <c r="J274" s="82"/>
      <c r="K274" s="82"/>
      <c r="L274" s="82"/>
      <c r="M274" s="83"/>
      <c r="N274" s="1021"/>
      <c r="O274" s="1021"/>
      <c r="P274" s="1021"/>
      <c r="Q274" s="1021"/>
      <c r="R274" s="84"/>
      <c r="V274" s="83"/>
      <c r="W274" s="83"/>
      <c r="X274" s="83"/>
      <c r="Y274" s="83"/>
      <c r="Z274" s="84"/>
    </row>
    <row r="275" spans="1:26" ht="18.75" customHeight="1" outlineLevel="1">
      <c r="B275" s="1018" t="s">
        <v>544</v>
      </c>
      <c r="C275" s="1025"/>
      <c r="D275" s="1026"/>
      <c r="E275" s="1026"/>
      <c r="F275" s="1026"/>
      <c r="G275" s="1026"/>
      <c r="H275" s="1026"/>
      <c r="I275" s="1026"/>
      <c r="J275" s="1027"/>
    </row>
    <row r="276" spans="1:26" ht="18.75" customHeight="1" outlineLevel="1">
      <c r="B276" s="1019"/>
      <c r="C276" s="921"/>
      <c r="D276" s="922"/>
      <c r="E276" s="922"/>
      <c r="F276" s="922"/>
      <c r="G276" s="922"/>
      <c r="H276" s="922"/>
      <c r="I276" s="922"/>
      <c r="J276" s="923"/>
    </row>
    <row r="277" spans="1:26" ht="18.75" customHeight="1" outlineLevel="1">
      <c r="B277" s="1020"/>
      <c r="C277" s="1028"/>
      <c r="D277" s="1029"/>
      <c r="E277" s="1029"/>
      <c r="F277" s="1029"/>
      <c r="G277" s="1029"/>
      <c r="H277" s="1029"/>
      <c r="I277" s="1029"/>
      <c r="J277" s="1030"/>
    </row>
    <row r="278" spans="1:26" ht="18.75" customHeight="1" outlineLevel="1">
      <c r="B278" s="1031" t="s">
        <v>545</v>
      </c>
      <c r="C278" s="918"/>
      <c r="D278" s="919"/>
      <c r="E278" s="919"/>
      <c r="F278" s="919"/>
      <c r="G278" s="919"/>
      <c r="H278" s="919"/>
      <c r="I278" s="919"/>
      <c r="J278" s="920"/>
    </row>
    <row r="279" spans="1:26" ht="18.75" customHeight="1" outlineLevel="1">
      <c r="B279" s="1019"/>
      <c r="C279" s="921"/>
      <c r="D279" s="922"/>
      <c r="E279" s="922"/>
      <c r="F279" s="922"/>
      <c r="G279" s="922"/>
      <c r="H279" s="922"/>
      <c r="I279" s="922"/>
      <c r="J279" s="923"/>
    </row>
    <row r="280" spans="1:26" ht="18.75" customHeight="1" outlineLevel="1" thickBot="1">
      <c r="B280" s="1032"/>
      <c r="C280" s="924"/>
      <c r="D280" s="925"/>
      <c r="E280" s="925"/>
      <c r="F280" s="925"/>
      <c r="G280" s="925"/>
      <c r="H280" s="925"/>
      <c r="I280" s="925"/>
      <c r="J280" s="926"/>
    </row>
    <row r="281" spans="1:26" ht="18.75" customHeight="1" outlineLevel="1" thickBot="1">
      <c r="B281" s="95"/>
      <c r="C281" s="96"/>
      <c r="D281" s="96"/>
      <c r="E281" s="96"/>
      <c r="F281" s="96"/>
      <c r="G281" s="96"/>
      <c r="H281" s="96"/>
      <c r="I281" s="96"/>
      <c r="J281" s="96"/>
    </row>
    <row r="282" spans="1:26" ht="18.75" customHeight="1" outlineLevel="1">
      <c r="B282" s="97" t="s">
        <v>546</v>
      </c>
      <c r="C282" s="98"/>
      <c r="D282" s="98"/>
      <c r="E282" s="98"/>
      <c r="F282" s="99"/>
      <c r="G282" s="99"/>
      <c r="H282" s="99"/>
      <c r="I282" s="99"/>
      <c r="J282" s="100"/>
    </row>
    <row r="283" spans="1:26" ht="18.75" customHeight="1" outlineLevel="1">
      <c r="B283" s="942"/>
      <c r="C283" s="943"/>
      <c r="D283" s="943"/>
      <c r="E283" s="943"/>
      <c r="F283" s="943"/>
      <c r="G283" s="943"/>
      <c r="H283" s="943"/>
      <c r="I283" s="943"/>
      <c r="J283" s="944"/>
    </row>
    <row r="284" spans="1:26" ht="12" customHeight="1" outlineLevel="1" thickBot="1">
      <c r="B284" s="234"/>
      <c r="C284" s="101"/>
      <c r="D284" s="101"/>
      <c r="E284" s="101"/>
      <c r="F284" s="101"/>
      <c r="G284" s="101"/>
      <c r="H284" s="101"/>
      <c r="I284" s="101"/>
      <c r="J284" s="102"/>
    </row>
    <row r="287" spans="1:26" ht="33.75" customHeight="1">
      <c r="B287" s="103" t="s">
        <v>529</v>
      </c>
      <c r="C287" s="948">
        <f>個票ｰ1010!B161</f>
        <v>0</v>
      </c>
      <c r="D287" s="949"/>
      <c r="E287" s="949"/>
      <c r="F287" s="950"/>
      <c r="G287" s="104" t="s">
        <v>530</v>
      </c>
      <c r="H287" s="945">
        <v>17</v>
      </c>
      <c r="I287" s="946"/>
      <c r="J287" s="947"/>
    </row>
    <row r="288" spans="1:26" ht="30" customHeight="1" outlineLevel="1">
      <c r="B288" s="237" t="s">
        <v>531</v>
      </c>
      <c r="C288" s="951">
        <f>個票ｰ1010!U161</f>
        <v>0</v>
      </c>
      <c r="D288" s="952"/>
      <c r="E288" s="952"/>
      <c r="F288" s="952"/>
      <c r="G288" s="952"/>
      <c r="H288" s="952"/>
      <c r="I288" s="952"/>
      <c r="J288" s="953"/>
    </row>
    <row r="289" spans="2:10" ht="30" customHeight="1" outlineLevel="1">
      <c r="B289" s="235" t="s">
        <v>533</v>
      </c>
      <c r="C289" s="992">
        <f>個票ｰ1010!S161</f>
        <v>0</v>
      </c>
      <c r="D289" s="993"/>
      <c r="E289" s="993"/>
      <c r="F289" s="993"/>
      <c r="G289" s="993"/>
      <c r="H289" s="993"/>
      <c r="I289" s="993"/>
      <c r="J289" s="994"/>
    </row>
    <row r="290" spans="2:10" ht="30" customHeight="1" outlineLevel="1">
      <c r="B290" s="236" t="s">
        <v>534</v>
      </c>
      <c r="C290" s="927"/>
      <c r="D290" s="927"/>
      <c r="E290" s="927"/>
      <c r="F290" s="927"/>
      <c r="G290" s="927"/>
      <c r="H290" s="928"/>
      <c r="I290" s="928"/>
      <c r="J290" s="929"/>
    </row>
    <row r="291" spans="2:10" ht="14.25" customHeight="1" outlineLevel="1">
      <c r="B291" s="995" t="s">
        <v>547</v>
      </c>
      <c r="C291" s="974" t="s">
        <v>536</v>
      </c>
      <c r="D291" s="974"/>
      <c r="E291" s="974"/>
      <c r="F291" s="974" t="s">
        <v>537</v>
      </c>
      <c r="G291" s="974"/>
      <c r="H291" s="975"/>
      <c r="I291" s="975"/>
      <c r="J291" s="976"/>
    </row>
    <row r="292" spans="2:10" ht="34.5" customHeight="1" outlineLevel="1">
      <c r="B292" s="995"/>
      <c r="C292" s="71"/>
      <c r="D292" s="197" t="s">
        <v>311</v>
      </c>
      <c r="E292" s="71"/>
      <c r="F292" s="977"/>
      <c r="G292" s="977"/>
      <c r="H292" s="978"/>
      <c r="I292" s="978"/>
      <c r="J292" s="979"/>
    </row>
    <row r="293" spans="2:10" ht="34.5" customHeight="1" outlineLevel="1">
      <c r="B293" s="995"/>
      <c r="C293" s="71"/>
      <c r="D293" s="88" t="s">
        <v>311</v>
      </c>
      <c r="E293" s="71"/>
      <c r="F293" s="968"/>
      <c r="G293" s="968"/>
      <c r="H293" s="969"/>
      <c r="I293" s="969"/>
      <c r="J293" s="970"/>
    </row>
    <row r="294" spans="2:10" ht="34.5" customHeight="1" outlineLevel="1">
      <c r="B294" s="995"/>
      <c r="C294" s="71"/>
      <c r="D294" s="88" t="s">
        <v>311</v>
      </c>
      <c r="E294" s="71"/>
      <c r="F294" s="968"/>
      <c r="G294" s="968"/>
      <c r="H294" s="969"/>
      <c r="I294" s="969"/>
      <c r="J294" s="970"/>
    </row>
    <row r="295" spans="2:10" ht="34.5" customHeight="1" outlineLevel="1">
      <c r="B295" s="995"/>
      <c r="C295" s="71"/>
      <c r="D295" s="88" t="s">
        <v>311</v>
      </c>
      <c r="E295" s="71"/>
      <c r="F295" s="968"/>
      <c r="G295" s="968"/>
      <c r="H295" s="969"/>
      <c r="I295" s="969"/>
      <c r="J295" s="970"/>
    </row>
    <row r="296" spans="2:10" ht="34.5" customHeight="1" outlineLevel="1">
      <c r="B296" s="995"/>
      <c r="C296" s="71"/>
      <c r="D296" s="241" t="s">
        <v>311</v>
      </c>
      <c r="E296" s="71"/>
      <c r="F296" s="980"/>
      <c r="G296" s="981"/>
      <c r="H296" s="982"/>
      <c r="I296" s="982"/>
      <c r="J296" s="983"/>
    </row>
    <row r="297" spans="2:10" ht="15" customHeight="1" outlineLevel="1">
      <c r="B297" s="936" t="s">
        <v>538</v>
      </c>
      <c r="C297" s="974" t="s">
        <v>536</v>
      </c>
      <c r="D297" s="974"/>
      <c r="E297" s="974"/>
      <c r="F297" s="974" t="s">
        <v>539</v>
      </c>
      <c r="G297" s="974"/>
      <c r="H297" s="975"/>
      <c r="I297" s="975"/>
      <c r="J297" s="976"/>
    </row>
    <row r="298" spans="2:10" ht="31.5" customHeight="1" outlineLevel="1">
      <c r="B298" s="937"/>
      <c r="C298" s="72"/>
      <c r="D298" s="90" t="s">
        <v>540</v>
      </c>
      <c r="E298" s="73"/>
      <c r="F298" s="977"/>
      <c r="G298" s="977"/>
      <c r="H298" s="978"/>
      <c r="I298" s="978"/>
      <c r="J298" s="979"/>
    </row>
    <row r="299" spans="2:10" ht="31.5" customHeight="1" outlineLevel="1">
      <c r="B299" s="937"/>
      <c r="C299" s="74"/>
      <c r="D299" s="91" t="s">
        <v>540</v>
      </c>
      <c r="E299" s="75"/>
      <c r="F299" s="968"/>
      <c r="G299" s="968"/>
      <c r="H299" s="969"/>
      <c r="I299" s="969"/>
      <c r="J299" s="970"/>
    </row>
    <row r="300" spans="2:10" ht="31.5" customHeight="1" outlineLevel="1">
      <c r="B300" s="937"/>
      <c r="C300" s="74"/>
      <c r="D300" s="91" t="s">
        <v>540</v>
      </c>
      <c r="E300" s="75"/>
      <c r="F300" s="968"/>
      <c r="G300" s="968"/>
      <c r="H300" s="969"/>
      <c r="I300" s="969"/>
      <c r="J300" s="970"/>
    </row>
    <row r="301" spans="2:10" ht="31.5" customHeight="1" outlineLevel="1">
      <c r="B301" s="937"/>
      <c r="C301" s="74"/>
      <c r="D301" s="91" t="s">
        <v>540</v>
      </c>
      <c r="E301" s="75"/>
      <c r="F301" s="968"/>
      <c r="G301" s="968"/>
      <c r="H301" s="969"/>
      <c r="I301" s="969"/>
      <c r="J301" s="970"/>
    </row>
    <row r="302" spans="2:10" ht="31.5" customHeight="1" outlineLevel="1">
      <c r="B302" s="938"/>
      <c r="C302" s="76"/>
      <c r="D302" s="92" t="s">
        <v>540</v>
      </c>
      <c r="E302" s="77"/>
      <c r="F302" s="939"/>
      <c r="G302" s="939"/>
      <c r="H302" s="940"/>
      <c r="I302" s="940"/>
      <c r="J302" s="941"/>
    </row>
    <row r="303" spans="2:10" ht="15" customHeight="1" outlineLevel="1">
      <c r="B303" s="954" t="s">
        <v>541</v>
      </c>
      <c r="C303" s="956" t="s">
        <v>542</v>
      </c>
      <c r="D303" s="957"/>
      <c r="E303" s="958"/>
      <c r="F303" s="959" t="s">
        <v>543</v>
      </c>
      <c r="G303" s="960"/>
      <c r="H303" s="960"/>
      <c r="I303" s="960"/>
      <c r="J303" s="961"/>
    </row>
    <row r="304" spans="2:10" ht="30" customHeight="1" outlineLevel="1">
      <c r="B304" s="937"/>
      <c r="C304" s="74"/>
      <c r="D304" s="91" t="s">
        <v>540</v>
      </c>
      <c r="E304" s="71"/>
      <c r="F304" s="962"/>
      <c r="G304" s="962"/>
      <c r="H304" s="963"/>
      <c r="I304" s="963"/>
      <c r="J304" s="964"/>
    </row>
    <row r="305" spans="1:26" ht="30" customHeight="1" outlineLevel="1">
      <c r="B305" s="937"/>
      <c r="C305" s="74"/>
      <c r="D305" s="91" t="s">
        <v>540</v>
      </c>
      <c r="E305" s="71"/>
      <c r="F305" s="930"/>
      <c r="G305" s="930"/>
      <c r="H305" s="931"/>
      <c r="I305" s="931"/>
      <c r="J305" s="932"/>
    </row>
    <row r="306" spans="1:26" ht="30" customHeight="1" outlineLevel="1">
      <c r="B306" s="937"/>
      <c r="C306" s="74"/>
      <c r="D306" s="91" t="s">
        <v>540</v>
      </c>
      <c r="E306" s="71"/>
      <c r="F306" s="930"/>
      <c r="G306" s="930"/>
      <c r="H306" s="931"/>
      <c r="I306" s="931"/>
      <c r="J306" s="932"/>
    </row>
    <row r="307" spans="1:26" ht="30" customHeight="1" outlineLevel="1" thickBot="1">
      <c r="B307" s="955"/>
      <c r="C307" s="78"/>
      <c r="D307" s="93" t="s">
        <v>540</v>
      </c>
      <c r="E307" s="79"/>
      <c r="F307" s="933"/>
      <c r="G307" s="933"/>
      <c r="H307" s="934"/>
      <c r="I307" s="934"/>
      <c r="J307" s="935"/>
    </row>
    <row r="308" spans="1:26" s="85" customFormat="1" ht="18.75" customHeight="1" outlineLevel="1" thickBot="1">
      <c r="A308" s="81"/>
      <c r="B308" s="94"/>
      <c r="C308" s="81"/>
      <c r="D308" s="81"/>
      <c r="E308" s="81"/>
      <c r="F308" s="81"/>
      <c r="G308" s="82"/>
      <c r="H308" s="82"/>
      <c r="I308" s="82"/>
      <c r="J308" s="82"/>
      <c r="K308" s="82"/>
      <c r="L308" s="82"/>
      <c r="M308" s="83"/>
      <c r="N308" s="1021"/>
      <c r="O308" s="1021"/>
      <c r="P308" s="1021"/>
      <c r="Q308" s="1021"/>
      <c r="R308" s="84"/>
      <c r="V308" s="83"/>
      <c r="W308" s="83"/>
      <c r="X308" s="83"/>
      <c r="Y308" s="83"/>
      <c r="Z308" s="84"/>
    </row>
    <row r="309" spans="1:26" ht="18.75" customHeight="1" outlineLevel="1">
      <c r="B309" s="1018" t="s">
        <v>544</v>
      </c>
      <c r="C309" s="1025"/>
      <c r="D309" s="1026"/>
      <c r="E309" s="1026"/>
      <c r="F309" s="1026"/>
      <c r="G309" s="1026"/>
      <c r="H309" s="1026"/>
      <c r="I309" s="1026"/>
      <c r="J309" s="1027"/>
    </row>
    <row r="310" spans="1:26" ht="18.75" customHeight="1" outlineLevel="1">
      <c r="B310" s="1019"/>
      <c r="C310" s="921"/>
      <c r="D310" s="922"/>
      <c r="E310" s="922"/>
      <c r="F310" s="922"/>
      <c r="G310" s="922"/>
      <c r="H310" s="922"/>
      <c r="I310" s="922"/>
      <c r="J310" s="923"/>
    </row>
    <row r="311" spans="1:26" ht="18.75" customHeight="1" outlineLevel="1">
      <c r="B311" s="1020"/>
      <c r="C311" s="1028"/>
      <c r="D311" s="1029"/>
      <c r="E311" s="1029"/>
      <c r="F311" s="1029"/>
      <c r="G311" s="1029"/>
      <c r="H311" s="1029"/>
      <c r="I311" s="1029"/>
      <c r="J311" s="1030"/>
    </row>
    <row r="312" spans="1:26" ht="18.75" customHeight="1" outlineLevel="1">
      <c r="B312" s="1031" t="s">
        <v>545</v>
      </c>
      <c r="C312" s="918"/>
      <c r="D312" s="919"/>
      <c r="E312" s="919"/>
      <c r="F312" s="919"/>
      <c r="G312" s="919"/>
      <c r="H312" s="919"/>
      <c r="I312" s="919"/>
      <c r="J312" s="920"/>
    </row>
    <row r="313" spans="1:26" ht="18.75" customHeight="1" outlineLevel="1">
      <c r="B313" s="1019"/>
      <c r="C313" s="921"/>
      <c r="D313" s="922"/>
      <c r="E313" s="922"/>
      <c r="F313" s="922"/>
      <c r="G313" s="922"/>
      <c r="H313" s="922"/>
      <c r="I313" s="922"/>
      <c r="J313" s="923"/>
    </row>
    <row r="314" spans="1:26" ht="18.75" customHeight="1" outlineLevel="1" thickBot="1">
      <c r="B314" s="1032"/>
      <c r="C314" s="924"/>
      <c r="D314" s="925"/>
      <c r="E314" s="925"/>
      <c r="F314" s="925"/>
      <c r="G314" s="925"/>
      <c r="H314" s="925"/>
      <c r="I314" s="925"/>
      <c r="J314" s="926"/>
    </row>
    <row r="315" spans="1:26" ht="18.75" customHeight="1" outlineLevel="1" thickBot="1">
      <c r="B315" s="95"/>
      <c r="C315" s="96"/>
      <c r="D315" s="96"/>
      <c r="E315" s="96"/>
      <c r="F315" s="96"/>
      <c r="G315" s="96"/>
      <c r="H315" s="96"/>
      <c r="I315" s="96"/>
      <c r="J315" s="96"/>
    </row>
    <row r="316" spans="1:26" ht="18.75" customHeight="1" outlineLevel="1">
      <c r="B316" s="97" t="s">
        <v>546</v>
      </c>
      <c r="C316" s="98"/>
      <c r="D316" s="98"/>
      <c r="E316" s="98"/>
      <c r="F316" s="99"/>
      <c r="G316" s="99"/>
      <c r="H316" s="99"/>
      <c r="I316" s="99"/>
      <c r="J316" s="100"/>
    </row>
    <row r="317" spans="1:26" ht="18.75" customHeight="1" outlineLevel="1">
      <c r="B317" s="942"/>
      <c r="C317" s="943"/>
      <c r="D317" s="943"/>
      <c r="E317" s="943"/>
      <c r="F317" s="943"/>
      <c r="G317" s="943"/>
      <c r="H317" s="943"/>
      <c r="I317" s="943"/>
      <c r="J317" s="944"/>
    </row>
    <row r="318" spans="1:26" ht="12" customHeight="1" outlineLevel="1" thickBot="1">
      <c r="B318" s="234"/>
      <c r="C318" s="101"/>
      <c r="D318" s="101"/>
      <c r="E318" s="101"/>
      <c r="F318" s="101"/>
      <c r="G318" s="101"/>
      <c r="H318" s="101"/>
      <c r="I318" s="101"/>
      <c r="J318" s="102"/>
    </row>
    <row r="321" spans="2:11" ht="17.25" customHeight="1">
      <c r="B321" s="198"/>
      <c r="C321" s="198"/>
      <c r="D321" s="198"/>
      <c r="E321" s="198"/>
      <c r="F321" s="198"/>
      <c r="G321" s="198"/>
      <c r="H321" s="198"/>
      <c r="I321" s="198"/>
      <c r="J321" s="198"/>
      <c r="K321" s="198"/>
    </row>
    <row r="322" spans="2:11" ht="33.75" customHeight="1">
      <c r="B322" s="103" t="s">
        <v>529</v>
      </c>
      <c r="C322" s="948">
        <f>個票ｰ1010!B162</f>
        <v>0</v>
      </c>
      <c r="D322" s="949"/>
      <c r="E322" s="949"/>
      <c r="F322" s="950"/>
      <c r="G322" s="104" t="s">
        <v>530</v>
      </c>
      <c r="H322" s="945">
        <v>18</v>
      </c>
      <c r="I322" s="946"/>
      <c r="J322" s="947"/>
    </row>
    <row r="323" spans="2:11" ht="30" customHeight="1" outlineLevel="1">
      <c r="B323" s="237" t="s">
        <v>531</v>
      </c>
      <c r="C323" s="951">
        <f>個票ｰ1010!U162</f>
        <v>0</v>
      </c>
      <c r="D323" s="952"/>
      <c r="E323" s="952"/>
      <c r="F323" s="952"/>
      <c r="G323" s="952"/>
      <c r="H323" s="952"/>
      <c r="I323" s="952"/>
      <c r="J323" s="953"/>
    </row>
    <row r="324" spans="2:11" ht="30" customHeight="1" outlineLevel="1">
      <c r="B324" s="235" t="s">
        <v>533</v>
      </c>
      <c r="C324" s="992">
        <f>個票ｰ1010!S162</f>
        <v>0</v>
      </c>
      <c r="D324" s="993"/>
      <c r="E324" s="993"/>
      <c r="F324" s="993"/>
      <c r="G324" s="993"/>
      <c r="H324" s="993"/>
      <c r="I324" s="993"/>
      <c r="J324" s="994"/>
    </row>
    <row r="325" spans="2:11" ht="30" customHeight="1" outlineLevel="1">
      <c r="B325" s="236" t="s">
        <v>534</v>
      </c>
      <c r="C325" s="927"/>
      <c r="D325" s="927"/>
      <c r="E325" s="927"/>
      <c r="F325" s="927"/>
      <c r="G325" s="927"/>
      <c r="H325" s="928"/>
      <c r="I325" s="928"/>
      <c r="J325" s="929"/>
    </row>
    <row r="326" spans="2:11" ht="14.25" customHeight="1" outlineLevel="1">
      <c r="B326" s="995" t="s">
        <v>547</v>
      </c>
      <c r="C326" s="974" t="s">
        <v>536</v>
      </c>
      <c r="D326" s="974"/>
      <c r="E326" s="974"/>
      <c r="F326" s="974" t="s">
        <v>537</v>
      </c>
      <c r="G326" s="974"/>
      <c r="H326" s="975"/>
      <c r="I326" s="975"/>
      <c r="J326" s="976"/>
    </row>
    <row r="327" spans="2:11" ht="34.5" customHeight="1" outlineLevel="1">
      <c r="B327" s="995"/>
      <c r="C327" s="71"/>
      <c r="D327" s="197" t="s">
        <v>311</v>
      </c>
      <c r="E327" s="71"/>
      <c r="F327" s="977"/>
      <c r="G327" s="977"/>
      <c r="H327" s="978"/>
      <c r="I327" s="978"/>
      <c r="J327" s="979"/>
    </row>
    <row r="328" spans="2:11" ht="34.5" customHeight="1" outlineLevel="1">
      <c r="B328" s="995"/>
      <c r="C328" s="71"/>
      <c r="D328" s="88" t="s">
        <v>311</v>
      </c>
      <c r="E328" s="71"/>
      <c r="F328" s="968"/>
      <c r="G328" s="968"/>
      <c r="H328" s="969"/>
      <c r="I328" s="969"/>
      <c r="J328" s="970"/>
    </row>
    <row r="329" spans="2:11" ht="34.5" customHeight="1" outlineLevel="1">
      <c r="B329" s="995"/>
      <c r="C329" s="71"/>
      <c r="D329" s="88" t="s">
        <v>311</v>
      </c>
      <c r="E329" s="71"/>
      <c r="F329" s="968"/>
      <c r="G329" s="968"/>
      <c r="H329" s="969"/>
      <c r="I329" s="969"/>
      <c r="J329" s="970"/>
    </row>
    <row r="330" spans="2:11" ht="34.5" customHeight="1" outlineLevel="1">
      <c r="B330" s="995"/>
      <c r="C330" s="71"/>
      <c r="D330" s="88" t="s">
        <v>311</v>
      </c>
      <c r="E330" s="71"/>
      <c r="F330" s="968"/>
      <c r="G330" s="968"/>
      <c r="H330" s="969"/>
      <c r="I330" s="969"/>
      <c r="J330" s="970"/>
    </row>
    <row r="331" spans="2:11" ht="34.5" customHeight="1" outlineLevel="1">
      <c r="B331" s="995"/>
      <c r="C331" s="71"/>
      <c r="D331" s="241" t="s">
        <v>311</v>
      </c>
      <c r="E331" s="71"/>
      <c r="F331" s="980"/>
      <c r="G331" s="981"/>
      <c r="H331" s="982"/>
      <c r="I331" s="982"/>
      <c r="J331" s="983"/>
    </row>
    <row r="332" spans="2:11" ht="15" customHeight="1" outlineLevel="1">
      <c r="B332" s="936" t="s">
        <v>538</v>
      </c>
      <c r="C332" s="974" t="s">
        <v>536</v>
      </c>
      <c r="D332" s="974"/>
      <c r="E332" s="974"/>
      <c r="F332" s="974" t="s">
        <v>539</v>
      </c>
      <c r="G332" s="974"/>
      <c r="H332" s="975"/>
      <c r="I332" s="975"/>
      <c r="J332" s="976"/>
    </row>
    <row r="333" spans="2:11" ht="31.5" customHeight="1" outlineLevel="1">
      <c r="B333" s="937"/>
      <c r="C333" s="72"/>
      <c r="D333" s="90" t="s">
        <v>540</v>
      </c>
      <c r="E333" s="73"/>
      <c r="F333" s="977"/>
      <c r="G333" s="977"/>
      <c r="H333" s="978"/>
      <c r="I333" s="978"/>
      <c r="J333" s="979"/>
    </row>
    <row r="334" spans="2:11" ht="31.5" customHeight="1" outlineLevel="1">
      <c r="B334" s="937"/>
      <c r="C334" s="74"/>
      <c r="D334" s="91" t="s">
        <v>540</v>
      </c>
      <c r="E334" s="75"/>
      <c r="F334" s="968"/>
      <c r="G334" s="968"/>
      <c r="H334" s="969"/>
      <c r="I334" s="969"/>
      <c r="J334" s="970"/>
    </row>
    <row r="335" spans="2:11" ht="31.5" customHeight="1" outlineLevel="1">
      <c r="B335" s="937"/>
      <c r="C335" s="74"/>
      <c r="D335" s="91" t="s">
        <v>540</v>
      </c>
      <c r="E335" s="75"/>
      <c r="F335" s="968"/>
      <c r="G335" s="968"/>
      <c r="H335" s="969"/>
      <c r="I335" s="969"/>
      <c r="J335" s="970"/>
    </row>
    <row r="336" spans="2:11" ht="31.5" customHeight="1" outlineLevel="1">
      <c r="B336" s="937"/>
      <c r="C336" s="74"/>
      <c r="D336" s="91" t="s">
        <v>540</v>
      </c>
      <c r="E336" s="75"/>
      <c r="F336" s="968"/>
      <c r="G336" s="968"/>
      <c r="H336" s="969"/>
      <c r="I336" s="969"/>
      <c r="J336" s="970"/>
    </row>
    <row r="337" spans="1:26" ht="31.5" customHeight="1" outlineLevel="1">
      <c r="B337" s="938"/>
      <c r="C337" s="76"/>
      <c r="D337" s="92" t="s">
        <v>540</v>
      </c>
      <c r="E337" s="77"/>
      <c r="F337" s="939"/>
      <c r="G337" s="939"/>
      <c r="H337" s="940"/>
      <c r="I337" s="940"/>
      <c r="J337" s="941"/>
    </row>
    <row r="338" spans="1:26" ht="15" customHeight="1" outlineLevel="1">
      <c r="B338" s="954" t="s">
        <v>541</v>
      </c>
      <c r="C338" s="956" t="s">
        <v>542</v>
      </c>
      <c r="D338" s="957"/>
      <c r="E338" s="958"/>
      <c r="F338" s="959" t="s">
        <v>543</v>
      </c>
      <c r="G338" s="960"/>
      <c r="H338" s="960"/>
      <c r="I338" s="960"/>
      <c r="J338" s="961"/>
    </row>
    <row r="339" spans="1:26" ht="30" customHeight="1" outlineLevel="1">
      <c r="B339" s="937"/>
      <c r="C339" s="74"/>
      <c r="D339" s="91" t="s">
        <v>540</v>
      </c>
      <c r="E339" s="71"/>
      <c r="F339" s="965"/>
      <c r="G339" s="965"/>
      <c r="H339" s="966"/>
      <c r="I339" s="966"/>
      <c r="J339" s="967"/>
    </row>
    <row r="340" spans="1:26" ht="30" customHeight="1" outlineLevel="1">
      <c r="B340" s="937"/>
      <c r="C340" s="74"/>
      <c r="D340" s="91" t="s">
        <v>540</v>
      </c>
      <c r="E340" s="71"/>
      <c r="F340" s="968"/>
      <c r="G340" s="968"/>
      <c r="H340" s="969"/>
      <c r="I340" s="969"/>
      <c r="J340" s="970"/>
    </row>
    <row r="341" spans="1:26" ht="30" customHeight="1" outlineLevel="1">
      <c r="B341" s="937"/>
      <c r="C341" s="74"/>
      <c r="D341" s="91" t="s">
        <v>540</v>
      </c>
      <c r="E341" s="71"/>
      <c r="F341" s="968"/>
      <c r="G341" s="968"/>
      <c r="H341" s="969"/>
      <c r="I341" s="969"/>
      <c r="J341" s="970"/>
    </row>
    <row r="342" spans="1:26" ht="30" customHeight="1" outlineLevel="1" thickBot="1">
      <c r="B342" s="955"/>
      <c r="C342" s="78"/>
      <c r="D342" s="93" t="s">
        <v>540</v>
      </c>
      <c r="E342" s="79"/>
      <c r="F342" s="971"/>
      <c r="G342" s="971"/>
      <c r="H342" s="972"/>
      <c r="I342" s="972"/>
      <c r="J342" s="973"/>
    </row>
    <row r="343" spans="1:26" s="85" customFormat="1" ht="18.75" customHeight="1" outlineLevel="1" thickBot="1">
      <c r="A343" s="81"/>
      <c r="B343" s="94"/>
      <c r="C343" s="81"/>
      <c r="D343" s="81"/>
      <c r="E343" s="81"/>
      <c r="F343" s="81"/>
      <c r="G343" s="82"/>
      <c r="H343" s="82"/>
      <c r="I343" s="82"/>
      <c r="J343" s="82"/>
      <c r="K343" s="82"/>
      <c r="L343" s="82"/>
      <c r="M343" s="83"/>
      <c r="N343" s="1021"/>
      <c r="O343" s="1021"/>
      <c r="P343" s="1021"/>
      <c r="Q343" s="1021"/>
      <c r="R343" s="84"/>
      <c r="V343" s="83"/>
      <c r="W343" s="83"/>
      <c r="X343" s="83"/>
      <c r="Y343" s="83"/>
      <c r="Z343" s="84"/>
    </row>
    <row r="344" spans="1:26" ht="18.75" customHeight="1" outlineLevel="1">
      <c r="B344" s="1018" t="s">
        <v>544</v>
      </c>
      <c r="C344" s="1025"/>
      <c r="D344" s="1026"/>
      <c r="E344" s="1026"/>
      <c r="F344" s="1026"/>
      <c r="G344" s="1026"/>
      <c r="H344" s="1026"/>
      <c r="I344" s="1026"/>
      <c r="J344" s="1027"/>
    </row>
    <row r="345" spans="1:26" ht="18.75" customHeight="1" outlineLevel="1">
      <c r="B345" s="1019"/>
      <c r="C345" s="921"/>
      <c r="D345" s="922"/>
      <c r="E345" s="922"/>
      <c r="F345" s="922"/>
      <c r="G345" s="922"/>
      <c r="H345" s="922"/>
      <c r="I345" s="922"/>
      <c r="J345" s="923"/>
    </row>
    <row r="346" spans="1:26" ht="18.75" customHeight="1" outlineLevel="1">
      <c r="B346" s="1020"/>
      <c r="C346" s="1028"/>
      <c r="D346" s="1029"/>
      <c r="E346" s="1029"/>
      <c r="F346" s="1029"/>
      <c r="G346" s="1029"/>
      <c r="H346" s="1029"/>
      <c r="I346" s="1029"/>
      <c r="J346" s="1030"/>
    </row>
    <row r="347" spans="1:26" ht="18.75" customHeight="1" outlineLevel="1">
      <c r="B347" s="1031" t="s">
        <v>545</v>
      </c>
      <c r="C347" s="918"/>
      <c r="D347" s="919"/>
      <c r="E347" s="919"/>
      <c r="F347" s="919"/>
      <c r="G347" s="919"/>
      <c r="H347" s="919"/>
      <c r="I347" s="919"/>
      <c r="J347" s="920"/>
    </row>
    <row r="348" spans="1:26" ht="18.75" customHeight="1" outlineLevel="1">
      <c r="B348" s="1019"/>
      <c r="C348" s="921"/>
      <c r="D348" s="922"/>
      <c r="E348" s="922"/>
      <c r="F348" s="922"/>
      <c r="G348" s="922"/>
      <c r="H348" s="922"/>
      <c r="I348" s="922"/>
      <c r="J348" s="923"/>
    </row>
    <row r="349" spans="1:26" ht="18.75" customHeight="1" outlineLevel="1" thickBot="1">
      <c r="B349" s="1032"/>
      <c r="C349" s="924"/>
      <c r="D349" s="925"/>
      <c r="E349" s="925"/>
      <c r="F349" s="925"/>
      <c r="G349" s="925"/>
      <c r="H349" s="925"/>
      <c r="I349" s="925"/>
      <c r="J349" s="926"/>
    </row>
    <row r="350" spans="1:26" ht="18.75" customHeight="1" outlineLevel="1" thickBot="1">
      <c r="B350" s="95"/>
      <c r="C350" s="96"/>
      <c r="D350" s="96"/>
      <c r="E350" s="96"/>
      <c r="F350" s="96"/>
      <c r="G350" s="96"/>
      <c r="H350" s="96"/>
      <c r="I350" s="96"/>
      <c r="J350" s="96"/>
    </row>
    <row r="351" spans="1:26" ht="18.75" customHeight="1" outlineLevel="1">
      <c r="B351" s="97" t="s">
        <v>546</v>
      </c>
      <c r="C351" s="98"/>
      <c r="D351" s="98"/>
      <c r="E351" s="98"/>
      <c r="F351" s="99"/>
      <c r="G351" s="99"/>
      <c r="H351" s="99"/>
      <c r="I351" s="99"/>
      <c r="J351" s="100"/>
    </row>
    <row r="352" spans="1:26" ht="18.75" customHeight="1" outlineLevel="1">
      <c r="B352" s="942"/>
      <c r="C352" s="943"/>
      <c r="D352" s="943"/>
      <c r="E352" s="943"/>
      <c r="F352" s="943"/>
      <c r="G352" s="943"/>
      <c r="H352" s="943"/>
      <c r="I352" s="943"/>
      <c r="J352" s="944"/>
    </row>
    <row r="353" spans="2:10" ht="12" customHeight="1" outlineLevel="1" thickBot="1">
      <c r="B353" s="234"/>
      <c r="C353" s="101"/>
      <c r="D353" s="101"/>
      <c r="E353" s="101"/>
      <c r="F353" s="101"/>
      <c r="G353" s="101"/>
      <c r="H353" s="101"/>
      <c r="I353" s="101"/>
      <c r="J353" s="102"/>
    </row>
    <row r="354" spans="2:10" ht="17.25" customHeight="1"/>
    <row r="356" spans="2:10" ht="33.75" customHeight="1">
      <c r="B356" s="103" t="s">
        <v>529</v>
      </c>
      <c r="C356" s="948">
        <f>個票ｰ1010!B163</f>
        <v>0</v>
      </c>
      <c r="D356" s="949"/>
      <c r="E356" s="949"/>
      <c r="F356" s="950"/>
      <c r="G356" s="104" t="s">
        <v>530</v>
      </c>
      <c r="H356" s="945">
        <v>19</v>
      </c>
      <c r="I356" s="946"/>
      <c r="J356" s="947"/>
    </row>
    <row r="357" spans="2:10" ht="30" customHeight="1" outlineLevel="1">
      <c r="B357" s="237" t="s">
        <v>531</v>
      </c>
      <c r="C357" s="951">
        <f>個票ｰ1010!U163</f>
        <v>0</v>
      </c>
      <c r="D357" s="952"/>
      <c r="E357" s="952"/>
      <c r="F357" s="952"/>
      <c r="G357" s="952"/>
      <c r="H357" s="952"/>
      <c r="I357" s="952"/>
      <c r="J357" s="953"/>
    </row>
    <row r="358" spans="2:10" ht="30" customHeight="1" outlineLevel="1">
      <c r="B358" s="235" t="s">
        <v>533</v>
      </c>
      <c r="C358" s="992">
        <f>個票ｰ1010!S163</f>
        <v>0</v>
      </c>
      <c r="D358" s="993"/>
      <c r="E358" s="993"/>
      <c r="F358" s="993"/>
      <c r="G358" s="993"/>
      <c r="H358" s="993"/>
      <c r="I358" s="993"/>
      <c r="J358" s="994"/>
    </row>
    <row r="359" spans="2:10" ht="30" customHeight="1" outlineLevel="1">
      <c r="B359" s="236" t="s">
        <v>534</v>
      </c>
      <c r="C359" s="927"/>
      <c r="D359" s="927"/>
      <c r="E359" s="927"/>
      <c r="F359" s="927"/>
      <c r="G359" s="927"/>
      <c r="H359" s="928"/>
      <c r="I359" s="928"/>
      <c r="J359" s="929"/>
    </row>
    <row r="360" spans="2:10" ht="14.25" customHeight="1" outlineLevel="1">
      <c r="B360" s="995" t="s">
        <v>547</v>
      </c>
      <c r="C360" s="974" t="s">
        <v>536</v>
      </c>
      <c r="D360" s="974"/>
      <c r="E360" s="974"/>
      <c r="F360" s="974" t="s">
        <v>537</v>
      </c>
      <c r="G360" s="974"/>
      <c r="H360" s="975"/>
      <c r="I360" s="975"/>
      <c r="J360" s="976"/>
    </row>
    <row r="361" spans="2:10" ht="34.5" customHeight="1" outlineLevel="1">
      <c r="B361" s="995"/>
      <c r="C361" s="71"/>
      <c r="D361" s="197" t="s">
        <v>311</v>
      </c>
      <c r="E361" s="71"/>
      <c r="F361" s="977"/>
      <c r="G361" s="977"/>
      <c r="H361" s="978"/>
      <c r="I361" s="978"/>
      <c r="J361" s="979"/>
    </row>
    <row r="362" spans="2:10" ht="34.5" customHeight="1" outlineLevel="1">
      <c r="B362" s="995"/>
      <c r="C362" s="71"/>
      <c r="D362" s="88" t="s">
        <v>311</v>
      </c>
      <c r="E362" s="71"/>
      <c r="F362" s="968"/>
      <c r="G362" s="968"/>
      <c r="H362" s="969"/>
      <c r="I362" s="969"/>
      <c r="J362" s="970"/>
    </row>
    <row r="363" spans="2:10" ht="34.5" customHeight="1" outlineLevel="1">
      <c r="B363" s="995"/>
      <c r="C363" s="71"/>
      <c r="D363" s="88" t="s">
        <v>311</v>
      </c>
      <c r="E363" s="71"/>
      <c r="F363" s="968"/>
      <c r="G363" s="968"/>
      <c r="H363" s="969"/>
      <c r="I363" s="969"/>
      <c r="J363" s="970"/>
    </row>
    <row r="364" spans="2:10" ht="34.5" customHeight="1" outlineLevel="1">
      <c r="B364" s="995"/>
      <c r="C364" s="71"/>
      <c r="D364" s="88" t="s">
        <v>311</v>
      </c>
      <c r="E364" s="71"/>
      <c r="F364" s="968"/>
      <c r="G364" s="968"/>
      <c r="H364" s="969"/>
      <c r="I364" s="969"/>
      <c r="J364" s="970"/>
    </row>
    <row r="365" spans="2:10" ht="34.5" customHeight="1" outlineLevel="1">
      <c r="B365" s="995"/>
      <c r="C365" s="71"/>
      <c r="D365" s="241" t="s">
        <v>311</v>
      </c>
      <c r="E365" s="71"/>
      <c r="F365" s="980"/>
      <c r="G365" s="981"/>
      <c r="H365" s="982"/>
      <c r="I365" s="982"/>
      <c r="J365" s="983"/>
    </row>
    <row r="366" spans="2:10" ht="15" customHeight="1" outlineLevel="1">
      <c r="B366" s="936" t="s">
        <v>538</v>
      </c>
      <c r="C366" s="974" t="s">
        <v>536</v>
      </c>
      <c r="D366" s="974"/>
      <c r="E366" s="974"/>
      <c r="F366" s="974" t="s">
        <v>539</v>
      </c>
      <c r="G366" s="974"/>
      <c r="H366" s="975"/>
      <c r="I366" s="975"/>
      <c r="J366" s="976"/>
    </row>
    <row r="367" spans="2:10" ht="31.5" customHeight="1" outlineLevel="1">
      <c r="B367" s="937"/>
      <c r="C367" s="72"/>
      <c r="D367" s="90" t="s">
        <v>540</v>
      </c>
      <c r="E367" s="73"/>
      <c r="F367" s="977"/>
      <c r="G367" s="977"/>
      <c r="H367" s="978"/>
      <c r="I367" s="978"/>
      <c r="J367" s="979"/>
    </row>
    <row r="368" spans="2:10" ht="31.5" customHeight="1" outlineLevel="1">
      <c r="B368" s="937"/>
      <c r="C368" s="74"/>
      <c r="D368" s="91" t="s">
        <v>540</v>
      </c>
      <c r="E368" s="75"/>
      <c r="F368" s="968"/>
      <c r="G368" s="968"/>
      <c r="H368" s="969"/>
      <c r="I368" s="969"/>
      <c r="J368" s="970"/>
    </row>
    <row r="369" spans="1:26" ht="31.5" customHeight="1" outlineLevel="1">
      <c r="B369" s="937"/>
      <c r="C369" s="74"/>
      <c r="D369" s="91" t="s">
        <v>540</v>
      </c>
      <c r="E369" s="75"/>
      <c r="F369" s="968"/>
      <c r="G369" s="968"/>
      <c r="H369" s="969"/>
      <c r="I369" s="969"/>
      <c r="J369" s="970"/>
    </row>
    <row r="370" spans="1:26" ht="31.5" customHeight="1" outlineLevel="1">
      <c r="B370" s="937"/>
      <c r="C370" s="74"/>
      <c r="D370" s="91" t="s">
        <v>540</v>
      </c>
      <c r="E370" s="75"/>
      <c r="F370" s="968"/>
      <c r="G370" s="968"/>
      <c r="H370" s="969"/>
      <c r="I370" s="969"/>
      <c r="J370" s="970"/>
    </row>
    <row r="371" spans="1:26" ht="31.5" customHeight="1" outlineLevel="1">
      <c r="B371" s="938"/>
      <c r="C371" s="76"/>
      <c r="D371" s="92" t="s">
        <v>540</v>
      </c>
      <c r="E371" s="77"/>
      <c r="F371" s="939"/>
      <c r="G371" s="939"/>
      <c r="H371" s="940"/>
      <c r="I371" s="940"/>
      <c r="J371" s="941"/>
    </row>
    <row r="372" spans="1:26" ht="15" customHeight="1" outlineLevel="1">
      <c r="B372" s="954" t="s">
        <v>541</v>
      </c>
      <c r="C372" s="956" t="s">
        <v>542</v>
      </c>
      <c r="D372" s="957"/>
      <c r="E372" s="958"/>
      <c r="F372" s="959" t="s">
        <v>543</v>
      </c>
      <c r="G372" s="960"/>
      <c r="H372" s="960"/>
      <c r="I372" s="960"/>
      <c r="J372" s="961"/>
    </row>
    <row r="373" spans="1:26" ht="30" customHeight="1" outlineLevel="1">
      <c r="B373" s="937"/>
      <c r="C373" s="74"/>
      <c r="D373" s="91" t="s">
        <v>540</v>
      </c>
      <c r="E373" s="71"/>
      <c r="F373" s="965"/>
      <c r="G373" s="965"/>
      <c r="H373" s="966"/>
      <c r="I373" s="966"/>
      <c r="J373" s="967"/>
    </row>
    <row r="374" spans="1:26" ht="30" customHeight="1" outlineLevel="1">
      <c r="B374" s="937"/>
      <c r="C374" s="74"/>
      <c r="D374" s="91" t="s">
        <v>540</v>
      </c>
      <c r="E374" s="71"/>
      <c r="F374" s="968"/>
      <c r="G374" s="968"/>
      <c r="H374" s="969"/>
      <c r="I374" s="969"/>
      <c r="J374" s="970"/>
    </row>
    <row r="375" spans="1:26" ht="30" customHeight="1" outlineLevel="1">
      <c r="B375" s="937"/>
      <c r="C375" s="74"/>
      <c r="D375" s="91" t="s">
        <v>540</v>
      </c>
      <c r="E375" s="71"/>
      <c r="F375" s="968"/>
      <c r="G375" s="968"/>
      <c r="H375" s="969"/>
      <c r="I375" s="969"/>
      <c r="J375" s="970"/>
    </row>
    <row r="376" spans="1:26" ht="30" customHeight="1" outlineLevel="1" thickBot="1">
      <c r="B376" s="955"/>
      <c r="C376" s="78"/>
      <c r="D376" s="93" t="s">
        <v>540</v>
      </c>
      <c r="E376" s="79"/>
      <c r="F376" s="971"/>
      <c r="G376" s="971"/>
      <c r="H376" s="972"/>
      <c r="I376" s="972"/>
      <c r="J376" s="973"/>
    </row>
    <row r="377" spans="1:26" s="85" customFormat="1" ht="18.75" customHeight="1" outlineLevel="1" thickBot="1">
      <c r="A377" s="81"/>
      <c r="B377" s="94"/>
      <c r="C377" s="81"/>
      <c r="D377" s="81"/>
      <c r="E377" s="81"/>
      <c r="F377" s="81"/>
      <c r="G377" s="82"/>
      <c r="H377" s="82"/>
      <c r="I377" s="82"/>
      <c r="J377" s="82"/>
      <c r="K377" s="82"/>
      <c r="L377" s="82"/>
      <c r="M377" s="83"/>
      <c r="N377" s="1021"/>
      <c r="O377" s="1021"/>
      <c r="P377" s="1021"/>
      <c r="Q377" s="1021"/>
      <c r="R377" s="84"/>
      <c r="V377" s="83"/>
      <c r="W377" s="83"/>
      <c r="X377" s="83"/>
      <c r="Y377" s="83"/>
      <c r="Z377" s="84"/>
    </row>
    <row r="378" spans="1:26" ht="18.75" customHeight="1" outlineLevel="1">
      <c r="B378" s="1018" t="s">
        <v>544</v>
      </c>
      <c r="C378" s="1025"/>
      <c r="D378" s="1026"/>
      <c r="E378" s="1026"/>
      <c r="F378" s="1026"/>
      <c r="G378" s="1026"/>
      <c r="H378" s="1026"/>
      <c r="I378" s="1026"/>
      <c r="J378" s="1027"/>
    </row>
    <row r="379" spans="1:26" ht="18.75" customHeight="1" outlineLevel="1">
      <c r="B379" s="1019"/>
      <c r="C379" s="921"/>
      <c r="D379" s="922"/>
      <c r="E379" s="922"/>
      <c r="F379" s="922"/>
      <c r="G379" s="922"/>
      <c r="H379" s="922"/>
      <c r="I379" s="922"/>
      <c r="J379" s="923"/>
    </row>
    <row r="380" spans="1:26" ht="18.75" customHeight="1" outlineLevel="1">
      <c r="B380" s="1020"/>
      <c r="C380" s="1028"/>
      <c r="D380" s="1029"/>
      <c r="E380" s="1029"/>
      <c r="F380" s="1029"/>
      <c r="G380" s="1029"/>
      <c r="H380" s="1029"/>
      <c r="I380" s="1029"/>
      <c r="J380" s="1030"/>
    </row>
    <row r="381" spans="1:26" ht="18.75" customHeight="1" outlineLevel="1">
      <c r="B381" s="1031" t="s">
        <v>545</v>
      </c>
      <c r="C381" s="918"/>
      <c r="D381" s="919"/>
      <c r="E381" s="919"/>
      <c r="F381" s="919"/>
      <c r="G381" s="919"/>
      <c r="H381" s="919"/>
      <c r="I381" s="919"/>
      <c r="J381" s="920"/>
    </row>
    <row r="382" spans="1:26" ht="18.75" customHeight="1" outlineLevel="1">
      <c r="B382" s="1019"/>
      <c r="C382" s="921"/>
      <c r="D382" s="922"/>
      <c r="E382" s="922"/>
      <c r="F382" s="922"/>
      <c r="G382" s="922"/>
      <c r="H382" s="922"/>
      <c r="I382" s="922"/>
      <c r="J382" s="923"/>
    </row>
    <row r="383" spans="1:26" ht="18.75" customHeight="1" outlineLevel="1" thickBot="1">
      <c r="B383" s="1032"/>
      <c r="C383" s="924"/>
      <c r="D383" s="925"/>
      <c r="E383" s="925"/>
      <c r="F383" s="925"/>
      <c r="G383" s="925"/>
      <c r="H383" s="925"/>
      <c r="I383" s="925"/>
      <c r="J383" s="926"/>
    </row>
    <row r="384" spans="1:26" ht="18.75" customHeight="1" outlineLevel="1" thickBot="1">
      <c r="B384" s="95"/>
      <c r="C384" s="96"/>
      <c r="D384" s="96"/>
      <c r="E384" s="96"/>
      <c r="F384" s="96"/>
      <c r="G384" s="96"/>
      <c r="H384" s="96"/>
      <c r="I384" s="96"/>
      <c r="J384" s="96"/>
    </row>
    <row r="385" spans="2:10" ht="18.75" customHeight="1" outlineLevel="1">
      <c r="B385" s="97" t="s">
        <v>546</v>
      </c>
      <c r="C385" s="98"/>
      <c r="D385" s="98"/>
      <c r="E385" s="98"/>
      <c r="F385" s="99"/>
      <c r="G385" s="99"/>
      <c r="H385" s="99"/>
      <c r="I385" s="99"/>
      <c r="J385" s="100"/>
    </row>
    <row r="386" spans="2:10" ht="18.75" customHeight="1" outlineLevel="1">
      <c r="B386" s="942"/>
      <c r="C386" s="943"/>
      <c r="D386" s="943"/>
      <c r="E386" s="943"/>
      <c r="F386" s="943"/>
      <c r="G386" s="943"/>
      <c r="H386" s="943"/>
      <c r="I386" s="943"/>
      <c r="J386" s="944"/>
    </row>
    <row r="387" spans="2:10" ht="12" customHeight="1" outlineLevel="1" thickBot="1">
      <c r="B387" s="234"/>
      <c r="C387" s="101"/>
      <c r="D387" s="101"/>
      <c r="E387" s="101"/>
      <c r="F387" s="101"/>
      <c r="G387" s="101"/>
      <c r="H387" s="101"/>
      <c r="I387" s="101"/>
      <c r="J387" s="102"/>
    </row>
    <row r="390" spans="2:10" ht="33" customHeight="1">
      <c r="B390" s="103" t="s">
        <v>529</v>
      </c>
      <c r="C390" s="948">
        <f>個票ｰ1010!B164</f>
        <v>0</v>
      </c>
      <c r="D390" s="949"/>
      <c r="E390" s="949"/>
      <c r="F390" s="950"/>
      <c r="G390" s="104" t="s">
        <v>530</v>
      </c>
      <c r="H390" s="945">
        <v>20</v>
      </c>
      <c r="I390" s="946"/>
      <c r="J390" s="947"/>
    </row>
    <row r="391" spans="2:10" ht="30" customHeight="1" outlineLevel="1">
      <c r="B391" s="237" t="s">
        <v>531</v>
      </c>
      <c r="C391" s="951">
        <f>個票ｰ1010!U164</f>
        <v>0</v>
      </c>
      <c r="D391" s="952"/>
      <c r="E391" s="952"/>
      <c r="F391" s="952"/>
      <c r="G391" s="952"/>
      <c r="H391" s="952"/>
      <c r="I391" s="952"/>
      <c r="J391" s="953"/>
    </row>
    <row r="392" spans="2:10" ht="30" customHeight="1" outlineLevel="1">
      <c r="B392" s="235" t="s">
        <v>533</v>
      </c>
      <c r="C392" s="992">
        <f>個票ｰ1010!S164</f>
        <v>0</v>
      </c>
      <c r="D392" s="993"/>
      <c r="E392" s="993"/>
      <c r="F392" s="993"/>
      <c r="G392" s="993"/>
      <c r="H392" s="993"/>
      <c r="I392" s="993"/>
      <c r="J392" s="994"/>
    </row>
    <row r="393" spans="2:10" ht="30" customHeight="1" outlineLevel="1">
      <c r="B393" s="236" t="s">
        <v>534</v>
      </c>
      <c r="C393" s="927"/>
      <c r="D393" s="927"/>
      <c r="E393" s="927"/>
      <c r="F393" s="927"/>
      <c r="G393" s="927"/>
      <c r="H393" s="928"/>
      <c r="I393" s="928"/>
      <c r="J393" s="929"/>
    </row>
    <row r="394" spans="2:10" ht="14.25" customHeight="1" outlineLevel="1">
      <c r="B394" s="995" t="s">
        <v>547</v>
      </c>
      <c r="C394" s="974" t="s">
        <v>536</v>
      </c>
      <c r="D394" s="974"/>
      <c r="E394" s="974"/>
      <c r="F394" s="974" t="s">
        <v>537</v>
      </c>
      <c r="G394" s="974"/>
      <c r="H394" s="975"/>
      <c r="I394" s="975"/>
      <c r="J394" s="976"/>
    </row>
    <row r="395" spans="2:10" ht="34.5" customHeight="1" outlineLevel="1">
      <c r="B395" s="995"/>
      <c r="C395" s="71"/>
      <c r="D395" s="197" t="s">
        <v>311</v>
      </c>
      <c r="E395" s="71"/>
      <c r="F395" s="977"/>
      <c r="G395" s="977"/>
      <c r="H395" s="978"/>
      <c r="I395" s="978"/>
      <c r="J395" s="979"/>
    </row>
    <row r="396" spans="2:10" ht="34.5" customHeight="1" outlineLevel="1">
      <c r="B396" s="995"/>
      <c r="C396" s="71"/>
      <c r="D396" s="88" t="s">
        <v>311</v>
      </c>
      <c r="E396" s="71"/>
      <c r="F396" s="968"/>
      <c r="G396" s="968"/>
      <c r="H396" s="969"/>
      <c r="I396" s="969"/>
      <c r="J396" s="970"/>
    </row>
    <row r="397" spans="2:10" ht="34.5" customHeight="1" outlineLevel="1">
      <c r="B397" s="995"/>
      <c r="C397" s="71"/>
      <c r="D397" s="88" t="s">
        <v>311</v>
      </c>
      <c r="E397" s="71"/>
      <c r="F397" s="968"/>
      <c r="G397" s="968"/>
      <c r="H397" s="969"/>
      <c r="I397" s="969"/>
      <c r="J397" s="970"/>
    </row>
    <row r="398" spans="2:10" ht="34.5" customHeight="1" outlineLevel="1">
      <c r="B398" s="995"/>
      <c r="C398" s="71"/>
      <c r="D398" s="88" t="s">
        <v>311</v>
      </c>
      <c r="E398" s="71"/>
      <c r="F398" s="968"/>
      <c r="G398" s="968"/>
      <c r="H398" s="969"/>
      <c r="I398" s="969"/>
      <c r="J398" s="970"/>
    </row>
    <row r="399" spans="2:10" ht="34.5" customHeight="1" outlineLevel="1">
      <c r="B399" s="995"/>
      <c r="C399" s="71"/>
      <c r="D399" s="241" t="s">
        <v>311</v>
      </c>
      <c r="E399" s="71"/>
      <c r="F399" s="980"/>
      <c r="G399" s="981"/>
      <c r="H399" s="982"/>
      <c r="I399" s="982"/>
      <c r="J399" s="983"/>
    </row>
    <row r="400" spans="2:10" ht="15" customHeight="1" outlineLevel="1">
      <c r="B400" s="936" t="s">
        <v>538</v>
      </c>
      <c r="C400" s="974" t="s">
        <v>536</v>
      </c>
      <c r="D400" s="974"/>
      <c r="E400" s="974"/>
      <c r="F400" s="974" t="s">
        <v>539</v>
      </c>
      <c r="G400" s="974"/>
      <c r="H400" s="975"/>
      <c r="I400" s="975"/>
      <c r="J400" s="976"/>
    </row>
    <row r="401" spans="1:26" ht="31.5" customHeight="1" outlineLevel="1">
      <c r="B401" s="937"/>
      <c r="C401" s="72"/>
      <c r="D401" s="90" t="s">
        <v>540</v>
      </c>
      <c r="E401" s="73"/>
      <c r="F401" s="977"/>
      <c r="G401" s="977"/>
      <c r="H401" s="978"/>
      <c r="I401" s="978"/>
      <c r="J401" s="979"/>
    </row>
    <row r="402" spans="1:26" ht="31.5" customHeight="1" outlineLevel="1">
      <c r="B402" s="937"/>
      <c r="C402" s="74"/>
      <c r="D402" s="91" t="s">
        <v>540</v>
      </c>
      <c r="E402" s="75"/>
      <c r="F402" s="968"/>
      <c r="G402" s="968"/>
      <c r="H402" s="969"/>
      <c r="I402" s="969"/>
      <c r="J402" s="970"/>
    </row>
    <row r="403" spans="1:26" ht="31.5" customHeight="1" outlineLevel="1">
      <c r="B403" s="937"/>
      <c r="C403" s="74"/>
      <c r="D403" s="91" t="s">
        <v>540</v>
      </c>
      <c r="E403" s="75"/>
      <c r="F403" s="968"/>
      <c r="G403" s="968"/>
      <c r="H403" s="969"/>
      <c r="I403" s="969"/>
      <c r="J403" s="970"/>
    </row>
    <row r="404" spans="1:26" ht="31.5" customHeight="1" outlineLevel="1">
      <c r="B404" s="937"/>
      <c r="C404" s="74"/>
      <c r="D404" s="91" t="s">
        <v>540</v>
      </c>
      <c r="E404" s="75"/>
      <c r="F404" s="968"/>
      <c r="G404" s="968"/>
      <c r="H404" s="969"/>
      <c r="I404" s="969"/>
      <c r="J404" s="970"/>
    </row>
    <row r="405" spans="1:26" ht="31.5" customHeight="1" outlineLevel="1">
      <c r="B405" s="938"/>
      <c r="C405" s="76"/>
      <c r="D405" s="92" t="s">
        <v>540</v>
      </c>
      <c r="E405" s="77"/>
      <c r="F405" s="939"/>
      <c r="G405" s="939"/>
      <c r="H405" s="940"/>
      <c r="I405" s="940"/>
      <c r="J405" s="941"/>
    </row>
    <row r="406" spans="1:26" ht="15" customHeight="1" outlineLevel="1">
      <c r="B406" s="954" t="s">
        <v>541</v>
      </c>
      <c r="C406" s="956" t="s">
        <v>542</v>
      </c>
      <c r="D406" s="957"/>
      <c r="E406" s="958"/>
      <c r="F406" s="959" t="s">
        <v>543</v>
      </c>
      <c r="G406" s="960"/>
      <c r="H406" s="960"/>
      <c r="I406" s="960"/>
      <c r="J406" s="961"/>
    </row>
    <row r="407" spans="1:26" ht="30" customHeight="1" outlineLevel="1">
      <c r="B407" s="937"/>
      <c r="C407" s="74"/>
      <c r="D407" s="91" t="s">
        <v>540</v>
      </c>
      <c r="E407" s="71"/>
      <c r="F407" s="965"/>
      <c r="G407" s="965"/>
      <c r="H407" s="966"/>
      <c r="I407" s="966"/>
      <c r="J407" s="967"/>
    </row>
    <row r="408" spans="1:26" ht="30" customHeight="1" outlineLevel="1">
      <c r="B408" s="937"/>
      <c r="C408" s="74"/>
      <c r="D408" s="91" t="s">
        <v>540</v>
      </c>
      <c r="E408" s="71"/>
      <c r="F408" s="968"/>
      <c r="G408" s="968"/>
      <c r="H408" s="969"/>
      <c r="I408" s="969"/>
      <c r="J408" s="970"/>
    </row>
    <row r="409" spans="1:26" ht="30" customHeight="1" outlineLevel="1">
      <c r="B409" s="937"/>
      <c r="C409" s="74"/>
      <c r="D409" s="91" t="s">
        <v>540</v>
      </c>
      <c r="E409" s="71"/>
      <c r="F409" s="968"/>
      <c r="G409" s="968"/>
      <c r="H409" s="969"/>
      <c r="I409" s="969"/>
      <c r="J409" s="970"/>
    </row>
    <row r="410" spans="1:26" ht="30" customHeight="1" outlineLevel="1" thickBot="1">
      <c r="B410" s="955"/>
      <c r="C410" s="78"/>
      <c r="D410" s="93" t="s">
        <v>540</v>
      </c>
      <c r="E410" s="79"/>
      <c r="F410" s="971"/>
      <c r="G410" s="971"/>
      <c r="H410" s="972"/>
      <c r="I410" s="972"/>
      <c r="J410" s="973"/>
    </row>
    <row r="411" spans="1:26" s="85" customFormat="1" ht="18.75" customHeight="1" outlineLevel="1" thickBot="1">
      <c r="A411" s="81"/>
      <c r="B411" s="94"/>
      <c r="C411" s="81"/>
      <c r="D411" s="81"/>
      <c r="E411" s="81"/>
      <c r="F411" s="81"/>
      <c r="G411" s="82"/>
      <c r="H411" s="82"/>
      <c r="I411" s="82"/>
      <c r="J411" s="82"/>
      <c r="K411" s="82"/>
      <c r="L411" s="82"/>
      <c r="M411" s="83"/>
      <c r="N411" s="1021"/>
      <c r="O411" s="1021"/>
      <c r="P411" s="1021"/>
      <c r="Q411" s="1021"/>
      <c r="R411" s="84"/>
      <c r="V411" s="83"/>
      <c r="W411" s="83"/>
      <c r="X411" s="83"/>
      <c r="Y411" s="83"/>
      <c r="Z411" s="84"/>
    </row>
    <row r="412" spans="1:26" ht="18.75" customHeight="1" outlineLevel="1">
      <c r="B412" s="1018" t="s">
        <v>544</v>
      </c>
      <c r="C412" s="1025"/>
      <c r="D412" s="1026"/>
      <c r="E412" s="1026"/>
      <c r="F412" s="1026"/>
      <c r="G412" s="1026"/>
      <c r="H412" s="1026"/>
      <c r="I412" s="1026"/>
      <c r="J412" s="1027"/>
    </row>
    <row r="413" spans="1:26" ht="18.75" customHeight="1" outlineLevel="1">
      <c r="B413" s="1019"/>
      <c r="C413" s="921"/>
      <c r="D413" s="922"/>
      <c r="E413" s="922"/>
      <c r="F413" s="922"/>
      <c r="G413" s="922"/>
      <c r="H413" s="922"/>
      <c r="I413" s="922"/>
      <c r="J413" s="923"/>
    </row>
    <row r="414" spans="1:26" ht="18.75" customHeight="1" outlineLevel="1">
      <c r="B414" s="1020"/>
      <c r="C414" s="1028"/>
      <c r="D414" s="1029"/>
      <c r="E414" s="1029"/>
      <c r="F414" s="1029"/>
      <c r="G414" s="1029"/>
      <c r="H414" s="1029"/>
      <c r="I414" s="1029"/>
      <c r="J414" s="1030"/>
    </row>
    <row r="415" spans="1:26" ht="18.75" customHeight="1" outlineLevel="1">
      <c r="B415" s="1031" t="s">
        <v>545</v>
      </c>
      <c r="C415" s="918"/>
      <c r="D415" s="919"/>
      <c r="E415" s="919"/>
      <c r="F415" s="919"/>
      <c r="G415" s="919"/>
      <c r="H415" s="919"/>
      <c r="I415" s="919"/>
      <c r="J415" s="920"/>
    </row>
    <row r="416" spans="1:26" ht="18.75" customHeight="1" outlineLevel="1">
      <c r="B416" s="1019"/>
      <c r="C416" s="921"/>
      <c r="D416" s="922"/>
      <c r="E416" s="922"/>
      <c r="F416" s="922"/>
      <c r="G416" s="922"/>
      <c r="H416" s="922"/>
      <c r="I416" s="922"/>
      <c r="J416" s="923"/>
    </row>
    <row r="417" spans="2:10" ht="18.75" customHeight="1" outlineLevel="1" thickBot="1">
      <c r="B417" s="1032"/>
      <c r="C417" s="924"/>
      <c r="D417" s="925"/>
      <c r="E417" s="925"/>
      <c r="F417" s="925"/>
      <c r="G417" s="925"/>
      <c r="H417" s="925"/>
      <c r="I417" s="925"/>
      <c r="J417" s="926"/>
    </row>
    <row r="418" spans="2:10" ht="18.75" customHeight="1" outlineLevel="1" thickBot="1">
      <c r="B418" s="95"/>
      <c r="C418" s="96"/>
      <c r="D418" s="96"/>
      <c r="E418" s="96"/>
      <c r="F418" s="96"/>
      <c r="G418" s="96"/>
      <c r="H418" s="96"/>
      <c r="I418" s="96"/>
      <c r="J418" s="96"/>
    </row>
    <row r="419" spans="2:10" ht="18.75" customHeight="1" outlineLevel="1">
      <c r="B419" s="97" t="s">
        <v>546</v>
      </c>
      <c r="C419" s="98"/>
      <c r="D419" s="98"/>
      <c r="E419" s="98"/>
      <c r="F419" s="99"/>
      <c r="G419" s="99"/>
      <c r="H419" s="99"/>
      <c r="I419" s="99"/>
      <c r="J419" s="100"/>
    </row>
    <row r="420" spans="2:10" ht="18.75" customHeight="1" outlineLevel="1">
      <c r="B420" s="942"/>
      <c r="C420" s="943"/>
      <c r="D420" s="943"/>
      <c r="E420" s="943"/>
      <c r="F420" s="943"/>
      <c r="G420" s="943"/>
      <c r="H420" s="943"/>
      <c r="I420" s="943"/>
      <c r="J420" s="944"/>
    </row>
    <row r="421" spans="2:10" ht="12" customHeight="1" outlineLevel="1" thickBot="1">
      <c r="B421" s="234"/>
      <c r="C421" s="101"/>
      <c r="D421" s="101"/>
      <c r="E421" s="101"/>
      <c r="F421" s="101"/>
      <c r="G421" s="101"/>
      <c r="H421" s="101"/>
      <c r="I421" s="101"/>
      <c r="J421" s="102"/>
    </row>
  </sheetData>
  <sheetProtection formatRows="0" selectLockedCells="1"/>
  <mergeCells count="415">
    <mergeCell ref="J2:L2"/>
    <mergeCell ref="N2:Q2"/>
    <mergeCell ref="B3:B4"/>
    <mergeCell ref="C3:F4"/>
    <mergeCell ref="G3:G4"/>
    <mergeCell ref="H3:J4"/>
    <mergeCell ref="C9:F9"/>
    <mergeCell ref="H9:J9"/>
    <mergeCell ref="C10:J10"/>
    <mergeCell ref="N30:Q30"/>
    <mergeCell ref="B31:B33"/>
    <mergeCell ref="C31:J33"/>
    <mergeCell ref="C11:J11"/>
    <mergeCell ref="C12:J12"/>
    <mergeCell ref="B13:B18"/>
    <mergeCell ref="C13:E13"/>
    <mergeCell ref="F13:J13"/>
    <mergeCell ref="F14:J14"/>
    <mergeCell ref="F15:J15"/>
    <mergeCell ref="F16:J16"/>
    <mergeCell ref="F17:J17"/>
    <mergeCell ref="F18:J18"/>
    <mergeCell ref="B34:B36"/>
    <mergeCell ref="C34:J36"/>
    <mergeCell ref="B39:J39"/>
    <mergeCell ref="F24:J24"/>
    <mergeCell ref="B25:B29"/>
    <mergeCell ref="C25:E25"/>
    <mergeCell ref="F25:J25"/>
    <mergeCell ref="F26:J26"/>
    <mergeCell ref="F27:J27"/>
    <mergeCell ref="F28:J28"/>
    <mergeCell ref="F29:J29"/>
    <mergeCell ref="B19:B24"/>
    <mergeCell ref="C19:E19"/>
    <mergeCell ref="F19:J19"/>
    <mergeCell ref="F20:J20"/>
    <mergeCell ref="F21:J21"/>
    <mergeCell ref="F22:J22"/>
    <mergeCell ref="F23:J23"/>
    <mergeCell ref="C43:F43"/>
    <mergeCell ref="H43:J43"/>
    <mergeCell ref="C44:J44"/>
    <mergeCell ref="C45:J45"/>
    <mergeCell ref="C46:J46"/>
    <mergeCell ref="B47:B52"/>
    <mergeCell ref="C47:E47"/>
    <mergeCell ref="F47:J47"/>
    <mergeCell ref="F48:J48"/>
    <mergeCell ref="F49:J49"/>
    <mergeCell ref="F58:J58"/>
    <mergeCell ref="B59:B63"/>
    <mergeCell ref="C59:E59"/>
    <mergeCell ref="F59:J59"/>
    <mergeCell ref="F60:J60"/>
    <mergeCell ref="F61:J61"/>
    <mergeCell ref="F62:J62"/>
    <mergeCell ref="F63:J63"/>
    <mergeCell ref="F50:J50"/>
    <mergeCell ref="F51:J51"/>
    <mergeCell ref="F52:J52"/>
    <mergeCell ref="B53:B58"/>
    <mergeCell ref="C53:E53"/>
    <mergeCell ref="F53:J53"/>
    <mergeCell ref="F54:J54"/>
    <mergeCell ref="F55:J55"/>
    <mergeCell ref="F56:J56"/>
    <mergeCell ref="F57:J57"/>
    <mergeCell ref="B80:R80"/>
    <mergeCell ref="C81:F81"/>
    <mergeCell ref="H81:J81"/>
    <mergeCell ref="C82:J82"/>
    <mergeCell ref="C83:J83"/>
    <mergeCell ref="C84:J84"/>
    <mergeCell ref="N64:Q64"/>
    <mergeCell ref="B65:B67"/>
    <mergeCell ref="C65:J67"/>
    <mergeCell ref="B68:B70"/>
    <mergeCell ref="C68:J70"/>
    <mergeCell ref="B73:J73"/>
    <mergeCell ref="B91:B96"/>
    <mergeCell ref="C91:E91"/>
    <mergeCell ref="F91:J91"/>
    <mergeCell ref="F92:J92"/>
    <mergeCell ref="F93:J93"/>
    <mergeCell ref="F94:J94"/>
    <mergeCell ref="F95:J95"/>
    <mergeCell ref="F96:J96"/>
    <mergeCell ref="B85:B90"/>
    <mergeCell ref="C85:E85"/>
    <mergeCell ref="F85:J85"/>
    <mergeCell ref="F86:J86"/>
    <mergeCell ref="F87:J87"/>
    <mergeCell ref="F88:J88"/>
    <mergeCell ref="F89:J89"/>
    <mergeCell ref="F90:J90"/>
    <mergeCell ref="N102:Q102"/>
    <mergeCell ref="B103:B105"/>
    <mergeCell ref="C103:J105"/>
    <mergeCell ref="B106:B108"/>
    <mergeCell ref="C106:J108"/>
    <mergeCell ref="B111:J111"/>
    <mergeCell ref="B97:B101"/>
    <mergeCell ref="C97:E97"/>
    <mergeCell ref="F97:J97"/>
    <mergeCell ref="F98:J98"/>
    <mergeCell ref="F99:J99"/>
    <mergeCell ref="F100:J100"/>
    <mergeCell ref="F101:J101"/>
    <mergeCell ref="N137:Q137"/>
    <mergeCell ref="B138:B140"/>
    <mergeCell ref="C138:J140"/>
    <mergeCell ref="C116:F116"/>
    <mergeCell ref="H116:J116"/>
    <mergeCell ref="C117:J117"/>
    <mergeCell ref="C118:J118"/>
    <mergeCell ref="C119:J119"/>
    <mergeCell ref="B120:B125"/>
    <mergeCell ref="C120:E120"/>
    <mergeCell ref="F120:J120"/>
    <mergeCell ref="F121:J121"/>
    <mergeCell ref="F122:J122"/>
    <mergeCell ref="F123:J123"/>
    <mergeCell ref="F124:J124"/>
    <mergeCell ref="F125:J125"/>
    <mergeCell ref="B141:B143"/>
    <mergeCell ref="C141:J143"/>
    <mergeCell ref="B146:J146"/>
    <mergeCell ref="F131:J131"/>
    <mergeCell ref="B132:B136"/>
    <mergeCell ref="C132:E132"/>
    <mergeCell ref="F132:J132"/>
    <mergeCell ref="F133:J133"/>
    <mergeCell ref="F134:J134"/>
    <mergeCell ref="F135:J135"/>
    <mergeCell ref="F136:J136"/>
    <mergeCell ref="B126:B131"/>
    <mergeCell ref="C126:E126"/>
    <mergeCell ref="F126:J126"/>
    <mergeCell ref="F127:J127"/>
    <mergeCell ref="F128:J128"/>
    <mergeCell ref="F129:J129"/>
    <mergeCell ref="F130:J130"/>
    <mergeCell ref="N171:Q171"/>
    <mergeCell ref="B172:B174"/>
    <mergeCell ref="C172:J174"/>
    <mergeCell ref="C150:F150"/>
    <mergeCell ref="H150:J150"/>
    <mergeCell ref="C151:J151"/>
    <mergeCell ref="C152:J152"/>
    <mergeCell ref="C153:J153"/>
    <mergeCell ref="B154:B159"/>
    <mergeCell ref="C154:E154"/>
    <mergeCell ref="F154:J154"/>
    <mergeCell ref="F155:J155"/>
    <mergeCell ref="F156:J156"/>
    <mergeCell ref="F157:J157"/>
    <mergeCell ref="F158:J158"/>
    <mergeCell ref="F159:J159"/>
    <mergeCell ref="B175:B177"/>
    <mergeCell ref="C175:J177"/>
    <mergeCell ref="B180:J180"/>
    <mergeCell ref="F165:J165"/>
    <mergeCell ref="B166:B170"/>
    <mergeCell ref="C166:E166"/>
    <mergeCell ref="F166:J166"/>
    <mergeCell ref="F167:J167"/>
    <mergeCell ref="F168:J168"/>
    <mergeCell ref="F169:J169"/>
    <mergeCell ref="F170:J170"/>
    <mergeCell ref="B160:B165"/>
    <mergeCell ref="C160:E160"/>
    <mergeCell ref="F160:J160"/>
    <mergeCell ref="F161:J161"/>
    <mergeCell ref="F162:J162"/>
    <mergeCell ref="F163:J163"/>
    <mergeCell ref="F164:J164"/>
    <mergeCell ref="N205:Q205"/>
    <mergeCell ref="B206:B208"/>
    <mergeCell ref="C206:J208"/>
    <mergeCell ref="C184:F184"/>
    <mergeCell ref="H184:J184"/>
    <mergeCell ref="C185:J185"/>
    <mergeCell ref="C186:J186"/>
    <mergeCell ref="C187:J187"/>
    <mergeCell ref="B188:B193"/>
    <mergeCell ref="C188:E188"/>
    <mergeCell ref="F188:J188"/>
    <mergeCell ref="F189:J189"/>
    <mergeCell ref="F190:J190"/>
    <mergeCell ref="F191:J191"/>
    <mergeCell ref="F192:J192"/>
    <mergeCell ref="F193:J193"/>
    <mergeCell ref="B209:B211"/>
    <mergeCell ref="C209:J211"/>
    <mergeCell ref="B214:J214"/>
    <mergeCell ref="F199:J199"/>
    <mergeCell ref="B200:B204"/>
    <mergeCell ref="C200:E200"/>
    <mergeCell ref="F200:J200"/>
    <mergeCell ref="F201:J201"/>
    <mergeCell ref="F202:J202"/>
    <mergeCell ref="F203:J203"/>
    <mergeCell ref="F204:J204"/>
    <mergeCell ref="B194:B199"/>
    <mergeCell ref="C194:E194"/>
    <mergeCell ref="F194:J194"/>
    <mergeCell ref="F195:J195"/>
    <mergeCell ref="F196:J196"/>
    <mergeCell ref="F197:J197"/>
    <mergeCell ref="F198:J198"/>
    <mergeCell ref="N240:Q240"/>
    <mergeCell ref="B241:B243"/>
    <mergeCell ref="C241:J243"/>
    <mergeCell ref="C219:F219"/>
    <mergeCell ref="H219:J219"/>
    <mergeCell ref="C220:J220"/>
    <mergeCell ref="C221:J221"/>
    <mergeCell ref="C222:J222"/>
    <mergeCell ref="B223:B228"/>
    <mergeCell ref="C223:E223"/>
    <mergeCell ref="F223:J223"/>
    <mergeCell ref="F224:J224"/>
    <mergeCell ref="F225:J225"/>
    <mergeCell ref="F226:J226"/>
    <mergeCell ref="F227:J227"/>
    <mergeCell ref="F228:J228"/>
    <mergeCell ref="B244:B246"/>
    <mergeCell ref="C244:J246"/>
    <mergeCell ref="B249:J249"/>
    <mergeCell ref="F234:J234"/>
    <mergeCell ref="B235:B239"/>
    <mergeCell ref="C235:E235"/>
    <mergeCell ref="F235:J235"/>
    <mergeCell ref="F236:J236"/>
    <mergeCell ref="F237:J237"/>
    <mergeCell ref="F238:J238"/>
    <mergeCell ref="F239:J239"/>
    <mergeCell ref="B229:B234"/>
    <mergeCell ref="C229:E229"/>
    <mergeCell ref="F229:J229"/>
    <mergeCell ref="F230:J230"/>
    <mergeCell ref="F231:J231"/>
    <mergeCell ref="F232:J232"/>
    <mergeCell ref="F233:J233"/>
    <mergeCell ref="N274:Q274"/>
    <mergeCell ref="B275:B277"/>
    <mergeCell ref="C275:J277"/>
    <mergeCell ref="C253:F253"/>
    <mergeCell ref="H253:J253"/>
    <mergeCell ref="C254:J254"/>
    <mergeCell ref="C255:J255"/>
    <mergeCell ref="C256:J256"/>
    <mergeCell ref="B257:B262"/>
    <mergeCell ref="C257:E257"/>
    <mergeCell ref="F257:J257"/>
    <mergeCell ref="F258:J258"/>
    <mergeCell ref="F259:J259"/>
    <mergeCell ref="F260:J260"/>
    <mergeCell ref="F261:J261"/>
    <mergeCell ref="F262:J262"/>
    <mergeCell ref="B278:B280"/>
    <mergeCell ref="C278:J280"/>
    <mergeCell ref="B283:J283"/>
    <mergeCell ref="F268:J268"/>
    <mergeCell ref="B269:B273"/>
    <mergeCell ref="C269:E269"/>
    <mergeCell ref="F269:J269"/>
    <mergeCell ref="F270:J270"/>
    <mergeCell ref="F271:J271"/>
    <mergeCell ref="F272:J272"/>
    <mergeCell ref="F273:J273"/>
    <mergeCell ref="B263:B268"/>
    <mergeCell ref="C263:E263"/>
    <mergeCell ref="F263:J263"/>
    <mergeCell ref="F264:J264"/>
    <mergeCell ref="F265:J265"/>
    <mergeCell ref="F266:J266"/>
    <mergeCell ref="F267:J267"/>
    <mergeCell ref="N308:Q308"/>
    <mergeCell ref="B309:B311"/>
    <mergeCell ref="C309:J311"/>
    <mergeCell ref="C287:F287"/>
    <mergeCell ref="H287:J287"/>
    <mergeCell ref="C288:J288"/>
    <mergeCell ref="C289:J289"/>
    <mergeCell ref="C290:J290"/>
    <mergeCell ref="B291:B296"/>
    <mergeCell ref="C291:E291"/>
    <mergeCell ref="F291:J291"/>
    <mergeCell ref="F292:J292"/>
    <mergeCell ref="F293:J293"/>
    <mergeCell ref="F294:J294"/>
    <mergeCell ref="F295:J295"/>
    <mergeCell ref="F296:J296"/>
    <mergeCell ref="B312:B314"/>
    <mergeCell ref="C312:J314"/>
    <mergeCell ref="B317:J317"/>
    <mergeCell ref="F302:J302"/>
    <mergeCell ref="B303:B307"/>
    <mergeCell ref="C303:E303"/>
    <mergeCell ref="F303:J303"/>
    <mergeCell ref="F304:J304"/>
    <mergeCell ref="F305:J305"/>
    <mergeCell ref="F306:J306"/>
    <mergeCell ref="F307:J307"/>
    <mergeCell ref="B297:B302"/>
    <mergeCell ref="C297:E297"/>
    <mergeCell ref="F297:J297"/>
    <mergeCell ref="F298:J298"/>
    <mergeCell ref="F299:J299"/>
    <mergeCell ref="F300:J300"/>
    <mergeCell ref="F301:J301"/>
    <mergeCell ref="N343:Q343"/>
    <mergeCell ref="B344:B346"/>
    <mergeCell ref="C344:J346"/>
    <mergeCell ref="C322:F322"/>
    <mergeCell ref="H322:J322"/>
    <mergeCell ref="C323:J323"/>
    <mergeCell ref="C324:J324"/>
    <mergeCell ref="C325:J325"/>
    <mergeCell ref="B326:B331"/>
    <mergeCell ref="C326:E326"/>
    <mergeCell ref="F326:J326"/>
    <mergeCell ref="F327:J327"/>
    <mergeCell ref="F328:J328"/>
    <mergeCell ref="F329:J329"/>
    <mergeCell ref="F330:J330"/>
    <mergeCell ref="F331:J331"/>
    <mergeCell ref="B347:B349"/>
    <mergeCell ref="C347:J349"/>
    <mergeCell ref="B352:J352"/>
    <mergeCell ref="F337:J337"/>
    <mergeCell ref="B338:B342"/>
    <mergeCell ref="C338:E338"/>
    <mergeCell ref="F338:J338"/>
    <mergeCell ref="F339:J339"/>
    <mergeCell ref="F340:J340"/>
    <mergeCell ref="F341:J341"/>
    <mergeCell ref="F342:J342"/>
    <mergeCell ref="B332:B337"/>
    <mergeCell ref="C332:E332"/>
    <mergeCell ref="F332:J332"/>
    <mergeCell ref="F333:J333"/>
    <mergeCell ref="F334:J334"/>
    <mergeCell ref="F335:J335"/>
    <mergeCell ref="F336:J336"/>
    <mergeCell ref="N377:Q377"/>
    <mergeCell ref="B378:B380"/>
    <mergeCell ref="C378:J380"/>
    <mergeCell ref="C356:F356"/>
    <mergeCell ref="H356:J356"/>
    <mergeCell ref="C357:J357"/>
    <mergeCell ref="C358:J358"/>
    <mergeCell ref="C359:J359"/>
    <mergeCell ref="B360:B365"/>
    <mergeCell ref="C360:E360"/>
    <mergeCell ref="F360:J360"/>
    <mergeCell ref="F361:J361"/>
    <mergeCell ref="F362:J362"/>
    <mergeCell ref="F363:J363"/>
    <mergeCell ref="F364:J364"/>
    <mergeCell ref="F365:J365"/>
    <mergeCell ref="B381:B383"/>
    <mergeCell ref="C381:J383"/>
    <mergeCell ref="B386:J386"/>
    <mergeCell ref="F371:J371"/>
    <mergeCell ref="B372:B376"/>
    <mergeCell ref="C372:E372"/>
    <mergeCell ref="F372:J372"/>
    <mergeCell ref="F373:J373"/>
    <mergeCell ref="F374:J374"/>
    <mergeCell ref="F375:J375"/>
    <mergeCell ref="F376:J376"/>
    <mergeCell ref="B366:B371"/>
    <mergeCell ref="C366:E366"/>
    <mergeCell ref="F366:J366"/>
    <mergeCell ref="F367:J367"/>
    <mergeCell ref="F368:J368"/>
    <mergeCell ref="F369:J369"/>
    <mergeCell ref="F370:J370"/>
    <mergeCell ref="N411:Q411"/>
    <mergeCell ref="B412:B414"/>
    <mergeCell ref="C412:J414"/>
    <mergeCell ref="C390:F390"/>
    <mergeCell ref="H390:J390"/>
    <mergeCell ref="C391:J391"/>
    <mergeCell ref="C392:J392"/>
    <mergeCell ref="C393:J393"/>
    <mergeCell ref="B394:B399"/>
    <mergeCell ref="C394:E394"/>
    <mergeCell ref="F394:J394"/>
    <mergeCell ref="F395:J395"/>
    <mergeCell ref="F396:J396"/>
    <mergeCell ref="F397:J397"/>
    <mergeCell ref="F398:J398"/>
    <mergeCell ref="F399:J399"/>
    <mergeCell ref="B415:B417"/>
    <mergeCell ref="C415:J417"/>
    <mergeCell ref="B420:J420"/>
    <mergeCell ref="F405:J405"/>
    <mergeCell ref="B406:B410"/>
    <mergeCell ref="C406:E406"/>
    <mergeCell ref="F406:J406"/>
    <mergeCell ref="F407:J407"/>
    <mergeCell ref="F408:J408"/>
    <mergeCell ref="F409:J409"/>
    <mergeCell ref="F410:J410"/>
    <mergeCell ref="B400:B405"/>
    <mergeCell ref="C400:E400"/>
    <mergeCell ref="F400:J400"/>
    <mergeCell ref="F401:J401"/>
    <mergeCell ref="F402:J402"/>
    <mergeCell ref="F403:J403"/>
    <mergeCell ref="F404:J404"/>
  </mergeCells>
  <phoneticPr fontId="17"/>
  <conditionalFormatting sqref="C3:H3 C4:F4 C9:F9 C43:F43 C81:F81 C116:F116 C150:F150 C184:F184 C219:F219 C253:F253 C287:F287 C322:F322 C356:F356 C390:F390">
    <cfRule type="cellIs" dxfId="12" priority="13" operator="equal">
      <formula>0</formula>
    </cfRule>
  </conditionalFormatting>
  <conditionalFormatting sqref="C11:J11">
    <cfRule type="cellIs" dxfId="11" priority="12" operator="equal">
      <formula>0</formula>
    </cfRule>
  </conditionalFormatting>
  <conditionalFormatting sqref="C45:J45">
    <cfRule type="cellIs" dxfId="10" priority="11" operator="equal">
      <formula>0</formula>
    </cfRule>
  </conditionalFormatting>
  <conditionalFormatting sqref="C83:J83">
    <cfRule type="cellIs" dxfId="9" priority="10" operator="equal">
      <formula>0</formula>
    </cfRule>
  </conditionalFormatting>
  <conditionalFormatting sqref="C118:J118">
    <cfRule type="cellIs" dxfId="8" priority="9" operator="equal">
      <formula>0</formula>
    </cfRule>
  </conditionalFormatting>
  <conditionalFormatting sqref="C152:J152">
    <cfRule type="cellIs" dxfId="7" priority="8" operator="equal">
      <formula>0</formula>
    </cfRule>
  </conditionalFormatting>
  <conditionalFormatting sqref="C186:J186">
    <cfRule type="cellIs" dxfId="6" priority="7" operator="equal">
      <formula>0</formula>
    </cfRule>
  </conditionalFormatting>
  <conditionalFormatting sqref="C221:J221">
    <cfRule type="cellIs" dxfId="5" priority="6" operator="equal">
      <formula>0</formula>
    </cfRule>
  </conditionalFormatting>
  <conditionalFormatting sqref="C255:J255">
    <cfRule type="cellIs" dxfId="4" priority="5" operator="equal">
      <formula>0</formula>
    </cfRule>
  </conditionalFormatting>
  <conditionalFormatting sqref="C289:J289">
    <cfRule type="cellIs" dxfId="3" priority="4" operator="equal">
      <formula>0</formula>
    </cfRule>
  </conditionalFormatting>
  <conditionalFormatting sqref="C324:J324">
    <cfRule type="cellIs" dxfId="2" priority="3" operator="equal">
      <formula>0</formula>
    </cfRule>
  </conditionalFormatting>
  <conditionalFormatting sqref="C358:J358">
    <cfRule type="cellIs" dxfId="1" priority="2" operator="equal">
      <formula>0</formula>
    </cfRule>
  </conditionalFormatting>
  <conditionalFormatting sqref="C392:J392">
    <cfRule type="cellIs" dxfId="0" priority="1" operator="equal">
      <formula>0</formula>
    </cfRule>
  </conditionalFormatting>
  <dataValidations count="5">
    <dataValidation type="list" allowBlank="1" showInputMessage="1" showErrorMessage="1" sqref="B39:J39 B73:J73 B111:J111 B146:J146 B180:J180 B214:J214 B249:J249 B283:J283 B317:J317 B352:J352 B386:J386 B420:J420" xr:uid="{020439D4-9715-4C31-8A9F-ECD9CC380346}">
      <formula1>"はい（いずれにも該当しない）,いいえ（いずれかに該当する）"</formula1>
    </dataValidation>
    <dataValidation type="list" allowBlank="1" showInputMessage="1" showErrorMessage="1" sqref="C82:J82 C117:J117" xr:uid="{154E73F4-1101-41D4-A7CF-FE2A7CC4128F}">
      <formula1>"主担当講師,担当講師"</formula1>
    </dataValidation>
    <dataValidation allowBlank="1" showInputMessage="1" showErrorMessage="1" prompt="当該教育訓練の内容に関係する実務経験を具体的に記載。" sqref="F14:J18 F20:J24 F48:J52 F86:J90 F121:J125" xr:uid="{356FB8D3-8AA4-47CA-820D-66C9EC2BDDF6}"/>
    <dataValidation allowBlank="1" showInputMessage="1" showErrorMessage="1" prompt="直近の職歴について、所属だけではなく「担当分野」も記載。" sqref="F26:J29 F60:J63 F98:J101 F133:J136" xr:uid="{A99ABC6C-9361-4A00-8408-0ECD88245836}"/>
    <dataValidation allowBlank="1" showInputMessage="1" showErrorMessage="1" prompt="これまでの講師歴について、所属だけでなく「担当分野」まで記載。" sqref="F54:J58 F92:J96 F127:J131" xr:uid="{A2C37582-EE9F-498E-B8A6-30238196EB53}"/>
  </dataValidations>
  <printOptions horizontalCentered="1"/>
  <pageMargins left="0.74803149606299213" right="0.74803149606299213" top="0.70866141732283472" bottom="0.59055118110236227" header="0.51181102362204722" footer="0.51181102362204722"/>
  <pageSetup paperSize="9" scale="74" orientation="portrait" r:id="rId1"/>
  <headerFooter alignWithMargins="0">
    <oddHeader>&amp;R（&amp;P／&amp;N）</oddHeader>
  </headerFooter>
  <rowBreaks count="11" manualBreakCount="11">
    <brk id="41" min="1" max="10" man="1"/>
    <brk id="75" max="16383" man="1"/>
    <brk id="114" max="16383" man="1"/>
    <brk id="148" min="1" max="10" man="1"/>
    <brk id="182" min="1" max="10" man="1"/>
    <brk id="217" min="1" max="10" man="1"/>
    <brk id="251" min="1" max="10" man="1"/>
    <brk id="285" min="1" max="10" man="1"/>
    <brk id="320" min="1" max="10" man="1"/>
    <brk id="354" min="1" max="10" man="1"/>
    <brk id="388" min="1" max="10" man="1"/>
  </rowBreaks>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7E4B82-855E-49EE-9438-3E916D6EDD52}">
  <sheetPr>
    <tabColor rgb="FFFFFF00"/>
  </sheetPr>
  <dimension ref="A1:O145"/>
  <sheetViews>
    <sheetView workbookViewId="0">
      <selection activeCell="C145" sqref="C145:J145"/>
    </sheetView>
  </sheetViews>
  <sheetFormatPr defaultRowHeight="13.5"/>
  <sheetData>
    <row r="1" spans="1:15" s="141" customFormat="1" ht="21.75" customHeight="1">
      <c r="A1" s="1076" t="s">
        <v>554</v>
      </c>
      <c r="B1" s="1077"/>
      <c r="C1" s="1077"/>
      <c r="D1" s="1077"/>
      <c r="E1" s="1077"/>
      <c r="F1" s="1077"/>
      <c r="G1" s="1077"/>
      <c r="H1" s="1077"/>
      <c r="I1" s="1077"/>
      <c r="J1" s="1077"/>
    </row>
    <row r="2" spans="1:15" s="141" customFormat="1" ht="4.5" customHeight="1">
      <c r="A2" s="142"/>
      <c r="B2" s="143"/>
    </row>
    <row r="3" spans="1:15" s="144" customFormat="1" ht="17.25" customHeight="1">
      <c r="A3" s="1078" t="e">
        <f>C6</f>
        <v>#REF!</v>
      </c>
      <c r="B3" s="1078"/>
      <c r="C3" s="1078"/>
      <c r="D3" s="1078"/>
      <c r="E3" s="1078"/>
      <c r="F3" s="1078"/>
      <c r="G3" s="1078"/>
      <c r="H3" s="1078"/>
      <c r="I3" s="1078"/>
      <c r="J3" s="1078"/>
    </row>
    <row r="4" spans="1:15" s="144" customFormat="1" ht="30" customHeight="1" thickBot="1">
      <c r="A4" s="1079" t="e">
        <f>C7</f>
        <v>#REF!</v>
      </c>
      <c r="B4" s="1079"/>
      <c r="C4" s="1079"/>
      <c r="D4" s="1079"/>
      <c r="E4" s="1079"/>
      <c r="F4" s="1079"/>
      <c r="G4" s="1079"/>
      <c r="H4" s="1079"/>
      <c r="I4" s="1079"/>
      <c r="J4" s="1079"/>
    </row>
    <row r="5" spans="1:15" s="144" customFormat="1" ht="4.5" customHeight="1" thickTop="1">
      <c r="A5" s="145"/>
      <c r="B5" s="145"/>
      <c r="C5" s="145"/>
      <c r="D5" s="145"/>
      <c r="E5" s="145"/>
      <c r="F5" s="145"/>
      <c r="G5" s="145"/>
      <c r="H5" s="145"/>
      <c r="I5" s="145"/>
      <c r="J5" s="145"/>
      <c r="L5" s="146"/>
    </row>
    <row r="6" spans="1:15" s="144" customFormat="1" ht="15.95" customHeight="1" thickBot="1">
      <c r="A6" s="1080" t="s">
        <v>555</v>
      </c>
      <c r="B6" s="1081"/>
      <c r="C6" s="1082" t="e">
        <f>#REF!</f>
        <v>#REF!</v>
      </c>
      <c r="D6" s="1082"/>
      <c r="E6" s="1082"/>
      <c r="F6" s="1082"/>
      <c r="G6" s="1082"/>
      <c r="H6" s="1082"/>
      <c r="I6" s="1082"/>
      <c r="J6" s="1083"/>
      <c r="K6" s="147"/>
      <c r="L6" s="147"/>
      <c r="M6" s="147"/>
      <c r="N6" s="147"/>
      <c r="O6" s="147"/>
    </row>
    <row r="7" spans="1:15" s="144" customFormat="1" ht="15.95" customHeight="1" thickBot="1">
      <c r="A7" s="1061" t="s">
        <v>556</v>
      </c>
      <c r="B7" s="1067"/>
      <c r="C7" s="1075" t="e">
        <f>#REF!</f>
        <v>#REF!</v>
      </c>
      <c r="D7" s="1075"/>
      <c r="E7" s="1075"/>
      <c r="F7" s="1075"/>
      <c r="G7" s="1075"/>
      <c r="H7" s="1075"/>
      <c r="I7" s="1075"/>
      <c r="J7" s="1084"/>
      <c r="K7" s="147"/>
      <c r="L7" s="147"/>
      <c r="M7" s="147"/>
      <c r="N7" s="147"/>
      <c r="O7" s="147"/>
    </row>
    <row r="8" spans="1:15" s="144" customFormat="1" ht="15.95" customHeight="1" thickBot="1">
      <c r="A8" s="1061" t="s">
        <v>557</v>
      </c>
      <c r="B8" s="1067"/>
      <c r="C8" s="1073"/>
      <c r="D8" s="1073"/>
      <c r="E8" s="1073"/>
      <c r="F8" s="1067" t="s">
        <v>558</v>
      </c>
      <c r="G8" s="1067"/>
      <c r="H8" s="148"/>
      <c r="I8" s="149" t="s">
        <v>559</v>
      </c>
      <c r="J8" s="150"/>
      <c r="K8" s="147"/>
      <c r="L8" s="147"/>
      <c r="M8" s="147"/>
      <c r="N8" s="147"/>
      <c r="O8" s="147"/>
    </row>
    <row r="9" spans="1:15" s="144" customFormat="1" ht="15.95" customHeight="1" thickBot="1">
      <c r="A9" s="1061" t="s">
        <v>560</v>
      </c>
      <c r="B9" s="1067"/>
      <c r="C9" s="1075" t="e">
        <f>個票ｰ1001!#REF!</f>
        <v>#REF!</v>
      </c>
      <c r="D9" s="1075"/>
      <c r="E9" s="1075"/>
      <c r="F9" s="1067" t="s">
        <v>561</v>
      </c>
      <c r="G9" s="1067"/>
      <c r="H9" s="151" t="e">
        <f>個票ｰ1001!#REF!</f>
        <v>#REF!</v>
      </c>
      <c r="I9" s="152" t="s">
        <v>562</v>
      </c>
      <c r="J9" s="152"/>
      <c r="K9" s="147"/>
      <c r="L9" s="147"/>
      <c r="M9" s="147"/>
      <c r="N9" s="147"/>
      <c r="O9" s="147"/>
    </row>
    <row r="10" spans="1:15" s="144" customFormat="1" ht="15.95" customHeight="1" thickBot="1">
      <c r="A10" s="1061" t="s">
        <v>563</v>
      </c>
      <c r="B10" s="1067"/>
      <c r="C10" s="151" t="e">
        <f>個票ｰ1001!#REF!</f>
        <v>#REF!</v>
      </c>
      <c r="D10" s="1071" t="s">
        <v>564</v>
      </c>
      <c r="E10" s="1072"/>
      <c r="F10" s="1067" t="s">
        <v>565</v>
      </c>
      <c r="G10" s="1067"/>
      <c r="H10" s="151" t="e">
        <f>個票ｰ1001!#REF!</f>
        <v>#REF!</v>
      </c>
      <c r="I10" s="152" t="s">
        <v>566</v>
      </c>
      <c r="J10" s="152"/>
      <c r="K10" s="147"/>
      <c r="M10" s="147"/>
      <c r="N10" s="147"/>
      <c r="O10" s="147"/>
    </row>
    <row r="11" spans="1:15" s="144" customFormat="1" ht="15.95" customHeight="1" thickBot="1">
      <c r="A11" s="1061" t="s">
        <v>567</v>
      </c>
      <c r="B11" s="1067"/>
      <c r="C11" s="1073"/>
      <c r="D11" s="1073"/>
      <c r="E11" s="1073"/>
      <c r="F11" s="1073"/>
      <c r="G11" s="1073"/>
      <c r="H11" s="1073"/>
      <c r="I11" s="1073"/>
      <c r="J11" s="1074"/>
      <c r="K11" s="147"/>
      <c r="M11" s="147"/>
      <c r="N11" s="147"/>
      <c r="O11" s="147"/>
    </row>
    <row r="12" spans="1:15" s="158" customFormat="1" ht="15.95" customHeight="1" thickBot="1">
      <c r="A12" s="1061" t="s">
        <v>568</v>
      </c>
      <c r="B12" s="1067"/>
      <c r="C12" s="153" t="s">
        <v>569</v>
      </c>
      <c r="D12" s="154">
        <f>'訓練経費内訳票-1001'!Q9</f>
        <v>0</v>
      </c>
      <c r="E12" s="155" t="s">
        <v>570</v>
      </c>
      <c r="F12" s="154">
        <f>'訓練経費内訳票-1001'!Q13</f>
        <v>0</v>
      </c>
      <c r="G12" s="155" t="s">
        <v>381</v>
      </c>
      <c r="H12" s="154">
        <f>D12+F12</f>
        <v>0</v>
      </c>
      <c r="I12" s="156"/>
      <c r="J12" s="156"/>
      <c r="K12" s="157"/>
      <c r="M12" s="157"/>
      <c r="N12" s="157"/>
      <c r="O12" s="157"/>
    </row>
    <row r="13" spans="1:15" s="144" customFormat="1" ht="15.95" customHeight="1" thickBot="1">
      <c r="A13" s="1064" t="s">
        <v>571</v>
      </c>
      <c r="B13" s="1065"/>
      <c r="C13" s="1066" t="s">
        <v>572</v>
      </c>
      <c r="D13" s="1066"/>
      <c r="E13" s="1066"/>
      <c r="F13" s="1067" t="s">
        <v>573</v>
      </c>
      <c r="G13" s="1067"/>
      <c r="H13" s="159"/>
      <c r="I13" s="160" t="s">
        <v>559</v>
      </c>
      <c r="J13" s="161"/>
      <c r="K13" s="147"/>
      <c r="L13" s="147"/>
      <c r="M13" s="147"/>
      <c r="N13" s="147"/>
      <c r="O13" s="147"/>
    </row>
    <row r="14" spans="1:15" s="144" customFormat="1" ht="4.5" customHeight="1" thickBot="1">
      <c r="A14" s="162"/>
      <c r="B14" s="162"/>
      <c r="C14" s="162"/>
      <c r="D14" s="162"/>
      <c r="E14" s="162"/>
      <c r="F14" s="162"/>
      <c r="G14" s="162"/>
      <c r="H14" s="162"/>
      <c r="I14" s="162"/>
      <c r="J14" s="162"/>
      <c r="L14" s="146"/>
    </row>
    <row r="15" spans="1:15" s="144" customFormat="1" ht="4.5" customHeight="1" thickTop="1" thickBot="1">
      <c r="A15" s="145"/>
      <c r="B15" s="145"/>
      <c r="C15" s="145"/>
      <c r="D15" s="145"/>
      <c r="E15" s="145"/>
      <c r="F15" s="145"/>
      <c r="G15" s="145"/>
      <c r="H15" s="145"/>
      <c r="I15" s="145"/>
      <c r="J15" s="145"/>
      <c r="L15" s="146"/>
    </row>
    <row r="16" spans="1:15" s="144" customFormat="1" ht="20.100000000000001" customHeight="1" thickTop="1" thickBot="1">
      <c r="A16" s="1068" t="s">
        <v>574</v>
      </c>
      <c r="B16" s="1068"/>
      <c r="C16" s="1069" t="str">
        <f>個票ｰ1001!F11</f>
        <v>プルダウンメニューよりロールを選択してください</v>
      </c>
      <c r="D16" s="1070"/>
      <c r="E16" s="1070"/>
      <c r="F16" s="1070"/>
      <c r="G16" s="1070"/>
      <c r="H16" s="1070"/>
      <c r="I16" s="1070"/>
      <c r="J16" s="1070"/>
      <c r="K16" s="147"/>
      <c r="L16" s="147"/>
      <c r="M16" s="147"/>
      <c r="N16" s="147"/>
      <c r="O16" s="147"/>
    </row>
    <row r="17" spans="1:15" s="144" customFormat="1" ht="42" customHeight="1" thickBot="1">
      <c r="A17" s="1060" t="s">
        <v>575</v>
      </c>
      <c r="B17" s="1060"/>
      <c r="C17" s="1054" t="e">
        <f>個票ｰ1001!#REF!</f>
        <v>#REF!</v>
      </c>
      <c r="D17" s="1055"/>
      <c r="E17" s="1055"/>
      <c r="F17" s="1055"/>
      <c r="G17" s="1055"/>
      <c r="H17" s="1055"/>
      <c r="I17" s="1055"/>
      <c r="J17" s="1055"/>
      <c r="K17" s="147"/>
      <c r="L17" s="147"/>
      <c r="M17" s="147"/>
      <c r="N17" s="147"/>
      <c r="O17" s="147"/>
    </row>
    <row r="18" spans="1:15" s="144" customFormat="1" ht="26.1" customHeight="1" thickBot="1">
      <c r="A18" s="1060" t="s">
        <v>576</v>
      </c>
      <c r="B18" s="1061"/>
      <c r="C18" s="1062" t="s">
        <v>577</v>
      </c>
      <c r="D18" s="1063"/>
      <c r="E18" s="1063"/>
      <c r="F18" s="1063"/>
      <c r="G18" s="1063"/>
      <c r="H18" s="1063"/>
      <c r="I18" s="1063"/>
      <c r="J18" s="1063"/>
      <c r="K18" s="147"/>
      <c r="L18" s="147"/>
      <c r="M18" s="147"/>
      <c r="N18" s="147"/>
      <c r="O18" s="147"/>
    </row>
    <row r="19" spans="1:15" s="144" customFormat="1" ht="78" customHeight="1" thickBot="1">
      <c r="A19" s="1053" t="s">
        <v>578</v>
      </c>
      <c r="B19" s="1053"/>
      <c r="C19" s="1054">
        <f>個票ｰ1001!E19</f>
        <v>0</v>
      </c>
      <c r="D19" s="1055"/>
      <c r="E19" s="1055"/>
      <c r="F19" s="1055"/>
      <c r="G19" s="1055"/>
      <c r="H19" s="1055"/>
      <c r="I19" s="1055"/>
      <c r="J19" s="1055"/>
      <c r="K19" s="147"/>
      <c r="L19" s="147"/>
      <c r="M19" s="147"/>
      <c r="N19" s="147"/>
      <c r="O19" s="147"/>
    </row>
    <row r="20" spans="1:15" s="144" customFormat="1" ht="78" customHeight="1" thickBot="1">
      <c r="A20" s="1053" t="s">
        <v>579</v>
      </c>
      <c r="B20" s="1053"/>
      <c r="C20" s="1054">
        <f>個票ｰ1001!E22</f>
        <v>0</v>
      </c>
      <c r="D20" s="1055"/>
      <c r="E20" s="1055"/>
      <c r="F20" s="1055"/>
      <c r="G20" s="1055"/>
      <c r="H20" s="1055"/>
      <c r="I20" s="1055"/>
      <c r="J20" s="1055"/>
      <c r="K20" s="147"/>
      <c r="L20" s="147"/>
      <c r="M20" s="147"/>
      <c r="N20" s="147"/>
      <c r="O20" s="147"/>
    </row>
    <row r="21" spans="1:15" s="144" customFormat="1" ht="33.950000000000003" customHeight="1" thickBot="1">
      <c r="A21" s="1059" t="s">
        <v>580</v>
      </c>
      <c r="B21" s="1059"/>
      <c r="C21" s="1054" t="e">
        <f>個票ｰ1001!#REF!</f>
        <v>#REF!</v>
      </c>
      <c r="D21" s="1055"/>
      <c r="E21" s="1055"/>
      <c r="F21" s="1055"/>
      <c r="G21" s="1055"/>
      <c r="H21" s="1055"/>
      <c r="I21" s="1055"/>
      <c r="J21" s="1055"/>
      <c r="K21" s="147"/>
      <c r="L21" s="147"/>
      <c r="M21" s="147"/>
      <c r="N21" s="147"/>
      <c r="O21" s="147"/>
    </row>
    <row r="22" spans="1:15" s="144" customFormat="1" ht="33.950000000000003" customHeight="1" thickBot="1">
      <c r="A22" s="1053" t="s">
        <v>581</v>
      </c>
      <c r="B22" s="1053"/>
      <c r="C22" s="1054" t="e">
        <f>個票ｰ1001!#REF!</f>
        <v>#REF!</v>
      </c>
      <c r="D22" s="1055"/>
      <c r="E22" s="1055"/>
      <c r="F22" s="1055"/>
      <c r="G22" s="1055"/>
      <c r="H22" s="1055"/>
      <c r="I22" s="1055"/>
      <c r="J22" s="1055"/>
      <c r="K22" s="147"/>
      <c r="L22" s="147"/>
      <c r="M22" s="147"/>
      <c r="N22" s="147"/>
      <c r="O22" s="147"/>
    </row>
    <row r="23" spans="1:15" s="144" customFormat="1" ht="33.950000000000003" customHeight="1" thickBot="1">
      <c r="A23" s="1053" t="s">
        <v>582</v>
      </c>
      <c r="B23" s="1053"/>
      <c r="C23" s="1054">
        <f>個票ｰ1001!E132</f>
        <v>0</v>
      </c>
      <c r="D23" s="1055"/>
      <c r="E23" s="1055"/>
      <c r="F23" s="1055"/>
      <c r="G23" s="1055"/>
      <c r="H23" s="1055"/>
      <c r="I23" s="1055"/>
      <c r="J23" s="1055"/>
      <c r="K23" s="147"/>
      <c r="L23" s="147"/>
      <c r="M23" s="147"/>
      <c r="N23" s="147"/>
      <c r="O23" s="147"/>
    </row>
    <row r="24" spans="1:15" s="144" customFormat="1" ht="42" customHeight="1" thickBot="1">
      <c r="A24" s="1053" t="s">
        <v>583</v>
      </c>
      <c r="B24" s="1053"/>
      <c r="C24" s="1054">
        <f>個票ｰ1001!E133</f>
        <v>0</v>
      </c>
      <c r="D24" s="1055"/>
      <c r="E24" s="1055"/>
      <c r="F24" s="1055"/>
      <c r="G24" s="1055"/>
      <c r="H24" s="1055"/>
      <c r="I24" s="1055"/>
      <c r="J24" s="1055"/>
      <c r="K24" s="147"/>
      <c r="L24" s="147"/>
      <c r="M24" s="147"/>
      <c r="N24" s="147"/>
      <c r="O24" s="147"/>
    </row>
    <row r="25" spans="1:15" s="144" customFormat="1" ht="33.75" customHeight="1" thickBot="1">
      <c r="A25" s="1053" t="s">
        <v>584</v>
      </c>
      <c r="B25" s="1053"/>
      <c r="C25" s="1054" t="e">
        <f>個票ｰ1001!#REF!</f>
        <v>#REF!</v>
      </c>
      <c r="D25" s="1055"/>
      <c r="E25" s="1055"/>
      <c r="F25" s="1055"/>
      <c r="G25" s="1055"/>
      <c r="H25" s="1055"/>
      <c r="I25" s="1055"/>
      <c r="J25" s="1055"/>
      <c r="K25" s="147"/>
      <c r="L25" s="147"/>
      <c r="M25" s="147"/>
      <c r="N25" s="147"/>
      <c r="O25" s="147"/>
    </row>
    <row r="26" spans="1:15" s="144" customFormat="1" ht="33" customHeight="1" thickBot="1">
      <c r="A26" s="1053" t="s">
        <v>585</v>
      </c>
      <c r="B26" s="1053"/>
      <c r="C26" s="1054" t="e">
        <f>個票ｰ1001!#REF!</f>
        <v>#REF!</v>
      </c>
      <c r="D26" s="1055"/>
      <c r="E26" s="1055"/>
      <c r="F26" s="1055"/>
      <c r="G26" s="1055"/>
      <c r="H26" s="1055"/>
      <c r="I26" s="1055"/>
      <c r="J26" s="1055"/>
      <c r="K26" s="147"/>
      <c r="L26" s="147"/>
      <c r="M26" s="147"/>
      <c r="N26" s="147"/>
      <c r="O26" s="147"/>
    </row>
    <row r="27" spans="1:15" s="144" customFormat="1" ht="33" customHeight="1" thickBot="1">
      <c r="A27" s="1053" t="s">
        <v>586</v>
      </c>
      <c r="B27" s="1053"/>
      <c r="C27" s="1054" t="e">
        <f>個票ｰ1001!#REF!</f>
        <v>#REF!</v>
      </c>
      <c r="D27" s="1055"/>
      <c r="E27" s="1055"/>
      <c r="F27" s="1055"/>
      <c r="G27" s="1055"/>
      <c r="H27" s="1055"/>
      <c r="I27" s="1055"/>
      <c r="J27" s="1055"/>
      <c r="K27" s="147"/>
      <c r="L27" s="147"/>
      <c r="M27" s="147"/>
      <c r="N27" s="147"/>
      <c r="O27" s="147"/>
    </row>
    <row r="28" spans="1:15" s="144" customFormat="1" ht="33" customHeight="1" thickBot="1">
      <c r="A28" s="1053" t="s">
        <v>587</v>
      </c>
      <c r="B28" s="1053"/>
      <c r="C28" s="1054" t="e">
        <f>#REF!</f>
        <v>#REF!</v>
      </c>
      <c r="D28" s="1055"/>
      <c r="E28" s="1055"/>
      <c r="F28" s="1055"/>
      <c r="G28" s="1055"/>
      <c r="H28" s="1055"/>
      <c r="I28" s="1055"/>
      <c r="J28" s="1055"/>
      <c r="K28" s="147"/>
      <c r="L28" s="147"/>
      <c r="M28" s="147"/>
      <c r="N28" s="147"/>
      <c r="O28" s="147"/>
    </row>
    <row r="29" spans="1:15" s="158" customFormat="1" ht="15.75" customHeight="1">
      <c r="A29" s="1056" t="s">
        <v>588</v>
      </c>
      <c r="B29" s="1056"/>
      <c r="C29" s="1057" t="e">
        <f>個票ｰ1001!#REF!</f>
        <v>#REF!</v>
      </c>
      <c r="D29" s="1058"/>
      <c r="E29" s="1058"/>
      <c r="F29" s="1058"/>
      <c r="G29" s="1058"/>
      <c r="H29" s="1058"/>
      <c r="I29" s="1058"/>
      <c r="J29" s="1058"/>
      <c r="K29" s="157"/>
      <c r="L29" s="157"/>
      <c r="M29" s="157"/>
      <c r="N29" s="157"/>
      <c r="O29" s="157"/>
    </row>
    <row r="30" spans="1:15" s="141" customFormat="1" ht="21.75" customHeight="1">
      <c r="A30" s="1076" t="s">
        <v>554</v>
      </c>
      <c r="B30" s="1077"/>
      <c r="C30" s="1077"/>
      <c r="D30" s="1077"/>
      <c r="E30" s="1077"/>
      <c r="F30" s="1077"/>
      <c r="G30" s="1077"/>
      <c r="H30" s="1077"/>
      <c r="I30" s="1077"/>
      <c r="J30" s="1077"/>
    </row>
    <row r="31" spans="1:15" s="141" customFormat="1" ht="4.5" customHeight="1">
      <c r="A31" s="142"/>
      <c r="B31" s="143"/>
    </row>
    <row r="32" spans="1:15" s="144" customFormat="1" ht="17.25" customHeight="1">
      <c r="A32" s="1078" t="e">
        <f>C35</f>
        <v>#REF!</v>
      </c>
      <c r="B32" s="1078"/>
      <c r="C32" s="1078"/>
      <c r="D32" s="1078"/>
      <c r="E32" s="1078"/>
      <c r="F32" s="1078"/>
      <c r="G32" s="1078"/>
      <c r="H32" s="1078"/>
      <c r="I32" s="1078"/>
      <c r="J32" s="1078"/>
    </row>
    <row r="33" spans="1:15" s="144" customFormat="1" ht="30" customHeight="1" thickBot="1">
      <c r="A33" s="1079" t="e">
        <f>C36</f>
        <v>#REF!</v>
      </c>
      <c r="B33" s="1079"/>
      <c r="C33" s="1079"/>
      <c r="D33" s="1079"/>
      <c r="E33" s="1079"/>
      <c r="F33" s="1079"/>
      <c r="G33" s="1079"/>
      <c r="H33" s="1079"/>
      <c r="I33" s="1079"/>
      <c r="J33" s="1079"/>
    </row>
    <row r="34" spans="1:15" s="144" customFormat="1" ht="4.5" customHeight="1" thickTop="1">
      <c r="A34" s="145"/>
      <c r="B34" s="145"/>
      <c r="C34" s="145"/>
      <c r="D34" s="145"/>
      <c r="E34" s="145"/>
      <c r="F34" s="145"/>
      <c r="G34" s="145"/>
      <c r="H34" s="145"/>
      <c r="I34" s="145"/>
      <c r="J34" s="145"/>
      <c r="L34" s="146"/>
    </row>
    <row r="35" spans="1:15" s="144" customFormat="1" ht="15.95" customHeight="1" thickBot="1">
      <c r="A35" s="1080" t="s">
        <v>555</v>
      </c>
      <c r="B35" s="1081"/>
      <c r="C35" s="1082" t="e">
        <f>#REF!</f>
        <v>#REF!</v>
      </c>
      <c r="D35" s="1082"/>
      <c r="E35" s="1082"/>
      <c r="F35" s="1082"/>
      <c r="G35" s="1082"/>
      <c r="H35" s="1082"/>
      <c r="I35" s="1082"/>
      <c r="J35" s="1083"/>
      <c r="K35" s="147"/>
      <c r="L35" s="147"/>
      <c r="M35" s="147"/>
      <c r="N35" s="147"/>
      <c r="O35" s="147"/>
    </row>
    <row r="36" spans="1:15" s="144" customFormat="1" ht="15.95" customHeight="1" thickBot="1">
      <c r="A36" s="1061" t="s">
        <v>556</v>
      </c>
      <c r="B36" s="1067"/>
      <c r="C36" s="1075" t="e">
        <f>#REF!</f>
        <v>#REF!</v>
      </c>
      <c r="D36" s="1075"/>
      <c r="E36" s="1075"/>
      <c r="F36" s="1075"/>
      <c r="G36" s="1075"/>
      <c r="H36" s="1075"/>
      <c r="I36" s="1075"/>
      <c r="J36" s="1084"/>
      <c r="K36" s="147"/>
      <c r="L36" s="147"/>
      <c r="M36" s="147"/>
      <c r="N36" s="147"/>
      <c r="O36" s="147"/>
    </row>
    <row r="37" spans="1:15" s="144" customFormat="1" ht="15.95" customHeight="1" thickBot="1">
      <c r="A37" s="1061" t="s">
        <v>557</v>
      </c>
      <c r="B37" s="1067"/>
      <c r="C37" s="1073"/>
      <c r="D37" s="1073"/>
      <c r="E37" s="1073"/>
      <c r="F37" s="1067" t="s">
        <v>558</v>
      </c>
      <c r="G37" s="1067"/>
      <c r="H37" s="148"/>
      <c r="I37" s="149" t="s">
        <v>559</v>
      </c>
      <c r="J37" s="150"/>
      <c r="K37" s="147"/>
      <c r="L37" s="147"/>
      <c r="M37" s="147"/>
      <c r="N37" s="147"/>
      <c r="O37" s="147"/>
    </row>
    <row r="38" spans="1:15" s="144" customFormat="1" ht="15.95" customHeight="1" thickBot="1">
      <c r="A38" s="1061" t="s">
        <v>560</v>
      </c>
      <c r="B38" s="1067"/>
      <c r="C38" s="1075" t="e">
        <f>#REF!</f>
        <v>#REF!</v>
      </c>
      <c r="D38" s="1075"/>
      <c r="E38" s="1075"/>
      <c r="F38" s="1067" t="s">
        <v>561</v>
      </c>
      <c r="G38" s="1067"/>
      <c r="H38" s="151" t="e">
        <f>#REF!</f>
        <v>#REF!</v>
      </c>
      <c r="I38" s="152" t="s">
        <v>562</v>
      </c>
      <c r="J38" s="152"/>
      <c r="K38" s="147"/>
      <c r="L38" s="147"/>
      <c r="M38" s="147"/>
      <c r="N38" s="147"/>
      <c r="O38" s="147"/>
    </row>
    <row r="39" spans="1:15" s="144" customFormat="1" ht="15.95" customHeight="1" thickBot="1">
      <c r="A39" s="1061" t="s">
        <v>563</v>
      </c>
      <c r="B39" s="1067"/>
      <c r="C39" s="151" t="e">
        <f>#REF!</f>
        <v>#REF!</v>
      </c>
      <c r="D39" s="1071" t="s">
        <v>564</v>
      </c>
      <c r="E39" s="1072"/>
      <c r="F39" s="1067" t="s">
        <v>565</v>
      </c>
      <c r="G39" s="1067"/>
      <c r="H39" s="151" t="e">
        <f>#REF!</f>
        <v>#REF!</v>
      </c>
      <c r="I39" s="152" t="s">
        <v>566</v>
      </c>
      <c r="J39" s="152"/>
      <c r="K39" s="147"/>
      <c r="M39" s="147"/>
      <c r="N39" s="147"/>
      <c r="O39" s="147"/>
    </row>
    <row r="40" spans="1:15" s="144" customFormat="1" ht="15.95" customHeight="1" thickBot="1">
      <c r="A40" s="1061" t="s">
        <v>567</v>
      </c>
      <c r="B40" s="1067"/>
      <c r="C40" s="1073"/>
      <c r="D40" s="1073"/>
      <c r="E40" s="1073"/>
      <c r="F40" s="1073"/>
      <c r="G40" s="1073"/>
      <c r="H40" s="1073"/>
      <c r="I40" s="1073"/>
      <c r="J40" s="1074"/>
      <c r="K40" s="147"/>
      <c r="M40" s="147"/>
      <c r="N40" s="147"/>
      <c r="O40" s="147"/>
    </row>
    <row r="41" spans="1:15" s="158" customFormat="1" ht="15.95" customHeight="1" thickBot="1">
      <c r="A41" s="1061" t="s">
        <v>568</v>
      </c>
      <c r="B41" s="1067"/>
      <c r="C41" s="153" t="s">
        <v>569</v>
      </c>
      <c r="D41" s="154" t="e">
        <f>#REF!</f>
        <v>#REF!</v>
      </c>
      <c r="E41" s="155" t="s">
        <v>570</v>
      </c>
      <c r="F41" s="154" t="e">
        <f>#REF!</f>
        <v>#REF!</v>
      </c>
      <c r="G41" s="155" t="s">
        <v>381</v>
      </c>
      <c r="H41" s="154" t="e">
        <f>D41+F41</f>
        <v>#REF!</v>
      </c>
      <c r="I41" s="156"/>
      <c r="J41" s="156"/>
      <c r="K41" s="157"/>
      <c r="M41" s="157"/>
      <c r="N41" s="157"/>
      <c r="O41" s="157"/>
    </row>
    <row r="42" spans="1:15" s="144" customFormat="1" ht="15.95" customHeight="1" thickBot="1">
      <c r="A42" s="1064" t="s">
        <v>571</v>
      </c>
      <c r="B42" s="1065"/>
      <c r="C42" s="1066" t="s">
        <v>572</v>
      </c>
      <c r="D42" s="1066"/>
      <c r="E42" s="1066"/>
      <c r="F42" s="1067" t="s">
        <v>573</v>
      </c>
      <c r="G42" s="1067"/>
      <c r="H42" s="159"/>
      <c r="I42" s="160" t="s">
        <v>559</v>
      </c>
      <c r="J42" s="161"/>
      <c r="K42" s="147"/>
      <c r="L42" s="147"/>
      <c r="M42" s="147"/>
      <c r="N42" s="147"/>
      <c r="O42" s="147"/>
    </row>
    <row r="43" spans="1:15" s="144" customFormat="1" ht="4.5" customHeight="1" thickBot="1">
      <c r="A43" s="162"/>
      <c r="B43" s="162"/>
      <c r="C43" s="162"/>
      <c r="D43" s="162"/>
      <c r="E43" s="162"/>
      <c r="F43" s="162"/>
      <c r="G43" s="162"/>
      <c r="H43" s="162"/>
      <c r="I43" s="162"/>
      <c r="J43" s="162"/>
      <c r="L43" s="146"/>
    </row>
    <row r="44" spans="1:15" s="144" customFormat="1" ht="4.5" customHeight="1" thickTop="1" thickBot="1">
      <c r="A44" s="145"/>
      <c r="B44" s="145"/>
      <c r="C44" s="145"/>
      <c r="D44" s="145"/>
      <c r="E44" s="145"/>
      <c r="F44" s="145"/>
      <c r="G44" s="145"/>
      <c r="H44" s="145"/>
      <c r="I44" s="145"/>
      <c r="J44" s="145"/>
      <c r="L44" s="146"/>
    </row>
    <row r="45" spans="1:15" s="144" customFormat="1" ht="20.100000000000001" customHeight="1" thickTop="1" thickBot="1">
      <c r="A45" s="1068" t="s">
        <v>574</v>
      </c>
      <c r="B45" s="1068"/>
      <c r="C45" s="1069" t="e">
        <f>#REF!</f>
        <v>#REF!</v>
      </c>
      <c r="D45" s="1070"/>
      <c r="E45" s="1070"/>
      <c r="F45" s="1070"/>
      <c r="G45" s="1070"/>
      <c r="H45" s="1070"/>
      <c r="I45" s="1070"/>
      <c r="J45" s="1070"/>
      <c r="K45" s="147"/>
      <c r="L45" s="147"/>
      <c r="M45" s="147"/>
      <c r="N45" s="147"/>
      <c r="O45" s="147"/>
    </row>
    <row r="46" spans="1:15" s="144" customFormat="1" ht="42" customHeight="1" thickBot="1">
      <c r="A46" s="1060" t="s">
        <v>575</v>
      </c>
      <c r="B46" s="1060"/>
      <c r="C46" s="1054" t="e">
        <f>#REF!</f>
        <v>#REF!</v>
      </c>
      <c r="D46" s="1055"/>
      <c r="E46" s="1055"/>
      <c r="F46" s="1055"/>
      <c r="G46" s="1055"/>
      <c r="H46" s="1055"/>
      <c r="I46" s="1055"/>
      <c r="J46" s="1055"/>
      <c r="K46" s="147"/>
      <c r="L46" s="147"/>
      <c r="M46" s="147"/>
      <c r="N46" s="147"/>
      <c r="O46" s="147"/>
    </row>
    <row r="47" spans="1:15" s="144" customFormat="1" ht="26.1" customHeight="1" thickBot="1">
      <c r="A47" s="1060" t="s">
        <v>576</v>
      </c>
      <c r="B47" s="1061"/>
      <c r="C47" s="1062" t="s">
        <v>577</v>
      </c>
      <c r="D47" s="1063"/>
      <c r="E47" s="1063"/>
      <c r="F47" s="1063"/>
      <c r="G47" s="1063"/>
      <c r="H47" s="1063"/>
      <c r="I47" s="1063"/>
      <c r="J47" s="1063"/>
      <c r="K47" s="147"/>
      <c r="L47" s="147"/>
      <c r="M47" s="147"/>
      <c r="N47" s="147"/>
      <c r="O47" s="147"/>
    </row>
    <row r="48" spans="1:15" s="144" customFormat="1" ht="78" customHeight="1" thickBot="1">
      <c r="A48" s="1053" t="s">
        <v>578</v>
      </c>
      <c r="B48" s="1053"/>
      <c r="C48" s="1054" t="e">
        <f>#REF!</f>
        <v>#REF!</v>
      </c>
      <c r="D48" s="1055"/>
      <c r="E48" s="1055"/>
      <c r="F48" s="1055"/>
      <c r="G48" s="1055"/>
      <c r="H48" s="1055"/>
      <c r="I48" s="1055"/>
      <c r="J48" s="1055"/>
      <c r="K48" s="147"/>
      <c r="L48" s="147"/>
      <c r="M48" s="147"/>
      <c r="N48" s="147"/>
      <c r="O48" s="147"/>
    </row>
    <row r="49" spans="1:15" s="144" customFormat="1" ht="78" customHeight="1" thickBot="1">
      <c r="A49" s="1053" t="s">
        <v>579</v>
      </c>
      <c r="B49" s="1053"/>
      <c r="C49" s="1054" t="e">
        <f>#REF!</f>
        <v>#REF!</v>
      </c>
      <c r="D49" s="1055"/>
      <c r="E49" s="1055"/>
      <c r="F49" s="1055"/>
      <c r="G49" s="1055"/>
      <c r="H49" s="1055"/>
      <c r="I49" s="1055"/>
      <c r="J49" s="1055"/>
      <c r="K49" s="147"/>
      <c r="L49" s="147"/>
      <c r="M49" s="147"/>
      <c r="N49" s="147"/>
      <c r="O49" s="147"/>
    </row>
    <row r="50" spans="1:15" s="144" customFormat="1" ht="33.950000000000003" customHeight="1" thickBot="1">
      <c r="A50" s="1059" t="s">
        <v>580</v>
      </c>
      <c r="B50" s="1059"/>
      <c r="C50" s="1054" t="e">
        <f>#REF!</f>
        <v>#REF!</v>
      </c>
      <c r="D50" s="1055"/>
      <c r="E50" s="1055"/>
      <c r="F50" s="1055"/>
      <c r="G50" s="1055"/>
      <c r="H50" s="1055"/>
      <c r="I50" s="1055"/>
      <c r="J50" s="1055"/>
      <c r="K50" s="147"/>
      <c r="L50" s="147"/>
      <c r="M50" s="147"/>
      <c r="N50" s="147"/>
      <c r="O50" s="147"/>
    </row>
    <row r="51" spans="1:15" s="144" customFormat="1" ht="33.950000000000003" customHeight="1" thickBot="1">
      <c r="A51" s="1053" t="s">
        <v>581</v>
      </c>
      <c r="B51" s="1053"/>
      <c r="C51" s="1054" t="e">
        <f>#REF!</f>
        <v>#REF!</v>
      </c>
      <c r="D51" s="1055"/>
      <c r="E51" s="1055"/>
      <c r="F51" s="1055"/>
      <c r="G51" s="1055"/>
      <c r="H51" s="1055"/>
      <c r="I51" s="1055"/>
      <c r="J51" s="1055"/>
      <c r="K51" s="147"/>
      <c r="L51" s="147"/>
      <c r="M51" s="147"/>
      <c r="N51" s="147"/>
      <c r="O51" s="147"/>
    </row>
    <row r="52" spans="1:15" s="144" customFormat="1" ht="33.950000000000003" customHeight="1" thickBot="1">
      <c r="A52" s="1053" t="s">
        <v>582</v>
      </c>
      <c r="B52" s="1053"/>
      <c r="C52" s="1054" t="e">
        <f>#REF!</f>
        <v>#REF!</v>
      </c>
      <c r="D52" s="1055"/>
      <c r="E52" s="1055"/>
      <c r="F52" s="1055"/>
      <c r="G52" s="1055"/>
      <c r="H52" s="1055"/>
      <c r="I52" s="1055"/>
      <c r="J52" s="1055"/>
      <c r="K52" s="147"/>
      <c r="L52" s="147"/>
      <c r="M52" s="147"/>
      <c r="N52" s="147"/>
      <c r="O52" s="147"/>
    </row>
    <row r="53" spans="1:15" s="144" customFormat="1" ht="42" customHeight="1" thickBot="1">
      <c r="A53" s="1053" t="s">
        <v>583</v>
      </c>
      <c r="B53" s="1053"/>
      <c r="C53" s="1054" t="e">
        <f>#REF!</f>
        <v>#REF!</v>
      </c>
      <c r="D53" s="1055"/>
      <c r="E53" s="1055"/>
      <c r="F53" s="1055"/>
      <c r="G53" s="1055"/>
      <c r="H53" s="1055"/>
      <c r="I53" s="1055"/>
      <c r="J53" s="1055"/>
      <c r="K53" s="147"/>
      <c r="L53" s="147"/>
      <c r="M53" s="147"/>
      <c r="N53" s="147"/>
      <c r="O53" s="147"/>
    </row>
    <row r="54" spans="1:15" s="144" customFormat="1" ht="33.75" customHeight="1" thickBot="1">
      <c r="A54" s="1053" t="s">
        <v>584</v>
      </c>
      <c r="B54" s="1053"/>
      <c r="C54" s="1054" t="e">
        <f>#REF!</f>
        <v>#REF!</v>
      </c>
      <c r="D54" s="1055"/>
      <c r="E54" s="1055"/>
      <c r="F54" s="1055"/>
      <c r="G54" s="1055"/>
      <c r="H54" s="1055"/>
      <c r="I54" s="1055"/>
      <c r="J54" s="1055"/>
      <c r="K54" s="147"/>
      <c r="L54" s="147"/>
      <c r="M54" s="147"/>
      <c r="N54" s="147"/>
      <c r="O54" s="147"/>
    </row>
    <row r="55" spans="1:15" s="144" customFormat="1" ht="33" customHeight="1" thickBot="1">
      <c r="A55" s="1053" t="s">
        <v>585</v>
      </c>
      <c r="B55" s="1053"/>
      <c r="C55" s="1054" t="e">
        <f>#REF!</f>
        <v>#REF!</v>
      </c>
      <c r="D55" s="1055"/>
      <c r="E55" s="1055"/>
      <c r="F55" s="1055"/>
      <c r="G55" s="1055"/>
      <c r="H55" s="1055"/>
      <c r="I55" s="1055"/>
      <c r="J55" s="1055"/>
      <c r="K55" s="147"/>
      <c r="L55" s="147"/>
      <c r="M55" s="147"/>
      <c r="N55" s="147"/>
      <c r="O55" s="147"/>
    </row>
    <row r="56" spans="1:15" s="144" customFormat="1" ht="33" customHeight="1" thickBot="1">
      <c r="A56" s="1053" t="s">
        <v>586</v>
      </c>
      <c r="B56" s="1053"/>
      <c r="C56" s="1054" t="e">
        <f>#REF!</f>
        <v>#REF!</v>
      </c>
      <c r="D56" s="1055"/>
      <c r="E56" s="1055"/>
      <c r="F56" s="1055"/>
      <c r="G56" s="1055"/>
      <c r="H56" s="1055"/>
      <c r="I56" s="1055"/>
      <c r="J56" s="1055"/>
      <c r="K56" s="147"/>
      <c r="L56" s="147"/>
      <c r="M56" s="147"/>
      <c r="N56" s="147"/>
      <c r="O56" s="147"/>
    </row>
    <row r="57" spans="1:15" s="144" customFormat="1" ht="33" customHeight="1" thickBot="1">
      <c r="A57" s="1053" t="s">
        <v>587</v>
      </c>
      <c r="B57" s="1053"/>
      <c r="C57" s="1054" t="e">
        <f>#REF!</f>
        <v>#REF!</v>
      </c>
      <c r="D57" s="1055"/>
      <c r="E57" s="1055"/>
      <c r="F57" s="1055"/>
      <c r="G57" s="1055"/>
      <c r="H57" s="1055"/>
      <c r="I57" s="1055"/>
      <c r="J57" s="1055"/>
      <c r="K57" s="147"/>
      <c r="L57" s="147"/>
      <c r="M57" s="147"/>
      <c r="N57" s="147"/>
      <c r="O57" s="147"/>
    </row>
    <row r="58" spans="1:15" s="158" customFormat="1" ht="15.75" customHeight="1">
      <c r="A58" s="1056" t="s">
        <v>588</v>
      </c>
      <c r="B58" s="1056"/>
      <c r="C58" s="1057" t="e">
        <f>#REF!</f>
        <v>#REF!</v>
      </c>
      <c r="D58" s="1058"/>
      <c r="E58" s="1058"/>
      <c r="F58" s="1058"/>
      <c r="G58" s="1058"/>
      <c r="H58" s="1058"/>
      <c r="I58" s="1058"/>
      <c r="J58" s="1058"/>
      <c r="K58" s="157"/>
      <c r="L58" s="157"/>
      <c r="M58" s="157"/>
      <c r="N58" s="157"/>
      <c r="O58" s="157"/>
    </row>
    <row r="59" spans="1:15" s="141" customFormat="1" ht="21.75" customHeight="1">
      <c r="A59" s="1076" t="s">
        <v>554</v>
      </c>
      <c r="B59" s="1077"/>
      <c r="C59" s="1077"/>
      <c r="D59" s="1077"/>
      <c r="E59" s="1077"/>
      <c r="F59" s="1077"/>
      <c r="G59" s="1077"/>
      <c r="H59" s="1077"/>
      <c r="I59" s="1077"/>
      <c r="J59" s="1077"/>
    </row>
    <row r="60" spans="1:15" s="141" customFormat="1" ht="4.5" customHeight="1">
      <c r="A60" s="142"/>
      <c r="B60" s="143"/>
    </row>
    <row r="61" spans="1:15" s="144" customFormat="1" ht="17.25" customHeight="1">
      <c r="A61" s="1078" t="e">
        <f>C64</f>
        <v>#REF!</v>
      </c>
      <c r="B61" s="1078"/>
      <c r="C61" s="1078"/>
      <c r="D61" s="1078"/>
      <c r="E61" s="1078"/>
      <c r="F61" s="1078"/>
      <c r="G61" s="1078"/>
      <c r="H61" s="1078"/>
      <c r="I61" s="1078"/>
      <c r="J61" s="1078"/>
    </row>
    <row r="62" spans="1:15" s="144" customFormat="1" ht="30" customHeight="1" thickBot="1">
      <c r="A62" s="1079" t="e">
        <f>C65</f>
        <v>#REF!</v>
      </c>
      <c r="B62" s="1079"/>
      <c r="C62" s="1079"/>
      <c r="D62" s="1079"/>
      <c r="E62" s="1079"/>
      <c r="F62" s="1079"/>
      <c r="G62" s="1079"/>
      <c r="H62" s="1079"/>
      <c r="I62" s="1079"/>
      <c r="J62" s="1079"/>
    </row>
    <row r="63" spans="1:15" s="144" customFormat="1" ht="4.5" customHeight="1" thickTop="1">
      <c r="A63" s="145"/>
      <c r="B63" s="145"/>
      <c r="C63" s="145"/>
      <c r="D63" s="145"/>
      <c r="E63" s="145"/>
      <c r="F63" s="145"/>
      <c r="G63" s="145"/>
      <c r="H63" s="145"/>
      <c r="I63" s="145"/>
      <c r="J63" s="145"/>
      <c r="L63" s="146"/>
    </row>
    <row r="64" spans="1:15" s="144" customFormat="1" ht="15.95" customHeight="1" thickBot="1">
      <c r="A64" s="1080" t="s">
        <v>555</v>
      </c>
      <c r="B64" s="1081"/>
      <c r="C64" s="1082" t="e">
        <f>#REF!</f>
        <v>#REF!</v>
      </c>
      <c r="D64" s="1082"/>
      <c r="E64" s="1082"/>
      <c r="F64" s="1082"/>
      <c r="G64" s="1082"/>
      <c r="H64" s="1082"/>
      <c r="I64" s="1082"/>
      <c r="J64" s="1083"/>
      <c r="K64" s="147"/>
      <c r="L64" s="147"/>
      <c r="M64" s="147"/>
      <c r="N64" s="147"/>
      <c r="O64" s="147"/>
    </row>
    <row r="65" spans="1:15" s="144" customFormat="1" ht="15.95" customHeight="1" thickBot="1">
      <c r="A65" s="1061" t="s">
        <v>556</v>
      </c>
      <c r="B65" s="1067"/>
      <c r="C65" s="1075" t="e">
        <f>#REF!</f>
        <v>#REF!</v>
      </c>
      <c r="D65" s="1075"/>
      <c r="E65" s="1075"/>
      <c r="F65" s="1075"/>
      <c r="G65" s="1075"/>
      <c r="H65" s="1075"/>
      <c r="I65" s="1075"/>
      <c r="J65" s="1084"/>
      <c r="K65" s="147"/>
      <c r="L65" s="147"/>
      <c r="M65" s="147"/>
      <c r="N65" s="147"/>
      <c r="O65" s="147"/>
    </row>
    <row r="66" spans="1:15" s="144" customFormat="1" ht="15.95" customHeight="1" thickBot="1">
      <c r="A66" s="1061" t="s">
        <v>557</v>
      </c>
      <c r="B66" s="1067"/>
      <c r="C66" s="1073"/>
      <c r="D66" s="1073"/>
      <c r="E66" s="1073"/>
      <c r="F66" s="1067" t="s">
        <v>558</v>
      </c>
      <c r="G66" s="1067"/>
      <c r="H66" s="148"/>
      <c r="I66" s="149" t="s">
        <v>559</v>
      </c>
      <c r="J66" s="150"/>
      <c r="K66" s="147"/>
      <c r="L66" s="147"/>
      <c r="M66" s="147"/>
      <c r="N66" s="147"/>
      <c r="O66" s="147"/>
    </row>
    <row r="67" spans="1:15" s="144" customFormat="1" ht="15.95" customHeight="1" thickBot="1">
      <c r="A67" s="1061" t="s">
        <v>560</v>
      </c>
      <c r="B67" s="1067"/>
      <c r="C67" s="1075" t="e">
        <f>#REF!</f>
        <v>#REF!</v>
      </c>
      <c r="D67" s="1075"/>
      <c r="E67" s="1075"/>
      <c r="F67" s="1067" t="s">
        <v>561</v>
      </c>
      <c r="G67" s="1067"/>
      <c r="H67" s="151" t="e">
        <f>#REF!</f>
        <v>#REF!</v>
      </c>
      <c r="I67" s="152" t="s">
        <v>562</v>
      </c>
      <c r="J67" s="152"/>
      <c r="K67" s="147"/>
      <c r="L67" s="147"/>
      <c r="M67" s="147"/>
      <c r="N67" s="147"/>
      <c r="O67" s="147"/>
    </row>
    <row r="68" spans="1:15" s="144" customFormat="1" ht="15.95" customHeight="1" thickBot="1">
      <c r="A68" s="1061" t="s">
        <v>563</v>
      </c>
      <c r="B68" s="1067"/>
      <c r="C68" s="151" t="e">
        <f>#REF!</f>
        <v>#REF!</v>
      </c>
      <c r="D68" s="1071" t="s">
        <v>564</v>
      </c>
      <c r="E68" s="1072"/>
      <c r="F68" s="1067" t="s">
        <v>565</v>
      </c>
      <c r="G68" s="1067"/>
      <c r="H68" s="151" t="e">
        <f>#REF!</f>
        <v>#REF!</v>
      </c>
      <c r="I68" s="152" t="s">
        <v>566</v>
      </c>
      <c r="J68" s="152"/>
      <c r="K68" s="147"/>
      <c r="M68" s="147"/>
      <c r="N68" s="147"/>
      <c r="O68" s="147"/>
    </row>
    <row r="69" spans="1:15" s="144" customFormat="1" ht="15.95" customHeight="1" thickBot="1">
      <c r="A69" s="1061" t="s">
        <v>567</v>
      </c>
      <c r="B69" s="1067"/>
      <c r="C69" s="1073"/>
      <c r="D69" s="1073"/>
      <c r="E69" s="1073"/>
      <c r="F69" s="1073"/>
      <c r="G69" s="1073"/>
      <c r="H69" s="1073"/>
      <c r="I69" s="1073"/>
      <c r="J69" s="1074"/>
      <c r="K69" s="147"/>
      <c r="M69" s="147"/>
      <c r="N69" s="147"/>
      <c r="O69" s="147"/>
    </row>
    <row r="70" spans="1:15" s="158" customFormat="1" ht="15.95" customHeight="1" thickBot="1">
      <c r="A70" s="1061" t="s">
        <v>568</v>
      </c>
      <c r="B70" s="1067"/>
      <c r="C70" s="153" t="s">
        <v>569</v>
      </c>
      <c r="D70" s="154" t="e">
        <f>#REF!</f>
        <v>#REF!</v>
      </c>
      <c r="E70" s="155" t="s">
        <v>570</v>
      </c>
      <c r="F70" s="154" t="e">
        <f>#REF!</f>
        <v>#REF!</v>
      </c>
      <c r="G70" s="155" t="s">
        <v>381</v>
      </c>
      <c r="H70" s="154" t="e">
        <f>D70+F70</f>
        <v>#REF!</v>
      </c>
      <c r="I70" s="156"/>
      <c r="J70" s="156"/>
      <c r="K70" s="157"/>
      <c r="M70" s="157"/>
      <c r="N70" s="157"/>
      <c r="O70" s="157"/>
    </row>
    <row r="71" spans="1:15" s="144" customFormat="1" ht="15.95" customHeight="1" thickBot="1">
      <c r="A71" s="1064" t="s">
        <v>571</v>
      </c>
      <c r="B71" s="1065"/>
      <c r="C71" s="1066" t="s">
        <v>572</v>
      </c>
      <c r="D71" s="1066"/>
      <c r="E71" s="1066"/>
      <c r="F71" s="1067" t="s">
        <v>573</v>
      </c>
      <c r="G71" s="1067"/>
      <c r="H71" s="159"/>
      <c r="I71" s="160" t="s">
        <v>559</v>
      </c>
      <c r="J71" s="161"/>
      <c r="K71" s="147"/>
      <c r="L71" s="147"/>
      <c r="M71" s="147"/>
      <c r="N71" s="147"/>
      <c r="O71" s="147"/>
    </row>
    <row r="72" spans="1:15" s="144" customFormat="1" ht="4.5" customHeight="1" thickBot="1">
      <c r="A72" s="162"/>
      <c r="B72" s="162"/>
      <c r="C72" s="162"/>
      <c r="D72" s="162"/>
      <c r="E72" s="162"/>
      <c r="F72" s="162"/>
      <c r="G72" s="162"/>
      <c r="H72" s="162"/>
      <c r="I72" s="162"/>
      <c r="J72" s="162"/>
      <c r="L72" s="146"/>
    </row>
    <row r="73" spans="1:15" s="144" customFormat="1" ht="4.5" customHeight="1" thickTop="1" thickBot="1">
      <c r="A73" s="145"/>
      <c r="B73" s="145"/>
      <c r="C73" s="145"/>
      <c r="D73" s="145"/>
      <c r="E73" s="145"/>
      <c r="F73" s="145"/>
      <c r="G73" s="145"/>
      <c r="H73" s="145"/>
      <c r="I73" s="145"/>
      <c r="J73" s="145"/>
      <c r="L73" s="146"/>
    </row>
    <row r="74" spans="1:15" s="144" customFormat="1" ht="20.100000000000001" customHeight="1" thickTop="1" thickBot="1">
      <c r="A74" s="1068" t="s">
        <v>574</v>
      </c>
      <c r="B74" s="1068"/>
      <c r="C74" s="1069" t="e">
        <f>#REF!</f>
        <v>#REF!</v>
      </c>
      <c r="D74" s="1070"/>
      <c r="E74" s="1070"/>
      <c r="F74" s="1070"/>
      <c r="G74" s="1070"/>
      <c r="H74" s="1070"/>
      <c r="I74" s="1070"/>
      <c r="J74" s="1070"/>
      <c r="K74" s="147"/>
      <c r="L74" s="147"/>
      <c r="M74" s="147"/>
      <c r="N74" s="147"/>
      <c r="O74" s="147"/>
    </row>
    <row r="75" spans="1:15" s="144" customFormat="1" ht="42" customHeight="1" thickBot="1">
      <c r="A75" s="1060" t="s">
        <v>575</v>
      </c>
      <c r="B75" s="1060"/>
      <c r="C75" s="1054" t="e">
        <f>#REF!</f>
        <v>#REF!</v>
      </c>
      <c r="D75" s="1055"/>
      <c r="E75" s="1055"/>
      <c r="F75" s="1055"/>
      <c r="G75" s="1055"/>
      <c r="H75" s="1055"/>
      <c r="I75" s="1055"/>
      <c r="J75" s="1055"/>
      <c r="K75" s="147"/>
      <c r="L75" s="147"/>
      <c r="M75" s="147"/>
      <c r="N75" s="147"/>
      <c r="O75" s="147"/>
    </row>
    <row r="76" spans="1:15" s="144" customFormat="1" ht="26.1" customHeight="1" thickBot="1">
      <c r="A76" s="1060" t="s">
        <v>576</v>
      </c>
      <c r="B76" s="1061"/>
      <c r="C76" s="1062" t="s">
        <v>577</v>
      </c>
      <c r="D76" s="1063"/>
      <c r="E76" s="1063"/>
      <c r="F76" s="1063"/>
      <c r="G76" s="1063"/>
      <c r="H76" s="1063"/>
      <c r="I76" s="1063"/>
      <c r="J76" s="1063"/>
      <c r="K76" s="147"/>
      <c r="L76" s="147"/>
      <c r="M76" s="147"/>
      <c r="N76" s="147"/>
      <c r="O76" s="147"/>
    </row>
    <row r="77" spans="1:15" s="144" customFormat="1" ht="78" customHeight="1" thickBot="1">
      <c r="A77" s="1053" t="s">
        <v>578</v>
      </c>
      <c r="B77" s="1053"/>
      <c r="C77" s="1054" t="e">
        <f>#REF!</f>
        <v>#REF!</v>
      </c>
      <c r="D77" s="1055"/>
      <c r="E77" s="1055"/>
      <c r="F77" s="1055"/>
      <c r="G77" s="1055"/>
      <c r="H77" s="1055"/>
      <c r="I77" s="1055"/>
      <c r="J77" s="1055"/>
      <c r="K77" s="147"/>
      <c r="L77" s="147"/>
      <c r="M77" s="147"/>
      <c r="N77" s="147"/>
      <c r="O77" s="147"/>
    </row>
    <row r="78" spans="1:15" s="144" customFormat="1" ht="78" customHeight="1" thickBot="1">
      <c r="A78" s="1053" t="s">
        <v>579</v>
      </c>
      <c r="B78" s="1053"/>
      <c r="C78" s="1054" t="e">
        <f>#REF!</f>
        <v>#REF!</v>
      </c>
      <c r="D78" s="1055"/>
      <c r="E78" s="1055"/>
      <c r="F78" s="1055"/>
      <c r="G78" s="1055"/>
      <c r="H78" s="1055"/>
      <c r="I78" s="1055"/>
      <c r="J78" s="1055"/>
      <c r="K78" s="147"/>
      <c r="L78" s="147"/>
      <c r="M78" s="147"/>
      <c r="N78" s="147"/>
      <c r="O78" s="147"/>
    </row>
    <row r="79" spans="1:15" s="144" customFormat="1" ht="33.950000000000003" customHeight="1" thickBot="1">
      <c r="A79" s="1059" t="s">
        <v>580</v>
      </c>
      <c r="B79" s="1059"/>
      <c r="C79" s="1054" t="e">
        <f>#REF!</f>
        <v>#REF!</v>
      </c>
      <c r="D79" s="1055"/>
      <c r="E79" s="1055"/>
      <c r="F79" s="1055"/>
      <c r="G79" s="1055"/>
      <c r="H79" s="1055"/>
      <c r="I79" s="1055"/>
      <c r="J79" s="1055"/>
      <c r="K79" s="147"/>
      <c r="L79" s="147"/>
      <c r="M79" s="147"/>
      <c r="N79" s="147"/>
      <c r="O79" s="147"/>
    </row>
    <row r="80" spans="1:15" s="144" customFormat="1" ht="33.950000000000003" customHeight="1" thickBot="1">
      <c r="A80" s="1053" t="s">
        <v>581</v>
      </c>
      <c r="B80" s="1053"/>
      <c r="C80" s="1054" t="e">
        <f>#REF!</f>
        <v>#REF!</v>
      </c>
      <c r="D80" s="1055"/>
      <c r="E80" s="1055"/>
      <c r="F80" s="1055"/>
      <c r="G80" s="1055"/>
      <c r="H80" s="1055"/>
      <c r="I80" s="1055"/>
      <c r="J80" s="1055"/>
      <c r="K80" s="147"/>
      <c r="L80" s="147"/>
      <c r="M80" s="147"/>
      <c r="N80" s="147"/>
      <c r="O80" s="147"/>
    </row>
    <row r="81" spans="1:15" s="144" customFormat="1" ht="33.950000000000003" customHeight="1" thickBot="1">
      <c r="A81" s="1053" t="s">
        <v>582</v>
      </c>
      <c r="B81" s="1053"/>
      <c r="C81" s="1054" t="e">
        <f>#REF!</f>
        <v>#REF!</v>
      </c>
      <c r="D81" s="1055"/>
      <c r="E81" s="1055"/>
      <c r="F81" s="1055"/>
      <c r="G81" s="1055"/>
      <c r="H81" s="1055"/>
      <c r="I81" s="1055"/>
      <c r="J81" s="1055"/>
      <c r="K81" s="147"/>
      <c r="L81" s="147"/>
      <c r="M81" s="147"/>
      <c r="N81" s="147"/>
      <c r="O81" s="147"/>
    </row>
    <row r="82" spans="1:15" s="144" customFormat="1" ht="42" customHeight="1" thickBot="1">
      <c r="A82" s="1053" t="s">
        <v>583</v>
      </c>
      <c r="B82" s="1053"/>
      <c r="C82" s="1054" t="e">
        <f>#REF!</f>
        <v>#REF!</v>
      </c>
      <c r="D82" s="1055"/>
      <c r="E82" s="1055"/>
      <c r="F82" s="1055"/>
      <c r="G82" s="1055"/>
      <c r="H82" s="1055"/>
      <c r="I82" s="1055"/>
      <c r="J82" s="1055"/>
      <c r="K82" s="147"/>
      <c r="L82" s="147"/>
      <c r="M82" s="147"/>
      <c r="N82" s="147"/>
      <c r="O82" s="147"/>
    </row>
    <row r="83" spans="1:15" s="144" customFormat="1" ht="33.75" customHeight="1" thickBot="1">
      <c r="A83" s="1053" t="s">
        <v>584</v>
      </c>
      <c r="B83" s="1053"/>
      <c r="C83" s="1054" t="e">
        <f>#REF!</f>
        <v>#REF!</v>
      </c>
      <c r="D83" s="1055"/>
      <c r="E83" s="1055"/>
      <c r="F83" s="1055"/>
      <c r="G83" s="1055"/>
      <c r="H83" s="1055"/>
      <c r="I83" s="1055"/>
      <c r="J83" s="1055"/>
      <c r="K83" s="147"/>
      <c r="L83" s="147"/>
      <c r="M83" s="147"/>
      <c r="N83" s="147"/>
      <c r="O83" s="147"/>
    </row>
    <row r="84" spans="1:15" s="144" customFormat="1" ht="33" customHeight="1" thickBot="1">
      <c r="A84" s="1053" t="s">
        <v>585</v>
      </c>
      <c r="B84" s="1053"/>
      <c r="C84" s="1054" t="e">
        <f>#REF!</f>
        <v>#REF!</v>
      </c>
      <c r="D84" s="1055"/>
      <c r="E84" s="1055"/>
      <c r="F84" s="1055"/>
      <c r="G84" s="1055"/>
      <c r="H84" s="1055"/>
      <c r="I84" s="1055"/>
      <c r="J84" s="1055"/>
      <c r="K84" s="147"/>
      <c r="L84" s="147"/>
      <c r="M84" s="147"/>
      <c r="N84" s="147"/>
      <c r="O84" s="147"/>
    </row>
    <row r="85" spans="1:15" s="144" customFormat="1" ht="33" customHeight="1" thickBot="1">
      <c r="A85" s="1053" t="s">
        <v>586</v>
      </c>
      <c r="B85" s="1053"/>
      <c r="C85" s="1054" t="e">
        <f>#REF!</f>
        <v>#REF!</v>
      </c>
      <c r="D85" s="1055"/>
      <c r="E85" s="1055"/>
      <c r="F85" s="1055"/>
      <c r="G85" s="1055"/>
      <c r="H85" s="1055"/>
      <c r="I85" s="1055"/>
      <c r="J85" s="1055"/>
      <c r="K85" s="147"/>
      <c r="L85" s="147"/>
      <c r="M85" s="147"/>
      <c r="N85" s="147"/>
      <c r="O85" s="147"/>
    </row>
    <row r="86" spans="1:15" s="144" customFormat="1" ht="33" customHeight="1" thickBot="1">
      <c r="A86" s="1053" t="s">
        <v>587</v>
      </c>
      <c r="B86" s="1053"/>
      <c r="C86" s="1054" t="e">
        <f>#REF!</f>
        <v>#REF!</v>
      </c>
      <c r="D86" s="1055"/>
      <c r="E86" s="1055"/>
      <c r="F86" s="1055"/>
      <c r="G86" s="1055"/>
      <c r="H86" s="1055"/>
      <c r="I86" s="1055"/>
      <c r="J86" s="1055"/>
      <c r="K86" s="147"/>
      <c r="L86" s="147"/>
      <c r="M86" s="147"/>
      <c r="N86" s="147"/>
      <c r="O86" s="147"/>
    </row>
    <row r="87" spans="1:15" s="158" customFormat="1" ht="15.75" customHeight="1">
      <c r="A87" s="1056" t="s">
        <v>588</v>
      </c>
      <c r="B87" s="1056"/>
      <c r="C87" s="1057" t="e">
        <f>#REF!</f>
        <v>#REF!</v>
      </c>
      <c r="D87" s="1058"/>
      <c r="E87" s="1058"/>
      <c r="F87" s="1058"/>
      <c r="G87" s="1058"/>
      <c r="H87" s="1058"/>
      <c r="I87" s="1058"/>
      <c r="J87" s="1058"/>
      <c r="K87" s="157"/>
      <c r="L87" s="157"/>
      <c r="M87" s="157"/>
      <c r="N87" s="157"/>
      <c r="O87" s="157"/>
    </row>
    <row r="88" spans="1:15" s="141" customFormat="1" ht="21.75" customHeight="1">
      <c r="A88" s="1076" t="s">
        <v>554</v>
      </c>
      <c r="B88" s="1077"/>
      <c r="C88" s="1077"/>
      <c r="D88" s="1077"/>
      <c r="E88" s="1077"/>
      <c r="F88" s="1077"/>
      <c r="G88" s="1077"/>
      <c r="H88" s="1077"/>
      <c r="I88" s="1077"/>
      <c r="J88" s="1077"/>
    </row>
    <row r="89" spans="1:15" s="141" customFormat="1" ht="4.5" customHeight="1">
      <c r="A89" s="142"/>
      <c r="B89" s="143"/>
    </row>
    <row r="90" spans="1:15" s="144" customFormat="1" ht="17.25" customHeight="1">
      <c r="A90" s="1078" t="e">
        <f>C93</f>
        <v>#REF!</v>
      </c>
      <c r="B90" s="1078"/>
      <c r="C90" s="1078"/>
      <c r="D90" s="1078"/>
      <c r="E90" s="1078"/>
      <c r="F90" s="1078"/>
      <c r="G90" s="1078"/>
      <c r="H90" s="1078"/>
      <c r="I90" s="1078"/>
      <c r="J90" s="1078"/>
    </row>
    <row r="91" spans="1:15" s="144" customFormat="1" ht="30" customHeight="1" thickBot="1">
      <c r="A91" s="1079" t="e">
        <f>C94</f>
        <v>#REF!</v>
      </c>
      <c r="B91" s="1079"/>
      <c r="C91" s="1079"/>
      <c r="D91" s="1079"/>
      <c r="E91" s="1079"/>
      <c r="F91" s="1079"/>
      <c r="G91" s="1079"/>
      <c r="H91" s="1079"/>
      <c r="I91" s="1079"/>
      <c r="J91" s="1079"/>
    </row>
    <row r="92" spans="1:15" s="144" customFormat="1" ht="4.5" customHeight="1" thickTop="1">
      <c r="A92" s="145"/>
      <c r="B92" s="145"/>
      <c r="C92" s="145"/>
      <c r="D92" s="145"/>
      <c r="E92" s="145"/>
      <c r="F92" s="145"/>
      <c r="G92" s="145"/>
      <c r="H92" s="145"/>
      <c r="I92" s="145"/>
      <c r="J92" s="145"/>
      <c r="L92" s="146"/>
    </row>
    <row r="93" spans="1:15" s="144" customFormat="1" ht="15.95" customHeight="1" thickBot="1">
      <c r="A93" s="1080" t="s">
        <v>555</v>
      </c>
      <c r="B93" s="1081"/>
      <c r="C93" s="1082" t="e">
        <f>#REF!</f>
        <v>#REF!</v>
      </c>
      <c r="D93" s="1082"/>
      <c r="E93" s="1082"/>
      <c r="F93" s="1082"/>
      <c r="G93" s="1082"/>
      <c r="H93" s="1082"/>
      <c r="I93" s="1082"/>
      <c r="J93" s="1083"/>
      <c r="K93" s="147"/>
      <c r="L93" s="147"/>
      <c r="M93" s="147"/>
      <c r="N93" s="147"/>
      <c r="O93" s="147"/>
    </row>
    <row r="94" spans="1:15" s="144" customFormat="1" ht="15.95" customHeight="1" thickBot="1">
      <c r="A94" s="1061" t="s">
        <v>556</v>
      </c>
      <c r="B94" s="1067"/>
      <c r="C94" s="1075" t="e">
        <f>#REF!</f>
        <v>#REF!</v>
      </c>
      <c r="D94" s="1075"/>
      <c r="E94" s="1075"/>
      <c r="F94" s="1075"/>
      <c r="G94" s="1075"/>
      <c r="H94" s="1075"/>
      <c r="I94" s="1075"/>
      <c r="J94" s="1084"/>
      <c r="K94" s="147"/>
      <c r="L94" s="147"/>
      <c r="M94" s="147"/>
      <c r="N94" s="147"/>
      <c r="O94" s="147"/>
    </row>
    <row r="95" spans="1:15" s="144" customFormat="1" ht="15.95" customHeight="1" thickBot="1">
      <c r="A95" s="1061" t="s">
        <v>557</v>
      </c>
      <c r="B95" s="1067"/>
      <c r="C95" s="1073"/>
      <c r="D95" s="1073"/>
      <c r="E95" s="1073"/>
      <c r="F95" s="1067" t="s">
        <v>558</v>
      </c>
      <c r="G95" s="1067"/>
      <c r="H95" s="148"/>
      <c r="I95" s="149" t="s">
        <v>559</v>
      </c>
      <c r="J95" s="150"/>
      <c r="K95" s="147"/>
      <c r="L95" s="147"/>
      <c r="M95" s="147"/>
      <c r="N95" s="147"/>
      <c r="O95" s="147"/>
    </row>
    <row r="96" spans="1:15" s="144" customFormat="1" ht="15.95" customHeight="1" thickBot="1">
      <c r="A96" s="1061" t="s">
        <v>560</v>
      </c>
      <c r="B96" s="1067"/>
      <c r="C96" s="1075" t="e">
        <f>#REF!</f>
        <v>#REF!</v>
      </c>
      <c r="D96" s="1075"/>
      <c r="E96" s="1075"/>
      <c r="F96" s="1067" t="s">
        <v>561</v>
      </c>
      <c r="G96" s="1067"/>
      <c r="H96" s="151" t="e">
        <f>#REF!</f>
        <v>#REF!</v>
      </c>
      <c r="I96" s="152" t="s">
        <v>562</v>
      </c>
      <c r="J96" s="152"/>
      <c r="K96" s="147"/>
      <c r="L96" s="147"/>
      <c r="M96" s="147"/>
      <c r="N96" s="147"/>
      <c r="O96" s="147"/>
    </row>
    <row r="97" spans="1:15" s="144" customFormat="1" ht="15.95" customHeight="1" thickBot="1">
      <c r="A97" s="1061" t="s">
        <v>563</v>
      </c>
      <c r="B97" s="1067"/>
      <c r="C97" s="151" t="e">
        <f>#REF!</f>
        <v>#REF!</v>
      </c>
      <c r="D97" s="1071" t="s">
        <v>564</v>
      </c>
      <c r="E97" s="1072"/>
      <c r="F97" s="1067" t="s">
        <v>565</v>
      </c>
      <c r="G97" s="1067"/>
      <c r="H97" s="151" t="e">
        <f>#REF!</f>
        <v>#REF!</v>
      </c>
      <c r="I97" s="152" t="s">
        <v>566</v>
      </c>
      <c r="J97" s="152"/>
      <c r="K97" s="147"/>
      <c r="M97" s="147"/>
      <c r="N97" s="147"/>
      <c r="O97" s="147"/>
    </row>
    <row r="98" spans="1:15" s="144" customFormat="1" ht="15.95" customHeight="1" thickBot="1">
      <c r="A98" s="1061" t="s">
        <v>567</v>
      </c>
      <c r="B98" s="1067"/>
      <c r="C98" s="1073"/>
      <c r="D98" s="1073"/>
      <c r="E98" s="1073"/>
      <c r="F98" s="1073"/>
      <c r="G98" s="1073"/>
      <c r="H98" s="1073"/>
      <c r="I98" s="1073"/>
      <c r="J98" s="1074"/>
      <c r="K98" s="147"/>
      <c r="M98" s="147"/>
      <c r="N98" s="147"/>
      <c r="O98" s="147"/>
    </row>
    <row r="99" spans="1:15" s="158" customFormat="1" ht="15.95" customHeight="1" thickBot="1">
      <c r="A99" s="1061" t="s">
        <v>568</v>
      </c>
      <c r="B99" s="1067"/>
      <c r="C99" s="153" t="s">
        <v>569</v>
      </c>
      <c r="D99" s="154" t="e">
        <f>#REF!</f>
        <v>#REF!</v>
      </c>
      <c r="E99" s="155" t="s">
        <v>570</v>
      </c>
      <c r="F99" s="154" t="e">
        <f>#REF!</f>
        <v>#REF!</v>
      </c>
      <c r="G99" s="155" t="s">
        <v>381</v>
      </c>
      <c r="H99" s="154" t="e">
        <f>D99+F99</f>
        <v>#REF!</v>
      </c>
      <c r="I99" s="156"/>
      <c r="J99" s="156"/>
      <c r="K99" s="157"/>
      <c r="M99" s="157"/>
      <c r="N99" s="157"/>
      <c r="O99" s="157"/>
    </row>
    <row r="100" spans="1:15" s="144" customFormat="1" ht="15.95" customHeight="1" thickBot="1">
      <c r="A100" s="1064" t="s">
        <v>571</v>
      </c>
      <c r="B100" s="1065"/>
      <c r="C100" s="1066" t="s">
        <v>572</v>
      </c>
      <c r="D100" s="1066"/>
      <c r="E100" s="1066"/>
      <c r="F100" s="1067" t="s">
        <v>573</v>
      </c>
      <c r="G100" s="1067"/>
      <c r="H100" s="159"/>
      <c r="I100" s="160" t="s">
        <v>559</v>
      </c>
      <c r="J100" s="161"/>
      <c r="K100" s="147"/>
      <c r="L100" s="147"/>
      <c r="M100" s="147"/>
      <c r="N100" s="147"/>
      <c r="O100" s="147"/>
    </row>
    <row r="101" spans="1:15" s="144" customFormat="1" ht="4.5" customHeight="1" thickBot="1">
      <c r="A101" s="162"/>
      <c r="B101" s="162"/>
      <c r="C101" s="162"/>
      <c r="D101" s="162"/>
      <c r="E101" s="162"/>
      <c r="F101" s="162"/>
      <c r="G101" s="162"/>
      <c r="H101" s="162"/>
      <c r="I101" s="162"/>
      <c r="J101" s="162"/>
      <c r="L101" s="146"/>
    </row>
    <row r="102" spans="1:15" s="144" customFormat="1" ht="4.5" customHeight="1" thickTop="1" thickBot="1">
      <c r="A102" s="145"/>
      <c r="B102" s="145"/>
      <c r="C102" s="145"/>
      <c r="D102" s="145"/>
      <c r="E102" s="145"/>
      <c r="F102" s="145"/>
      <c r="G102" s="145"/>
      <c r="H102" s="145"/>
      <c r="I102" s="145"/>
      <c r="J102" s="145"/>
      <c r="L102" s="146"/>
    </row>
    <row r="103" spans="1:15" s="144" customFormat="1" ht="20.100000000000001" customHeight="1" thickTop="1" thickBot="1">
      <c r="A103" s="1068" t="s">
        <v>574</v>
      </c>
      <c r="B103" s="1068"/>
      <c r="C103" s="1069" t="e">
        <f>#REF!</f>
        <v>#REF!</v>
      </c>
      <c r="D103" s="1070"/>
      <c r="E103" s="1070"/>
      <c r="F103" s="1070"/>
      <c r="G103" s="1070"/>
      <c r="H103" s="1070"/>
      <c r="I103" s="1070"/>
      <c r="J103" s="1070"/>
      <c r="K103" s="147"/>
      <c r="L103" s="147"/>
      <c r="M103" s="147"/>
      <c r="N103" s="147"/>
      <c r="O103" s="147"/>
    </row>
    <row r="104" spans="1:15" s="144" customFormat="1" ht="42" customHeight="1" thickBot="1">
      <c r="A104" s="1060" t="s">
        <v>575</v>
      </c>
      <c r="B104" s="1060"/>
      <c r="C104" s="1054" t="e">
        <f>#REF!</f>
        <v>#REF!</v>
      </c>
      <c r="D104" s="1055"/>
      <c r="E104" s="1055"/>
      <c r="F104" s="1055"/>
      <c r="G104" s="1055"/>
      <c r="H104" s="1055"/>
      <c r="I104" s="1055"/>
      <c r="J104" s="1055"/>
      <c r="K104" s="147"/>
      <c r="L104" s="147"/>
      <c r="M104" s="147"/>
      <c r="N104" s="147"/>
      <c r="O104" s="147"/>
    </row>
    <row r="105" spans="1:15" s="144" customFormat="1" ht="26.1" customHeight="1" thickBot="1">
      <c r="A105" s="1060" t="s">
        <v>576</v>
      </c>
      <c r="B105" s="1061"/>
      <c r="C105" s="1062" t="s">
        <v>577</v>
      </c>
      <c r="D105" s="1063"/>
      <c r="E105" s="1063"/>
      <c r="F105" s="1063"/>
      <c r="G105" s="1063"/>
      <c r="H105" s="1063"/>
      <c r="I105" s="1063"/>
      <c r="J105" s="1063"/>
      <c r="K105" s="147"/>
      <c r="L105" s="147"/>
      <c r="M105" s="147"/>
      <c r="N105" s="147"/>
      <c r="O105" s="147"/>
    </row>
    <row r="106" spans="1:15" s="144" customFormat="1" ht="78" customHeight="1" thickBot="1">
      <c r="A106" s="1053" t="s">
        <v>578</v>
      </c>
      <c r="B106" s="1053"/>
      <c r="C106" s="1054" t="e">
        <f>#REF!</f>
        <v>#REF!</v>
      </c>
      <c r="D106" s="1055"/>
      <c r="E106" s="1055"/>
      <c r="F106" s="1055"/>
      <c r="G106" s="1055"/>
      <c r="H106" s="1055"/>
      <c r="I106" s="1055"/>
      <c r="J106" s="1055"/>
      <c r="K106" s="147"/>
      <c r="L106" s="147"/>
      <c r="M106" s="147"/>
      <c r="N106" s="147"/>
      <c r="O106" s="147"/>
    </row>
    <row r="107" spans="1:15" s="144" customFormat="1" ht="78" customHeight="1" thickBot="1">
      <c r="A107" s="1053" t="s">
        <v>579</v>
      </c>
      <c r="B107" s="1053"/>
      <c r="C107" s="1054" t="e">
        <f>#REF!</f>
        <v>#REF!</v>
      </c>
      <c r="D107" s="1055"/>
      <c r="E107" s="1055"/>
      <c r="F107" s="1055"/>
      <c r="G107" s="1055"/>
      <c r="H107" s="1055"/>
      <c r="I107" s="1055"/>
      <c r="J107" s="1055"/>
      <c r="K107" s="147"/>
      <c r="L107" s="147"/>
      <c r="M107" s="147"/>
      <c r="N107" s="147"/>
      <c r="O107" s="147"/>
    </row>
    <row r="108" spans="1:15" s="144" customFormat="1" ht="33.950000000000003" customHeight="1" thickBot="1">
      <c r="A108" s="1059" t="s">
        <v>580</v>
      </c>
      <c r="B108" s="1059"/>
      <c r="C108" s="1054" t="e">
        <f>#REF!</f>
        <v>#REF!</v>
      </c>
      <c r="D108" s="1055"/>
      <c r="E108" s="1055"/>
      <c r="F108" s="1055"/>
      <c r="G108" s="1055"/>
      <c r="H108" s="1055"/>
      <c r="I108" s="1055"/>
      <c r="J108" s="1055"/>
      <c r="K108" s="147"/>
      <c r="L108" s="147"/>
      <c r="M108" s="147"/>
      <c r="N108" s="147"/>
      <c r="O108" s="147"/>
    </row>
    <row r="109" spans="1:15" s="144" customFormat="1" ht="33.950000000000003" customHeight="1" thickBot="1">
      <c r="A109" s="1053" t="s">
        <v>581</v>
      </c>
      <c r="B109" s="1053"/>
      <c r="C109" s="1054" t="e">
        <f>#REF!</f>
        <v>#REF!</v>
      </c>
      <c r="D109" s="1055"/>
      <c r="E109" s="1055"/>
      <c r="F109" s="1055"/>
      <c r="G109" s="1055"/>
      <c r="H109" s="1055"/>
      <c r="I109" s="1055"/>
      <c r="J109" s="1055"/>
      <c r="K109" s="147"/>
      <c r="L109" s="147"/>
      <c r="M109" s="147"/>
      <c r="N109" s="147"/>
      <c r="O109" s="147"/>
    </row>
    <row r="110" spans="1:15" s="144" customFormat="1" ht="33.950000000000003" customHeight="1" thickBot="1">
      <c r="A110" s="1053" t="s">
        <v>582</v>
      </c>
      <c r="B110" s="1053"/>
      <c r="C110" s="1054" t="e">
        <f>#REF!</f>
        <v>#REF!</v>
      </c>
      <c r="D110" s="1055"/>
      <c r="E110" s="1055"/>
      <c r="F110" s="1055"/>
      <c r="G110" s="1055"/>
      <c r="H110" s="1055"/>
      <c r="I110" s="1055"/>
      <c r="J110" s="1055"/>
      <c r="K110" s="147"/>
      <c r="L110" s="147"/>
      <c r="M110" s="147"/>
      <c r="N110" s="147"/>
      <c r="O110" s="147"/>
    </row>
    <row r="111" spans="1:15" s="144" customFormat="1" ht="42" customHeight="1" thickBot="1">
      <c r="A111" s="1053" t="s">
        <v>583</v>
      </c>
      <c r="B111" s="1053"/>
      <c r="C111" s="1054" t="e">
        <f>#REF!</f>
        <v>#REF!</v>
      </c>
      <c r="D111" s="1055"/>
      <c r="E111" s="1055"/>
      <c r="F111" s="1055"/>
      <c r="G111" s="1055"/>
      <c r="H111" s="1055"/>
      <c r="I111" s="1055"/>
      <c r="J111" s="1055"/>
      <c r="K111" s="147"/>
      <c r="L111" s="147"/>
      <c r="M111" s="147"/>
      <c r="N111" s="147"/>
      <c r="O111" s="147"/>
    </row>
    <row r="112" spans="1:15" s="144" customFormat="1" ht="33.75" customHeight="1" thickBot="1">
      <c r="A112" s="1053" t="s">
        <v>584</v>
      </c>
      <c r="B112" s="1053"/>
      <c r="C112" s="1054" t="e">
        <f>#REF!</f>
        <v>#REF!</v>
      </c>
      <c r="D112" s="1055"/>
      <c r="E112" s="1055"/>
      <c r="F112" s="1055"/>
      <c r="G112" s="1055"/>
      <c r="H112" s="1055"/>
      <c r="I112" s="1055"/>
      <c r="J112" s="1055"/>
      <c r="K112" s="147"/>
      <c r="L112" s="147"/>
      <c r="M112" s="147"/>
      <c r="N112" s="147"/>
      <c r="O112" s="147"/>
    </row>
    <row r="113" spans="1:15" s="144" customFormat="1" ht="33" customHeight="1" thickBot="1">
      <c r="A113" s="1053" t="s">
        <v>585</v>
      </c>
      <c r="B113" s="1053"/>
      <c r="C113" s="1054" t="e">
        <f>#REF!</f>
        <v>#REF!</v>
      </c>
      <c r="D113" s="1055"/>
      <c r="E113" s="1055"/>
      <c r="F113" s="1055"/>
      <c r="G113" s="1055"/>
      <c r="H113" s="1055"/>
      <c r="I113" s="1055"/>
      <c r="J113" s="1055"/>
      <c r="K113" s="147"/>
      <c r="L113" s="147"/>
      <c r="M113" s="147"/>
      <c r="N113" s="147"/>
      <c r="O113" s="147"/>
    </row>
    <row r="114" spans="1:15" s="144" customFormat="1" ht="33" customHeight="1" thickBot="1">
      <c r="A114" s="1053" t="s">
        <v>586</v>
      </c>
      <c r="B114" s="1053"/>
      <c r="C114" s="1054" t="e">
        <f>#REF!</f>
        <v>#REF!</v>
      </c>
      <c r="D114" s="1055"/>
      <c r="E114" s="1055"/>
      <c r="F114" s="1055"/>
      <c r="G114" s="1055"/>
      <c r="H114" s="1055"/>
      <c r="I114" s="1055"/>
      <c r="J114" s="1055"/>
      <c r="K114" s="147"/>
      <c r="L114" s="147"/>
      <c r="M114" s="147"/>
      <c r="N114" s="147"/>
      <c r="O114" s="147"/>
    </row>
    <row r="115" spans="1:15" s="144" customFormat="1" ht="33" customHeight="1" thickBot="1">
      <c r="A115" s="1053" t="s">
        <v>587</v>
      </c>
      <c r="B115" s="1053"/>
      <c r="C115" s="1054" t="e">
        <f>#REF!</f>
        <v>#REF!</v>
      </c>
      <c r="D115" s="1055"/>
      <c r="E115" s="1055"/>
      <c r="F115" s="1055"/>
      <c r="G115" s="1055"/>
      <c r="H115" s="1055"/>
      <c r="I115" s="1055"/>
      <c r="J115" s="1055"/>
      <c r="K115" s="147"/>
      <c r="L115" s="147"/>
      <c r="M115" s="147"/>
      <c r="N115" s="147"/>
      <c r="O115" s="147"/>
    </row>
    <row r="116" spans="1:15" s="158" customFormat="1" ht="15.75" customHeight="1">
      <c r="A116" s="1056" t="s">
        <v>588</v>
      </c>
      <c r="B116" s="1056"/>
      <c r="C116" s="1057" t="e">
        <f>#REF!</f>
        <v>#REF!</v>
      </c>
      <c r="D116" s="1058"/>
      <c r="E116" s="1058"/>
      <c r="F116" s="1058"/>
      <c r="G116" s="1058"/>
      <c r="H116" s="1058"/>
      <c r="I116" s="1058"/>
      <c r="J116" s="1058"/>
      <c r="K116" s="157"/>
      <c r="L116" s="157"/>
      <c r="M116" s="157"/>
      <c r="N116" s="157"/>
      <c r="O116" s="157"/>
    </row>
    <row r="117" spans="1:15" s="141" customFormat="1" ht="21.75" customHeight="1">
      <c r="A117" s="1076" t="s">
        <v>554</v>
      </c>
      <c r="B117" s="1077"/>
      <c r="C117" s="1077"/>
      <c r="D117" s="1077"/>
      <c r="E117" s="1077"/>
      <c r="F117" s="1077"/>
      <c r="G117" s="1077"/>
      <c r="H117" s="1077"/>
      <c r="I117" s="1077"/>
      <c r="J117" s="1077"/>
    </row>
    <row r="118" spans="1:15" s="141" customFormat="1" ht="4.5" customHeight="1">
      <c r="A118" s="142"/>
      <c r="B118" s="143"/>
    </row>
    <row r="119" spans="1:15" s="144" customFormat="1" ht="17.25" customHeight="1">
      <c r="A119" s="1078" t="e">
        <f>C122</f>
        <v>#REF!</v>
      </c>
      <c r="B119" s="1078"/>
      <c r="C119" s="1078"/>
      <c r="D119" s="1078"/>
      <c r="E119" s="1078"/>
      <c r="F119" s="1078"/>
      <c r="G119" s="1078"/>
      <c r="H119" s="1078"/>
      <c r="I119" s="1078"/>
      <c r="J119" s="1078"/>
    </row>
    <row r="120" spans="1:15" s="144" customFormat="1" ht="30" customHeight="1" thickBot="1">
      <c r="A120" s="1079" t="e">
        <f>C123</f>
        <v>#REF!</v>
      </c>
      <c r="B120" s="1079"/>
      <c r="C120" s="1079"/>
      <c r="D120" s="1079"/>
      <c r="E120" s="1079"/>
      <c r="F120" s="1079"/>
      <c r="G120" s="1079"/>
      <c r="H120" s="1079"/>
      <c r="I120" s="1079"/>
      <c r="J120" s="1079"/>
    </row>
    <row r="121" spans="1:15" s="144" customFormat="1" ht="4.5" customHeight="1" thickTop="1">
      <c r="A121" s="145"/>
      <c r="B121" s="145"/>
      <c r="C121" s="145"/>
      <c r="D121" s="145"/>
      <c r="E121" s="145"/>
      <c r="F121" s="145"/>
      <c r="G121" s="145"/>
      <c r="H121" s="145"/>
      <c r="I121" s="145"/>
      <c r="J121" s="145"/>
      <c r="L121" s="146"/>
    </row>
    <row r="122" spans="1:15" s="144" customFormat="1" ht="15.95" customHeight="1" thickBot="1">
      <c r="A122" s="1080" t="s">
        <v>555</v>
      </c>
      <c r="B122" s="1081"/>
      <c r="C122" s="1082" t="e">
        <f>#REF!</f>
        <v>#REF!</v>
      </c>
      <c r="D122" s="1082"/>
      <c r="E122" s="1082"/>
      <c r="F122" s="1082"/>
      <c r="G122" s="1082"/>
      <c r="H122" s="1082"/>
      <c r="I122" s="1082"/>
      <c r="J122" s="1083"/>
      <c r="K122" s="147"/>
      <c r="L122" s="147"/>
      <c r="M122" s="147"/>
      <c r="N122" s="147"/>
      <c r="O122" s="147"/>
    </row>
    <row r="123" spans="1:15" s="144" customFormat="1" ht="15.95" customHeight="1" thickBot="1">
      <c r="A123" s="1061" t="s">
        <v>556</v>
      </c>
      <c r="B123" s="1067"/>
      <c r="C123" s="1075" t="e">
        <f>#REF!</f>
        <v>#REF!</v>
      </c>
      <c r="D123" s="1075"/>
      <c r="E123" s="1075"/>
      <c r="F123" s="1075"/>
      <c r="G123" s="1075"/>
      <c r="H123" s="1075"/>
      <c r="I123" s="1075"/>
      <c r="J123" s="1084"/>
      <c r="K123" s="147"/>
      <c r="L123" s="147"/>
      <c r="M123" s="147"/>
      <c r="N123" s="147"/>
      <c r="O123" s="147"/>
    </row>
    <row r="124" spans="1:15" s="144" customFormat="1" ht="15.95" customHeight="1" thickBot="1">
      <c r="A124" s="1061" t="s">
        <v>557</v>
      </c>
      <c r="B124" s="1067"/>
      <c r="C124" s="1073"/>
      <c r="D124" s="1073"/>
      <c r="E124" s="1073"/>
      <c r="F124" s="1067" t="s">
        <v>558</v>
      </c>
      <c r="G124" s="1067"/>
      <c r="H124" s="148"/>
      <c r="I124" s="149" t="s">
        <v>559</v>
      </c>
      <c r="J124" s="150"/>
      <c r="K124" s="147"/>
      <c r="L124" s="147"/>
      <c r="M124" s="147"/>
      <c r="N124" s="147"/>
      <c r="O124" s="147"/>
    </row>
    <row r="125" spans="1:15" s="144" customFormat="1" ht="15.95" customHeight="1" thickBot="1">
      <c r="A125" s="1061" t="s">
        <v>560</v>
      </c>
      <c r="B125" s="1067"/>
      <c r="C125" s="1075" t="e">
        <f>#REF!</f>
        <v>#REF!</v>
      </c>
      <c r="D125" s="1075"/>
      <c r="E125" s="1075"/>
      <c r="F125" s="1067" t="s">
        <v>561</v>
      </c>
      <c r="G125" s="1067"/>
      <c r="H125" s="151" t="e">
        <f>#REF!</f>
        <v>#REF!</v>
      </c>
      <c r="I125" s="152" t="s">
        <v>562</v>
      </c>
      <c r="J125" s="152"/>
      <c r="K125" s="147"/>
      <c r="L125" s="147"/>
      <c r="M125" s="147"/>
      <c r="N125" s="147"/>
      <c r="O125" s="147"/>
    </row>
    <row r="126" spans="1:15" s="144" customFormat="1" ht="15.95" customHeight="1" thickBot="1">
      <c r="A126" s="1061" t="s">
        <v>563</v>
      </c>
      <c r="B126" s="1067"/>
      <c r="C126" s="151" t="e">
        <f>#REF!</f>
        <v>#REF!</v>
      </c>
      <c r="D126" s="1071" t="s">
        <v>564</v>
      </c>
      <c r="E126" s="1072"/>
      <c r="F126" s="1067" t="s">
        <v>565</v>
      </c>
      <c r="G126" s="1067"/>
      <c r="H126" s="151" t="e">
        <f>#REF!</f>
        <v>#REF!</v>
      </c>
      <c r="I126" s="152" t="s">
        <v>566</v>
      </c>
      <c r="J126" s="152"/>
      <c r="K126" s="147"/>
      <c r="M126" s="147"/>
      <c r="N126" s="147"/>
      <c r="O126" s="147"/>
    </row>
    <row r="127" spans="1:15" s="144" customFormat="1" ht="15.95" customHeight="1" thickBot="1">
      <c r="A127" s="1061" t="s">
        <v>567</v>
      </c>
      <c r="B127" s="1067"/>
      <c r="C127" s="1073"/>
      <c r="D127" s="1073"/>
      <c r="E127" s="1073"/>
      <c r="F127" s="1073"/>
      <c r="G127" s="1073"/>
      <c r="H127" s="1073"/>
      <c r="I127" s="1073"/>
      <c r="J127" s="1074"/>
      <c r="K127" s="147"/>
      <c r="M127" s="147"/>
      <c r="N127" s="147"/>
      <c r="O127" s="147"/>
    </row>
    <row r="128" spans="1:15" s="158" customFormat="1" ht="15.95" customHeight="1" thickBot="1">
      <c r="A128" s="1061" t="s">
        <v>568</v>
      </c>
      <c r="B128" s="1067"/>
      <c r="C128" s="153" t="s">
        <v>569</v>
      </c>
      <c r="D128" s="154" t="e">
        <f>#REF!</f>
        <v>#REF!</v>
      </c>
      <c r="E128" s="155" t="s">
        <v>570</v>
      </c>
      <c r="F128" s="154" t="e">
        <f>#REF!</f>
        <v>#REF!</v>
      </c>
      <c r="G128" s="155" t="s">
        <v>381</v>
      </c>
      <c r="H128" s="154" t="e">
        <f>D128+F128</f>
        <v>#REF!</v>
      </c>
      <c r="I128" s="156"/>
      <c r="J128" s="156"/>
      <c r="K128" s="157"/>
      <c r="M128" s="157"/>
      <c r="N128" s="157"/>
      <c r="O128" s="157"/>
    </row>
    <row r="129" spans="1:15" s="144" customFormat="1" ht="15.95" customHeight="1" thickBot="1">
      <c r="A129" s="1064" t="s">
        <v>571</v>
      </c>
      <c r="B129" s="1065"/>
      <c r="C129" s="1066" t="s">
        <v>572</v>
      </c>
      <c r="D129" s="1066"/>
      <c r="E129" s="1066"/>
      <c r="F129" s="1067" t="s">
        <v>573</v>
      </c>
      <c r="G129" s="1067"/>
      <c r="H129" s="159"/>
      <c r="I129" s="160" t="s">
        <v>559</v>
      </c>
      <c r="J129" s="161"/>
      <c r="K129" s="147"/>
      <c r="L129" s="147"/>
      <c r="M129" s="147"/>
      <c r="N129" s="147"/>
      <c r="O129" s="147"/>
    </row>
    <row r="130" spans="1:15" s="144" customFormat="1" ht="4.5" customHeight="1" thickBot="1">
      <c r="A130" s="162"/>
      <c r="B130" s="162"/>
      <c r="C130" s="162"/>
      <c r="D130" s="162"/>
      <c r="E130" s="162"/>
      <c r="F130" s="162"/>
      <c r="G130" s="162"/>
      <c r="H130" s="162"/>
      <c r="I130" s="162"/>
      <c r="J130" s="162"/>
      <c r="L130" s="146"/>
    </row>
    <row r="131" spans="1:15" s="144" customFormat="1" ht="4.5" customHeight="1" thickTop="1" thickBot="1">
      <c r="A131" s="145"/>
      <c r="B131" s="145"/>
      <c r="C131" s="145"/>
      <c r="D131" s="145"/>
      <c r="E131" s="145"/>
      <c r="F131" s="145"/>
      <c r="G131" s="145"/>
      <c r="H131" s="145"/>
      <c r="I131" s="145"/>
      <c r="J131" s="145"/>
      <c r="L131" s="146"/>
    </row>
    <row r="132" spans="1:15" s="144" customFormat="1" ht="20.100000000000001" customHeight="1" thickTop="1" thickBot="1">
      <c r="A132" s="1068" t="s">
        <v>574</v>
      </c>
      <c r="B132" s="1068"/>
      <c r="C132" s="1069" t="e">
        <f>#REF!</f>
        <v>#REF!</v>
      </c>
      <c r="D132" s="1070"/>
      <c r="E132" s="1070"/>
      <c r="F132" s="1070"/>
      <c r="G132" s="1070"/>
      <c r="H132" s="1070"/>
      <c r="I132" s="1070"/>
      <c r="J132" s="1070"/>
      <c r="K132" s="147"/>
      <c r="L132" s="147"/>
      <c r="M132" s="147"/>
      <c r="N132" s="147"/>
      <c r="O132" s="147"/>
    </row>
    <row r="133" spans="1:15" s="144" customFormat="1" ht="42" customHeight="1" thickBot="1">
      <c r="A133" s="1060" t="s">
        <v>575</v>
      </c>
      <c r="B133" s="1060"/>
      <c r="C133" s="1054" t="e">
        <f>#REF!</f>
        <v>#REF!</v>
      </c>
      <c r="D133" s="1055"/>
      <c r="E133" s="1055"/>
      <c r="F133" s="1055"/>
      <c r="G133" s="1055"/>
      <c r="H133" s="1055"/>
      <c r="I133" s="1055"/>
      <c r="J133" s="1055"/>
      <c r="K133" s="147"/>
      <c r="L133" s="147"/>
      <c r="M133" s="147"/>
      <c r="N133" s="147"/>
      <c r="O133" s="147"/>
    </row>
    <row r="134" spans="1:15" s="144" customFormat="1" ht="26.1" customHeight="1" thickBot="1">
      <c r="A134" s="1060" t="s">
        <v>576</v>
      </c>
      <c r="B134" s="1061"/>
      <c r="C134" s="1062" t="s">
        <v>577</v>
      </c>
      <c r="D134" s="1063"/>
      <c r="E134" s="1063"/>
      <c r="F134" s="1063"/>
      <c r="G134" s="1063"/>
      <c r="H134" s="1063"/>
      <c r="I134" s="1063"/>
      <c r="J134" s="1063"/>
      <c r="K134" s="147"/>
      <c r="L134" s="147"/>
      <c r="M134" s="147"/>
      <c r="N134" s="147"/>
      <c r="O134" s="147"/>
    </row>
    <row r="135" spans="1:15" s="144" customFormat="1" ht="78" customHeight="1" thickBot="1">
      <c r="A135" s="1053" t="s">
        <v>578</v>
      </c>
      <c r="B135" s="1053"/>
      <c r="C135" s="1054" t="e">
        <f>#REF!</f>
        <v>#REF!</v>
      </c>
      <c r="D135" s="1055"/>
      <c r="E135" s="1055"/>
      <c r="F135" s="1055"/>
      <c r="G135" s="1055"/>
      <c r="H135" s="1055"/>
      <c r="I135" s="1055"/>
      <c r="J135" s="1055"/>
      <c r="K135" s="147"/>
      <c r="L135" s="147"/>
      <c r="M135" s="147"/>
      <c r="N135" s="147"/>
      <c r="O135" s="147"/>
    </row>
    <row r="136" spans="1:15" s="144" customFormat="1" ht="78" customHeight="1" thickBot="1">
      <c r="A136" s="1053" t="s">
        <v>579</v>
      </c>
      <c r="B136" s="1053"/>
      <c r="C136" s="1054" t="e">
        <f>#REF!</f>
        <v>#REF!</v>
      </c>
      <c r="D136" s="1055"/>
      <c r="E136" s="1055"/>
      <c r="F136" s="1055"/>
      <c r="G136" s="1055"/>
      <c r="H136" s="1055"/>
      <c r="I136" s="1055"/>
      <c r="J136" s="1055"/>
      <c r="K136" s="147"/>
      <c r="L136" s="147"/>
      <c r="M136" s="147"/>
      <c r="N136" s="147"/>
      <c r="O136" s="147"/>
    </row>
    <row r="137" spans="1:15" s="144" customFormat="1" ht="33.950000000000003" customHeight="1" thickBot="1">
      <c r="A137" s="1059" t="s">
        <v>580</v>
      </c>
      <c r="B137" s="1059"/>
      <c r="C137" s="1054" t="e">
        <f>#REF!</f>
        <v>#REF!</v>
      </c>
      <c r="D137" s="1055"/>
      <c r="E137" s="1055"/>
      <c r="F137" s="1055"/>
      <c r="G137" s="1055"/>
      <c r="H137" s="1055"/>
      <c r="I137" s="1055"/>
      <c r="J137" s="1055"/>
      <c r="K137" s="147"/>
      <c r="L137" s="147"/>
      <c r="M137" s="147"/>
      <c r="N137" s="147"/>
      <c r="O137" s="147"/>
    </row>
    <row r="138" spans="1:15" s="144" customFormat="1" ht="33.950000000000003" customHeight="1" thickBot="1">
      <c r="A138" s="1053" t="s">
        <v>581</v>
      </c>
      <c r="B138" s="1053"/>
      <c r="C138" s="1054" t="e">
        <f>#REF!</f>
        <v>#REF!</v>
      </c>
      <c r="D138" s="1055"/>
      <c r="E138" s="1055"/>
      <c r="F138" s="1055"/>
      <c r="G138" s="1055"/>
      <c r="H138" s="1055"/>
      <c r="I138" s="1055"/>
      <c r="J138" s="1055"/>
      <c r="K138" s="147"/>
      <c r="L138" s="147"/>
      <c r="M138" s="147"/>
      <c r="N138" s="147"/>
      <c r="O138" s="147"/>
    </row>
    <row r="139" spans="1:15" s="144" customFormat="1" ht="33.950000000000003" customHeight="1" thickBot="1">
      <c r="A139" s="1053" t="s">
        <v>582</v>
      </c>
      <c r="B139" s="1053"/>
      <c r="C139" s="1054" t="e">
        <f>#REF!</f>
        <v>#REF!</v>
      </c>
      <c r="D139" s="1055"/>
      <c r="E139" s="1055"/>
      <c r="F139" s="1055"/>
      <c r="G139" s="1055"/>
      <c r="H139" s="1055"/>
      <c r="I139" s="1055"/>
      <c r="J139" s="1055"/>
      <c r="K139" s="147"/>
      <c r="L139" s="147"/>
      <c r="M139" s="147"/>
      <c r="N139" s="147"/>
      <c r="O139" s="147"/>
    </row>
    <row r="140" spans="1:15" s="144" customFormat="1" ht="42" customHeight="1" thickBot="1">
      <c r="A140" s="1053" t="s">
        <v>583</v>
      </c>
      <c r="B140" s="1053"/>
      <c r="C140" s="1054" t="e">
        <f>#REF!</f>
        <v>#REF!</v>
      </c>
      <c r="D140" s="1055"/>
      <c r="E140" s="1055"/>
      <c r="F140" s="1055"/>
      <c r="G140" s="1055"/>
      <c r="H140" s="1055"/>
      <c r="I140" s="1055"/>
      <c r="J140" s="1055"/>
      <c r="K140" s="147"/>
      <c r="L140" s="147"/>
      <c r="M140" s="147"/>
      <c r="N140" s="147"/>
      <c r="O140" s="147"/>
    </row>
    <row r="141" spans="1:15" s="144" customFormat="1" ht="33.75" customHeight="1" thickBot="1">
      <c r="A141" s="1053" t="s">
        <v>584</v>
      </c>
      <c r="B141" s="1053"/>
      <c r="C141" s="1054" t="e">
        <f>#REF!</f>
        <v>#REF!</v>
      </c>
      <c r="D141" s="1055"/>
      <c r="E141" s="1055"/>
      <c r="F141" s="1055"/>
      <c r="G141" s="1055"/>
      <c r="H141" s="1055"/>
      <c r="I141" s="1055"/>
      <c r="J141" s="1055"/>
      <c r="K141" s="147"/>
      <c r="L141" s="147"/>
      <c r="M141" s="147"/>
      <c r="N141" s="147"/>
      <c r="O141" s="147"/>
    </row>
    <row r="142" spans="1:15" s="144" customFormat="1" ht="33" customHeight="1" thickBot="1">
      <c r="A142" s="1053" t="s">
        <v>585</v>
      </c>
      <c r="B142" s="1053"/>
      <c r="C142" s="1054" t="e">
        <f>#REF!</f>
        <v>#REF!</v>
      </c>
      <c r="D142" s="1055"/>
      <c r="E142" s="1055"/>
      <c r="F142" s="1055"/>
      <c r="G142" s="1055"/>
      <c r="H142" s="1055"/>
      <c r="I142" s="1055"/>
      <c r="J142" s="1055"/>
      <c r="K142" s="147"/>
      <c r="L142" s="147"/>
      <c r="M142" s="147"/>
      <c r="N142" s="147"/>
      <c r="O142" s="147"/>
    </row>
    <row r="143" spans="1:15" s="144" customFormat="1" ht="33" customHeight="1" thickBot="1">
      <c r="A143" s="1053" t="s">
        <v>586</v>
      </c>
      <c r="B143" s="1053"/>
      <c r="C143" s="1054" t="e">
        <f>#REF!</f>
        <v>#REF!</v>
      </c>
      <c r="D143" s="1055"/>
      <c r="E143" s="1055"/>
      <c r="F143" s="1055"/>
      <c r="G143" s="1055"/>
      <c r="H143" s="1055"/>
      <c r="I143" s="1055"/>
      <c r="J143" s="1055"/>
      <c r="K143" s="147"/>
      <c r="L143" s="147"/>
      <c r="M143" s="147"/>
      <c r="N143" s="147"/>
      <c r="O143" s="147"/>
    </row>
    <row r="144" spans="1:15" s="144" customFormat="1" ht="33" customHeight="1" thickBot="1">
      <c r="A144" s="1053" t="s">
        <v>587</v>
      </c>
      <c r="B144" s="1053"/>
      <c r="C144" s="1054" t="e">
        <f>#REF!</f>
        <v>#REF!</v>
      </c>
      <c r="D144" s="1055"/>
      <c r="E144" s="1055"/>
      <c r="F144" s="1055"/>
      <c r="G144" s="1055"/>
      <c r="H144" s="1055"/>
      <c r="I144" s="1055"/>
      <c r="J144" s="1055"/>
      <c r="K144" s="147"/>
      <c r="L144" s="147"/>
      <c r="M144" s="147"/>
      <c r="N144" s="147"/>
      <c r="O144" s="147"/>
    </row>
    <row r="145" spans="1:15" s="158" customFormat="1" ht="15.75" customHeight="1">
      <c r="A145" s="1056" t="s">
        <v>588</v>
      </c>
      <c r="B145" s="1056"/>
      <c r="C145" s="1057" t="e">
        <f>#REF!</f>
        <v>#REF!</v>
      </c>
      <c r="D145" s="1058"/>
      <c r="E145" s="1058"/>
      <c r="F145" s="1058"/>
      <c r="G145" s="1058"/>
      <c r="H145" s="1058"/>
      <c r="I145" s="1058"/>
      <c r="J145" s="1058"/>
      <c r="K145" s="157"/>
      <c r="L145" s="157"/>
      <c r="M145" s="157"/>
      <c r="N145" s="157"/>
      <c r="O145" s="157"/>
    </row>
  </sheetData>
  <mergeCells count="250">
    <mergeCell ref="A8:B8"/>
    <mergeCell ref="C8:E8"/>
    <mergeCell ref="F8:G8"/>
    <mergeCell ref="A9:B9"/>
    <mergeCell ref="C9:E9"/>
    <mergeCell ref="F9:G9"/>
    <mergeCell ref="A1:J1"/>
    <mergeCell ref="A3:J3"/>
    <mergeCell ref="A4:J4"/>
    <mergeCell ref="A6:B6"/>
    <mergeCell ref="C6:J6"/>
    <mergeCell ref="A7:B7"/>
    <mergeCell ref="C7:J7"/>
    <mergeCell ref="A13:B13"/>
    <mergeCell ref="C13:E13"/>
    <mergeCell ref="F13:G13"/>
    <mergeCell ref="A16:B16"/>
    <mergeCell ref="C16:J16"/>
    <mergeCell ref="A17:B17"/>
    <mergeCell ref="C17:J17"/>
    <mergeCell ref="A10:B10"/>
    <mergeCell ref="D10:E10"/>
    <mergeCell ref="F10:G10"/>
    <mergeCell ref="A11:B11"/>
    <mergeCell ref="C11:J11"/>
    <mergeCell ref="A12:B12"/>
    <mergeCell ref="A21:B21"/>
    <mergeCell ref="C21:J21"/>
    <mergeCell ref="A22:B22"/>
    <mergeCell ref="C22:J22"/>
    <mergeCell ref="A23:B23"/>
    <mergeCell ref="C23:J23"/>
    <mergeCell ref="A18:B18"/>
    <mergeCell ref="C18:J18"/>
    <mergeCell ref="A19:B19"/>
    <mergeCell ref="C19:J19"/>
    <mergeCell ref="A20:B20"/>
    <mergeCell ref="C20:J20"/>
    <mergeCell ref="A27:B27"/>
    <mergeCell ref="C27:J27"/>
    <mergeCell ref="A28:B28"/>
    <mergeCell ref="C28:J28"/>
    <mergeCell ref="A29:B29"/>
    <mergeCell ref="C29:J29"/>
    <mergeCell ref="A24:B24"/>
    <mergeCell ref="C24:J24"/>
    <mergeCell ref="A25:B25"/>
    <mergeCell ref="C25:J25"/>
    <mergeCell ref="A26:B26"/>
    <mergeCell ref="C26:J26"/>
    <mergeCell ref="A37:B37"/>
    <mergeCell ref="C37:E37"/>
    <mergeCell ref="F37:G37"/>
    <mergeCell ref="A38:B38"/>
    <mergeCell ref="C38:E38"/>
    <mergeCell ref="F38:G38"/>
    <mergeCell ref="A30:J30"/>
    <mergeCell ref="A32:J32"/>
    <mergeCell ref="A33:J33"/>
    <mergeCell ref="A35:B35"/>
    <mergeCell ref="C35:J35"/>
    <mergeCell ref="A36:B36"/>
    <mergeCell ref="C36:J36"/>
    <mergeCell ref="A42:B42"/>
    <mergeCell ref="C42:E42"/>
    <mergeCell ref="F42:G42"/>
    <mergeCell ref="A45:B45"/>
    <mergeCell ref="C45:J45"/>
    <mergeCell ref="A46:B46"/>
    <mergeCell ref="C46:J46"/>
    <mergeCell ref="A39:B39"/>
    <mergeCell ref="D39:E39"/>
    <mergeCell ref="F39:G39"/>
    <mergeCell ref="A40:B40"/>
    <mergeCell ref="C40:J40"/>
    <mergeCell ref="A41:B41"/>
    <mergeCell ref="A50:B50"/>
    <mergeCell ref="C50:J50"/>
    <mergeCell ref="A51:B51"/>
    <mergeCell ref="C51:J51"/>
    <mergeCell ref="A52:B52"/>
    <mergeCell ref="C52:J52"/>
    <mergeCell ref="A47:B47"/>
    <mergeCell ref="C47:J47"/>
    <mergeCell ref="A48:B48"/>
    <mergeCell ref="C48:J48"/>
    <mergeCell ref="A49:B49"/>
    <mergeCell ref="C49:J49"/>
    <mergeCell ref="A56:B56"/>
    <mergeCell ref="C56:J56"/>
    <mergeCell ref="A57:B57"/>
    <mergeCell ref="C57:J57"/>
    <mergeCell ref="A58:B58"/>
    <mergeCell ref="C58:J58"/>
    <mergeCell ref="A53:B53"/>
    <mergeCell ref="C53:J53"/>
    <mergeCell ref="A54:B54"/>
    <mergeCell ref="C54:J54"/>
    <mergeCell ref="A55:B55"/>
    <mergeCell ref="C55:J55"/>
    <mergeCell ref="A66:B66"/>
    <mergeCell ref="C66:E66"/>
    <mergeCell ref="F66:G66"/>
    <mergeCell ref="A67:B67"/>
    <mergeCell ref="C67:E67"/>
    <mergeCell ref="F67:G67"/>
    <mergeCell ref="A59:J59"/>
    <mergeCell ref="A61:J61"/>
    <mergeCell ref="A62:J62"/>
    <mergeCell ref="A64:B64"/>
    <mergeCell ref="C64:J64"/>
    <mergeCell ref="A65:B65"/>
    <mergeCell ref="C65:J65"/>
    <mergeCell ref="A71:B71"/>
    <mergeCell ref="C71:E71"/>
    <mergeCell ref="F71:G71"/>
    <mergeCell ref="A74:B74"/>
    <mergeCell ref="C74:J74"/>
    <mergeCell ref="A75:B75"/>
    <mergeCell ref="C75:J75"/>
    <mergeCell ref="A68:B68"/>
    <mergeCell ref="D68:E68"/>
    <mergeCell ref="F68:G68"/>
    <mergeCell ref="A69:B69"/>
    <mergeCell ref="C69:J69"/>
    <mergeCell ref="A70:B70"/>
    <mergeCell ref="A79:B79"/>
    <mergeCell ref="C79:J79"/>
    <mergeCell ref="A80:B80"/>
    <mergeCell ref="C80:J80"/>
    <mergeCell ref="A81:B81"/>
    <mergeCell ref="C81:J81"/>
    <mergeCell ref="A76:B76"/>
    <mergeCell ref="C76:J76"/>
    <mergeCell ref="A77:B77"/>
    <mergeCell ref="C77:J77"/>
    <mergeCell ref="A78:B78"/>
    <mergeCell ref="C78:J78"/>
    <mergeCell ref="A85:B85"/>
    <mergeCell ref="C85:J85"/>
    <mergeCell ref="A86:B86"/>
    <mergeCell ref="C86:J86"/>
    <mergeCell ref="A87:B87"/>
    <mergeCell ref="C87:J87"/>
    <mergeCell ref="A82:B82"/>
    <mergeCell ref="C82:J82"/>
    <mergeCell ref="A83:B83"/>
    <mergeCell ref="C83:J83"/>
    <mergeCell ref="A84:B84"/>
    <mergeCell ref="C84:J84"/>
    <mergeCell ref="A95:B95"/>
    <mergeCell ref="C95:E95"/>
    <mergeCell ref="F95:G95"/>
    <mergeCell ref="A96:B96"/>
    <mergeCell ref="C96:E96"/>
    <mergeCell ref="F96:G96"/>
    <mergeCell ref="A88:J88"/>
    <mergeCell ref="A90:J90"/>
    <mergeCell ref="A91:J91"/>
    <mergeCell ref="A93:B93"/>
    <mergeCell ref="C93:J93"/>
    <mergeCell ref="A94:B94"/>
    <mergeCell ref="C94:J94"/>
    <mergeCell ref="A100:B100"/>
    <mergeCell ref="C100:E100"/>
    <mergeCell ref="F100:G100"/>
    <mergeCell ref="A103:B103"/>
    <mergeCell ref="C103:J103"/>
    <mergeCell ref="A104:B104"/>
    <mergeCell ref="C104:J104"/>
    <mergeCell ref="A97:B97"/>
    <mergeCell ref="D97:E97"/>
    <mergeCell ref="F97:G97"/>
    <mergeCell ref="A98:B98"/>
    <mergeCell ref="C98:J98"/>
    <mergeCell ref="A99:B99"/>
    <mergeCell ref="A108:B108"/>
    <mergeCell ref="C108:J108"/>
    <mergeCell ref="A109:B109"/>
    <mergeCell ref="C109:J109"/>
    <mergeCell ref="A110:B110"/>
    <mergeCell ref="C110:J110"/>
    <mergeCell ref="A105:B105"/>
    <mergeCell ref="C105:J105"/>
    <mergeCell ref="A106:B106"/>
    <mergeCell ref="C106:J106"/>
    <mergeCell ref="A107:B107"/>
    <mergeCell ref="C107:J107"/>
    <mergeCell ref="A114:B114"/>
    <mergeCell ref="C114:J114"/>
    <mergeCell ref="A115:B115"/>
    <mergeCell ref="C115:J115"/>
    <mergeCell ref="A116:B116"/>
    <mergeCell ref="C116:J116"/>
    <mergeCell ref="A111:B111"/>
    <mergeCell ref="C111:J111"/>
    <mergeCell ref="A112:B112"/>
    <mergeCell ref="C112:J112"/>
    <mergeCell ref="A113:B113"/>
    <mergeCell ref="C113:J113"/>
    <mergeCell ref="A124:B124"/>
    <mergeCell ref="C124:E124"/>
    <mergeCell ref="F124:G124"/>
    <mergeCell ref="A125:B125"/>
    <mergeCell ref="C125:E125"/>
    <mergeCell ref="F125:G125"/>
    <mergeCell ref="A117:J117"/>
    <mergeCell ref="A119:J119"/>
    <mergeCell ref="A120:J120"/>
    <mergeCell ref="A122:B122"/>
    <mergeCell ref="C122:J122"/>
    <mergeCell ref="A123:B123"/>
    <mergeCell ref="C123:J123"/>
    <mergeCell ref="A129:B129"/>
    <mergeCell ref="C129:E129"/>
    <mergeCell ref="F129:G129"/>
    <mergeCell ref="A132:B132"/>
    <mergeCell ref="C132:J132"/>
    <mergeCell ref="A133:B133"/>
    <mergeCell ref="C133:J133"/>
    <mergeCell ref="A126:B126"/>
    <mergeCell ref="D126:E126"/>
    <mergeCell ref="F126:G126"/>
    <mergeCell ref="A127:B127"/>
    <mergeCell ref="C127:J127"/>
    <mergeCell ref="A128:B128"/>
    <mergeCell ref="A137:B137"/>
    <mergeCell ref="C137:J137"/>
    <mergeCell ref="A138:B138"/>
    <mergeCell ref="C138:J138"/>
    <mergeCell ref="A139:B139"/>
    <mergeCell ref="C139:J139"/>
    <mergeCell ref="A134:B134"/>
    <mergeCell ref="C134:J134"/>
    <mergeCell ref="A135:B135"/>
    <mergeCell ref="C135:J135"/>
    <mergeCell ref="A136:B136"/>
    <mergeCell ref="C136:J136"/>
    <mergeCell ref="A143:B143"/>
    <mergeCell ref="C143:J143"/>
    <mergeCell ref="A144:B144"/>
    <mergeCell ref="C144:J144"/>
    <mergeCell ref="A145:B145"/>
    <mergeCell ref="C145:J145"/>
    <mergeCell ref="A140:B140"/>
    <mergeCell ref="C140:J140"/>
    <mergeCell ref="A141:B141"/>
    <mergeCell ref="C141:J141"/>
    <mergeCell ref="A142:B142"/>
    <mergeCell ref="C142:J142"/>
  </mergeCells>
  <phoneticPr fontId="17"/>
  <pageMargins left="0.7" right="0.7" top="0.75" bottom="0.75" header="0.3" footer="0.3"/>
  <pageSetup paperSize="9" orientation="portrait" verticalDpi="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26091E-8E08-4308-ACDE-6956300AFA18}">
  <sheetPr codeName="Sheet8">
    <pageSetUpPr fitToPage="1"/>
  </sheetPr>
  <dimension ref="A1:W62"/>
  <sheetViews>
    <sheetView showGridLines="0" view="pageBreakPreview" zoomScale="85" zoomScaleNormal="100" zoomScaleSheetLayoutView="85" workbookViewId="0">
      <selection activeCell="D45" sqref="D45"/>
    </sheetView>
  </sheetViews>
  <sheetFormatPr defaultColWidth="9" defaultRowHeight="13.5"/>
  <cols>
    <col min="1" max="2" width="9" style="10"/>
    <col min="3" max="3" width="28.125" style="10" bestFit="1" customWidth="1"/>
    <col min="4" max="4" width="12.625" style="10" customWidth="1"/>
    <col min="5" max="19" width="9" style="10"/>
    <col min="20" max="20" width="25" style="25" customWidth="1"/>
    <col min="21" max="23" width="9" style="133" hidden="1" customWidth="1"/>
    <col min="24" max="24" width="0" style="10" hidden="1" customWidth="1"/>
    <col min="25" max="25" width="9" style="10" bestFit="1" customWidth="1"/>
    <col min="26" max="16384" width="9" style="10"/>
  </cols>
  <sheetData>
    <row r="1" spans="1:22" ht="28.5">
      <c r="A1" s="629" t="s">
        <v>418</v>
      </c>
      <c r="B1" s="629"/>
      <c r="C1" s="629"/>
      <c r="D1" s="629"/>
      <c r="E1" s="629"/>
      <c r="F1" s="629"/>
      <c r="G1" s="629"/>
      <c r="H1" s="629"/>
      <c r="I1" s="629"/>
      <c r="J1" s="629"/>
      <c r="K1" s="629"/>
      <c r="L1" s="629"/>
      <c r="M1" s="629"/>
      <c r="N1" s="629"/>
      <c r="O1" s="629"/>
      <c r="P1" s="629"/>
      <c r="Q1" s="629"/>
      <c r="R1" s="629"/>
      <c r="S1" s="629"/>
    </row>
    <row r="2" spans="1:22" ht="12" customHeight="1">
      <c r="A2" s="9"/>
      <c r="B2" s="9"/>
      <c r="C2" s="9"/>
      <c r="D2" s="9"/>
      <c r="E2" s="9"/>
      <c r="F2" s="9"/>
      <c r="G2" s="9"/>
      <c r="H2" s="9"/>
      <c r="I2" s="9"/>
      <c r="J2" s="9"/>
      <c r="K2" s="9"/>
      <c r="L2" s="9"/>
      <c r="M2" s="9"/>
      <c r="N2" s="9"/>
      <c r="O2" s="9"/>
      <c r="P2" s="9"/>
      <c r="Q2" s="9"/>
      <c r="R2" s="9"/>
      <c r="S2" s="9"/>
    </row>
    <row r="3" spans="1:22" ht="19.5">
      <c r="A3" s="643" t="s">
        <v>419</v>
      </c>
      <c r="B3" s="643"/>
      <c r="C3" s="643"/>
      <c r="D3" s="643"/>
      <c r="E3" s="643"/>
      <c r="F3" s="643"/>
      <c r="G3" s="643"/>
      <c r="H3" s="643"/>
      <c r="I3" s="643"/>
      <c r="J3" s="643"/>
      <c r="K3" s="643"/>
      <c r="L3" s="643"/>
      <c r="M3" s="643"/>
      <c r="N3" s="643"/>
      <c r="O3" s="643"/>
      <c r="P3" s="643"/>
      <c r="Q3" s="643"/>
      <c r="R3" s="643"/>
      <c r="S3" s="643"/>
      <c r="T3" s="132"/>
    </row>
    <row r="4" spans="1:22" ht="41.25" customHeight="1">
      <c r="A4" s="641" t="s">
        <v>420</v>
      </c>
      <c r="B4" s="641"/>
      <c r="C4" s="641"/>
      <c r="D4" s="641"/>
      <c r="E4" s="641"/>
      <c r="F4" s="641"/>
      <c r="G4" s="641"/>
      <c r="H4" s="641"/>
      <c r="I4" s="641"/>
      <c r="J4" s="641"/>
      <c r="K4" s="641"/>
      <c r="L4" s="641"/>
      <c r="M4" s="641"/>
      <c r="N4" s="641"/>
      <c r="O4" s="641"/>
      <c r="P4" s="641"/>
      <c r="Q4" s="641"/>
      <c r="R4" s="641"/>
      <c r="S4" s="641"/>
    </row>
    <row r="5" spans="1:22" ht="18.75" customHeight="1">
      <c r="A5" s="642" t="s">
        <v>421</v>
      </c>
      <c r="B5" s="642"/>
      <c r="C5" s="642"/>
      <c r="D5" s="642"/>
      <c r="E5" s="642"/>
      <c r="F5" s="642"/>
      <c r="G5" s="642"/>
      <c r="H5" s="642"/>
      <c r="I5" s="642"/>
      <c r="J5" s="642"/>
      <c r="K5" s="642"/>
      <c r="L5" s="642"/>
      <c r="M5" s="642"/>
      <c r="N5" s="642"/>
      <c r="O5" s="642"/>
      <c r="P5" s="642"/>
      <c r="Q5" s="642"/>
      <c r="R5" s="642"/>
      <c r="S5" s="642"/>
    </row>
    <row r="6" spans="1:22" ht="40.5" customHeight="1">
      <c r="A6" s="640" t="s">
        <v>422</v>
      </c>
      <c r="B6" s="640"/>
      <c r="C6" s="640"/>
      <c r="D6" s="640"/>
      <c r="E6" s="640"/>
      <c r="F6" s="640"/>
      <c r="G6" s="640"/>
      <c r="H6" s="640"/>
      <c r="I6" s="640"/>
      <c r="J6" s="640"/>
      <c r="K6" s="640"/>
      <c r="L6" s="640"/>
      <c r="M6" s="640"/>
      <c r="N6" s="640"/>
      <c r="O6" s="640"/>
      <c r="P6" s="640"/>
      <c r="Q6" s="640"/>
      <c r="R6" s="640"/>
      <c r="S6" s="640"/>
    </row>
    <row r="7" spans="1:22" ht="65.25" customHeight="1">
      <c r="A7" s="640" t="s">
        <v>423</v>
      </c>
      <c r="B7" s="640"/>
      <c r="C7" s="640"/>
      <c r="D7" s="640"/>
      <c r="E7" s="640"/>
      <c r="F7" s="640"/>
      <c r="G7" s="640"/>
      <c r="H7" s="640"/>
      <c r="I7" s="640"/>
      <c r="J7" s="640"/>
      <c r="K7" s="640"/>
      <c r="L7" s="640"/>
      <c r="M7" s="640"/>
      <c r="N7" s="640"/>
      <c r="O7" s="640"/>
      <c r="P7" s="640"/>
      <c r="Q7" s="640"/>
      <c r="R7" s="640"/>
      <c r="S7" s="640"/>
    </row>
    <row r="8" spans="1:22" ht="17.25" customHeight="1">
      <c r="A8" s="644" t="s">
        <v>424</v>
      </c>
      <c r="B8" s="644"/>
      <c r="C8" s="644"/>
      <c r="D8" s="644"/>
      <c r="E8" s="644"/>
      <c r="F8" s="644"/>
      <c r="G8" s="644"/>
      <c r="H8" s="644"/>
      <c r="I8" s="644"/>
      <c r="J8" s="644"/>
      <c r="K8" s="644"/>
      <c r="L8" s="644"/>
      <c r="M8" s="644"/>
      <c r="N8" s="644"/>
      <c r="O8" s="644"/>
      <c r="P8" s="644"/>
      <c r="Q8" s="644"/>
      <c r="R8" s="644"/>
      <c r="S8" s="644"/>
    </row>
    <row r="9" spans="1:22" ht="27" customHeight="1">
      <c r="A9" s="640" t="s">
        <v>425</v>
      </c>
      <c r="B9" s="640"/>
      <c r="C9" s="640"/>
      <c r="D9" s="640"/>
      <c r="E9" s="640"/>
      <c r="F9" s="640"/>
      <c r="G9" s="640"/>
      <c r="H9" s="640"/>
      <c r="I9" s="640"/>
      <c r="J9" s="640"/>
      <c r="K9" s="640"/>
      <c r="L9" s="640"/>
      <c r="M9" s="640"/>
      <c r="N9" s="640"/>
      <c r="O9" s="640"/>
      <c r="P9" s="640"/>
      <c r="Q9" s="640"/>
      <c r="R9" s="640"/>
      <c r="S9" s="640"/>
    </row>
    <row r="10" spans="1:22" ht="18.600000000000001" customHeight="1" thickBot="1">
      <c r="A10" s="180" t="s">
        <v>426</v>
      </c>
      <c r="B10" s="181"/>
      <c r="C10" s="181"/>
      <c r="D10" s="181"/>
      <c r="E10" s="181"/>
      <c r="F10" s="181"/>
      <c r="G10" s="181"/>
      <c r="H10" s="181"/>
      <c r="I10" s="181"/>
      <c r="J10" s="181"/>
      <c r="K10" s="181"/>
      <c r="L10" s="181"/>
      <c r="M10" s="181"/>
      <c r="N10" s="181"/>
      <c r="O10" s="181"/>
      <c r="P10" s="181"/>
      <c r="Q10" s="181"/>
      <c r="R10" s="181"/>
      <c r="S10" s="181"/>
    </row>
    <row r="11" spans="1:22" ht="21.75" customHeight="1" thickBot="1">
      <c r="A11" s="630" t="s">
        <v>427</v>
      </c>
      <c r="B11" s="631"/>
      <c r="C11" s="631"/>
      <c r="D11" s="632"/>
      <c r="E11" s="636" t="s">
        <v>428</v>
      </c>
      <c r="F11" s="637"/>
      <c r="G11" s="638"/>
      <c r="H11" s="636" t="s">
        <v>429</v>
      </c>
      <c r="I11" s="637"/>
      <c r="J11" s="638"/>
      <c r="K11" s="636" t="s">
        <v>430</v>
      </c>
      <c r="L11" s="637"/>
      <c r="M11" s="638"/>
      <c r="N11" s="636" t="s">
        <v>272</v>
      </c>
      <c r="O11" s="637"/>
      <c r="P11" s="637"/>
      <c r="Q11" s="638"/>
      <c r="R11" s="639" t="s">
        <v>273</v>
      </c>
      <c r="S11" s="638"/>
    </row>
    <row r="12" spans="1:22" ht="131.25" customHeight="1">
      <c r="A12" s="633"/>
      <c r="B12" s="634"/>
      <c r="C12" s="634"/>
      <c r="D12" s="635"/>
      <c r="E12" s="189" t="s">
        <v>431</v>
      </c>
      <c r="F12" s="190" t="s">
        <v>432</v>
      </c>
      <c r="G12" s="191" t="s">
        <v>433</v>
      </c>
      <c r="H12" s="189" t="s">
        <v>434</v>
      </c>
      <c r="I12" s="190" t="s">
        <v>435</v>
      </c>
      <c r="J12" s="191" t="s">
        <v>436</v>
      </c>
      <c r="K12" s="189" t="s">
        <v>437</v>
      </c>
      <c r="L12" s="190" t="s">
        <v>438</v>
      </c>
      <c r="M12" s="192" t="s">
        <v>439</v>
      </c>
      <c r="N12" s="189" t="s">
        <v>440</v>
      </c>
      <c r="O12" s="190" t="s">
        <v>441</v>
      </c>
      <c r="P12" s="190" t="s">
        <v>442</v>
      </c>
      <c r="Q12" s="191" t="s">
        <v>443</v>
      </c>
      <c r="R12" s="189" t="s">
        <v>444</v>
      </c>
      <c r="S12" s="191" t="s">
        <v>445</v>
      </c>
    </row>
    <row r="13" spans="1:22">
      <c r="A13" s="11" t="s">
        <v>29</v>
      </c>
      <c r="B13" s="12" t="s">
        <v>30</v>
      </c>
      <c r="C13" s="12" t="s">
        <v>28</v>
      </c>
      <c r="D13" s="13" t="s">
        <v>446</v>
      </c>
      <c r="E13" s="14" t="s">
        <v>447</v>
      </c>
      <c r="F13" s="14"/>
      <c r="G13" s="14"/>
      <c r="H13" s="14"/>
      <c r="I13" s="14"/>
      <c r="J13" s="14"/>
      <c r="K13" s="14"/>
      <c r="L13" s="14"/>
      <c r="M13" s="14"/>
      <c r="N13" s="14"/>
      <c r="O13" s="14"/>
      <c r="P13" s="14"/>
      <c r="Q13" s="14"/>
      <c r="R13" s="14"/>
      <c r="S13" s="15"/>
    </row>
    <row r="14" spans="1:22" ht="14.25">
      <c r="A14" s="627" t="s">
        <v>60</v>
      </c>
      <c r="B14" s="624" t="s">
        <v>61</v>
      </c>
      <c r="C14" s="186" t="s">
        <v>59</v>
      </c>
      <c r="D14" s="129"/>
      <c r="E14" s="16" t="s">
        <v>448</v>
      </c>
      <c r="F14" s="16" t="s">
        <v>448</v>
      </c>
      <c r="G14" s="17" t="s">
        <v>449</v>
      </c>
      <c r="H14" s="17" t="s">
        <v>450</v>
      </c>
      <c r="I14" s="17" t="s">
        <v>449</v>
      </c>
      <c r="J14" s="17" t="s">
        <v>449</v>
      </c>
      <c r="K14" s="17" t="s">
        <v>450</v>
      </c>
      <c r="L14" s="17" t="s">
        <v>449</v>
      </c>
      <c r="M14" s="17" t="s">
        <v>449</v>
      </c>
      <c r="N14" s="17" t="s">
        <v>449</v>
      </c>
      <c r="O14" s="17" t="s">
        <v>449</v>
      </c>
      <c r="P14" s="17" t="s">
        <v>449</v>
      </c>
      <c r="Q14" s="17" t="s">
        <v>449</v>
      </c>
      <c r="R14" s="17" t="s">
        <v>450</v>
      </c>
      <c r="S14" s="18" t="s">
        <v>451</v>
      </c>
      <c r="T14" s="25" t="str">
        <f>IF(D14=U14,"",$D$61)</f>
        <v/>
      </c>
      <c r="U14" s="133" t="str">
        <f>IF(COUNTIF(個票ｰ1001!$U$30:$U$119,$C14),"○","")</f>
        <v/>
      </c>
      <c r="V14" s="133" t="str">
        <f>IF(D14="○",C14,"")</f>
        <v/>
      </c>
    </row>
    <row r="15" spans="1:22" ht="14.25">
      <c r="A15" s="627"/>
      <c r="B15" s="624"/>
      <c r="C15" s="187" t="s">
        <v>84</v>
      </c>
      <c r="D15" s="129"/>
      <c r="E15" s="16" t="s">
        <v>448</v>
      </c>
      <c r="F15" s="16" t="s">
        <v>448</v>
      </c>
      <c r="G15" s="17" t="s">
        <v>449</v>
      </c>
      <c r="H15" s="17" t="s">
        <v>450</v>
      </c>
      <c r="I15" s="17" t="s">
        <v>451</v>
      </c>
      <c r="J15" s="17" t="s">
        <v>449</v>
      </c>
      <c r="K15" s="17" t="s">
        <v>451</v>
      </c>
      <c r="L15" s="17" t="s">
        <v>451</v>
      </c>
      <c r="M15" s="17" t="s">
        <v>451</v>
      </c>
      <c r="N15" s="17" t="s">
        <v>450</v>
      </c>
      <c r="O15" s="17" t="s">
        <v>451</v>
      </c>
      <c r="P15" s="17" t="s">
        <v>451</v>
      </c>
      <c r="Q15" s="17" t="s">
        <v>451</v>
      </c>
      <c r="R15" s="17" t="s">
        <v>451</v>
      </c>
      <c r="S15" s="18" t="s">
        <v>451</v>
      </c>
      <c r="T15" s="25" t="str">
        <f t="shared" ref="T15:T56" si="0">IF(D15=U15,"",$D$61)</f>
        <v/>
      </c>
      <c r="U15" s="133" t="str">
        <f>IF(COUNTIF(個票ｰ1001!$U$30:$U$119,$C15),"○","")</f>
        <v/>
      </c>
      <c r="V15" s="133" t="str">
        <f t="shared" ref="V15:V56" si="1">IF(D15="○",C15,"")</f>
        <v/>
      </c>
    </row>
    <row r="16" spans="1:22" ht="14.25">
      <c r="A16" s="627"/>
      <c r="B16" s="624"/>
      <c r="C16" s="187" t="s">
        <v>97</v>
      </c>
      <c r="D16" s="129"/>
      <c r="E16" s="16" t="s">
        <v>448</v>
      </c>
      <c r="F16" s="16" t="s">
        <v>448</v>
      </c>
      <c r="G16" s="16" t="s">
        <v>448</v>
      </c>
      <c r="H16" s="17" t="s">
        <v>450</v>
      </c>
      <c r="I16" s="17" t="s">
        <v>449</v>
      </c>
      <c r="J16" s="17" t="s">
        <v>449</v>
      </c>
      <c r="K16" s="17" t="s">
        <v>451</v>
      </c>
      <c r="L16" s="17" t="s">
        <v>451</v>
      </c>
      <c r="M16" s="17" t="s">
        <v>451</v>
      </c>
      <c r="N16" s="17" t="s">
        <v>449</v>
      </c>
      <c r="O16" s="17" t="s">
        <v>449</v>
      </c>
      <c r="P16" s="17" t="s">
        <v>449</v>
      </c>
      <c r="Q16" s="17" t="s">
        <v>449</v>
      </c>
      <c r="R16" s="17" t="s">
        <v>450</v>
      </c>
      <c r="S16" s="18" t="s">
        <v>451</v>
      </c>
      <c r="T16" s="25" t="str">
        <f t="shared" si="0"/>
        <v/>
      </c>
      <c r="U16" s="133" t="str">
        <f>IF(COUNTIF(個票ｰ1001!$U$30:$U$119,$C16),"○","")</f>
        <v/>
      </c>
      <c r="V16" s="133" t="str">
        <f t="shared" si="1"/>
        <v/>
      </c>
    </row>
    <row r="17" spans="1:22" ht="14.25">
      <c r="A17" s="627"/>
      <c r="B17" s="624"/>
      <c r="C17" s="187" t="s">
        <v>107</v>
      </c>
      <c r="D17" s="129"/>
      <c r="E17" s="16" t="s">
        <v>448</v>
      </c>
      <c r="F17" s="16" t="s">
        <v>448</v>
      </c>
      <c r="G17" s="17" t="s">
        <v>451</v>
      </c>
      <c r="H17" s="17" t="s">
        <v>451</v>
      </c>
      <c r="I17" s="17" t="s">
        <v>449</v>
      </c>
      <c r="J17" s="17" t="s">
        <v>449</v>
      </c>
      <c r="K17" s="17" t="s">
        <v>451</v>
      </c>
      <c r="L17" s="17" t="s">
        <v>451</v>
      </c>
      <c r="M17" s="17" t="s">
        <v>450</v>
      </c>
      <c r="N17" s="17" t="s">
        <v>451</v>
      </c>
      <c r="O17" s="17" t="s">
        <v>451</v>
      </c>
      <c r="P17" s="17" t="s">
        <v>451</v>
      </c>
      <c r="Q17" s="17" t="s">
        <v>450</v>
      </c>
      <c r="R17" s="17" t="s">
        <v>451</v>
      </c>
      <c r="S17" s="18" t="s">
        <v>451</v>
      </c>
      <c r="T17" s="25" t="str">
        <f t="shared" si="0"/>
        <v/>
      </c>
      <c r="U17" s="133" t="str">
        <f>IF(COUNTIF(個票ｰ1001!$U$30:$U$119,$C17),"○","")</f>
        <v/>
      </c>
      <c r="V17" s="133" t="str">
        <f t="shared" si="1"/>
        <v/>
      </c>
    </row>
    <row r="18" spans="1:22" ht="14.25">
      <c r="A18" s="627"/>
      <c r="B18" s="624"/>
      <c r="C18" s="187" t="s">
        <v>452</v>
      </c>
      <c r="D18" s="129"/>
      <c r="E18" s="16" t="s">
        <v>448</v>
      </c>
      <c r="F18" s="16" t="s">
        <v>448</v>
      </c>
      <c r="G18" s="17" t="s">
        <v>451</v>
      </c>
      <c r="H18" s="17" t="s">
        <v>451</v>
      </c>
      <c r="I18" s="17" t="s">
        <v>449</v>
      </c>
      <c r="J18" s="17" t="s">
        <v>449</v>
      </c>
      <c r="K18" s="17" t="s">
        <v>451</v>
      </c>
      <c r="L18" s="17" t="s">
        <v>449</v>
      </c>
      <c r="M18" s="17" t="s">
        <v>450</v>
      </c>
      <c r="N18" s="17" t="s">
        <v>449</v>
      </c>
      <c r="O18" s="17" t="s">
        <v>451</v>
      </c>
      <c r="P18" s="17" t="s">
        <v>449</v>
      </c>
      <c r="Q18" s="17" t="s">
        <v>449</v>
      </c>
      <c r="R18" s="17" t="s">
        <v>451</v>
      </c>
      <c r="S18" s="18" t="s">
        <v>451</v>
      </c>
      <c r="T18" s="25" t="str">
        <f t="shared" si="0"/>
        <v/>
      </c>
      <c r="U18" s="133" t="str">
        <f>IF(COUNTIF(個票ｰ1001!$U$30:$U$119,$C18),"○","")</f>
        <v/>
      </c>
      <c r="V18" s="133" t="str">
        <f t="shared" si="1"/>
        <v/>
      </c>
    </row>
    <row r="19" spans="1:22" ht="14.25">
      <c r="A19" s="627"/>
      <c r="B19" s="624"/>
      <c r="C19" s="187" t="s">
        <v>124</v>
      </c>
      <c r="D19" s="129"/>
      <c r="E19" s="17" t="s">
        <v>450</v>
      </c>
      <c r="F19" s="17" t="s">
        <v>450</v>
      </c>
      <c r="G19" s="17" t="s">
        <v>450</v>
      </c>
      <c r="H19" s="17" t="s">
        <v>451</v>
      </c>
      <c r="I19" s="17" t="s">
        <v>451</v>
      </c>
      <c r="J19" s="17" t="s">
        <v>451</v>
      </c>
      <c r="K19" s="17" t="s">
        <v>450</v>
      </c>
      <c r="L19" s="17" t="s">
        <v>451</v>
      </c>
      <c r="M19" s="17" t="s">
        <v>451</v>
      </c>
      <c r="N19" s="17" t="s">
        <v>450</v>
      </c>
      <c r="O19" s="17" t="s">
        <v>450</v>
      </c>
      <c r="P19" s="17" t="s">
        <v>450</v>
      </c>
      <c r="Q19" s="17" t="s">
        <v>451</v>
      </c>
      <c r="R19" s="17" t="s">
        <v>450</v>
      </c>
      <c r="S19" s="18" t="s">
        <v>451</v>
      </c>
      <c r="T19" s="25" t="str">
        <f t="shared" si="0"/>
        <v/>
      </c>
      <c r="U19" s="133" t="str">
        <f>IF(COUNTIF(個票ｰ1001!$U$30:$U$119,$C19),"○","")</f>
        <v/>
      </c>
      <c r="V19" s="133" t="str">
        <f t="shared" si="1"/>
        <v/>
      </c>
    </row>
    <row r="20" spans="1:22" ht="14.25">
      <c r="A20" s="627"/>
      <c r="B20" s="624" t="s">
        <v>453</v>
      </c>
      <c r="C20" s="187" t="s">
        <v>130</v>
      </c>
      <c r="D20" s="129"/>
      <c r="E20" s="16" t="s">
        <v>448</v>
      </c>
      <c r="F20" s="16" t="s">
        <v>448</v>
      </c>
      <c r="G20" s="17" t="s">
        <v>451</v>
      </c>
      <c r="H20" s="17" t="s">
        <v>450</v>
      </c>
      <c r="I20" s="17" t="s">
        <v>449</v>
      </c>
      <c r="J20" s="17" t="s">
        <v>449</v>
      </c>
      <c r="K20" s="17" t="s">
        <v>450</v>
      </c>
      <c r="L20" s="17" t="s">
        <v>449</v>
      </c>
      <c r="M20" s="17" t="s">
        <v>449</v>
      </c>
      <c r="N20" s="17" t="s">
        <v>449</v>
      </c>
      <c r="O20" s="17" t="s">
        <v>449</v>
      </c>
      <c r="P20" s="17" t="s">
        <v>449</v>
      </c>
      <c r="Q20" s="17" t="s">
        <v>449</v>
      </c>
      <c r="R20" s="17" t="s">
        <v>451</v>
      </c>
      <c r="S20" s="18" t="s">
        <v>449</v>
      </c>
      <c r="T20" s="25" t="str">
        <f t="shared" si="0"/>
        <v/>
      </c>
      <c r="U20" s="133" t="str">
        <f>IF(COUNTIF(個票ｰ1001!$U$30:$U$119,$C20),"○","")</f>
        <v/>
      </c>
      <c r="V20" s="133" t="str">
        <f t="shared" si="1"/>
        <v/>
      </c>
    </row>
    <row r="21" spans="1:22" ht="14.25">
      <c r="A21" s="627"/>
      <c r="B21" s="624"/>
      <c r="C21" s="187" t="s">
        <v>137</v>
      </c>
      <c r="D21" s="129"/>
      <c r="E21" s="16" t="s">
        <v>448</v>
      </c>
      <c r="F21" s="16" t="s">
        <v>448</v>
      </c>
      <c r="G21" s="17" t="s">
        <v>449</v>
      </c>
      <c r="H21" s="17" t="s">
        <v>450</v>
      </c>
      <c r="I21" s="17" t="s">
        <v>449</v>
      </c>
      <c r="J21" s="17" t="s">
        <v>449</v>
      </c>
      <c r="K21" s="17" t="s">
        <v>450</v>
      </c>
      <c r="L21" s="17" t="s">
        <v>451</v>
      </c>
      <c r="M21" s="17" t="s">
        <v>449</v>
      </c>
      <c r="N21" s="17" t="s">
        <v>449</v>
      </c>
      <c r="O21" s="17" t="s">
        <v>449</v>
      </c>
      <c r="P21" s="17" t="s">
        <v>449</v>
      </c>
      <c r="Q21" s="17" t="s">
        <v>449</v>
      </c>
      <c r="R21" s="17" t="s">
        <v>451</v>
      </c>
      <c r="S21" s="18" t="s">
        <v>449</v>
      </c>
      <c r="T21" s="25" t="str">
        <f t="shared" si="0"/>
        <v/>
      </c>
      <c r="U21" s="133" t="str">
        <f>IF(COUNTIF(個票ｰ1001!$U$30:$U$119,$C21),"○","")</f>
        <v/>
      </c>
      <c r="V21" s="133" t="str">
        <f t="shared" si="1"/>
        <v/>
      </c>
    </row>
    <row r="22" spans="1:22" ht="14.25">
      <c r="A22" s="627"/>
      <c r="B22" s="624"/>
      <c r="C22" s="187" t="s">
        <v>143</v>
      </c>
      <c r="D22" s="129"/>
      <c r="E22" s="16" t="s">
        <v>448</v>
      </c>
      <c r="F22" s="16" t="s">
        <v>448</v>
      </c>
      <c r="G22" s="17" t="s">
        <v>451</v>
      </c>
      <c r="H22" s="17" t="s">
        <v>450</v>
      </c>
      <c r="I22" s="17" t="s">
        <v>449</v>
      </c>
      <c r="J22" s="17" t="s">
        <v>449</v>
      </c>
      <c r="K22" s="17" t="s">
        <v>450</v>
      </c>
      <c r="L22" s="17" t="s">
        <v>451</v>
      </c>
      <c r="M22" s="17" t="s">
        <v>451</v>
      </c>
      <c r="N22" s="17" t="s">
        <v>451</v>
      </c>
      <c r="O22" s="17" t="s">
        <v>451</v>
      </c>
      <c r="P22" s="17" t="s">
        <v>449</v>
      </c>
      <c r="Q22" s="17" t="s">
        <v>449</v>
      </c>
      <c r="R22" s="17" t="s">
        <v>451</v>
      </c>
      <c r="S22" s="18" t="s">
        <v>449</v>
      </c>
      <c r="T22" s="25" t="str">
        <f t="shared" si="0"/>
        <v/>
      </c>
      <c r="U22" s="133" t="str">
        <f>IF(COUNTIF(個票ｰ1001!$U$30:$U$119,$C22),"○","")</f>
        <v/>
      </c>
      <c r="V22" s="133" t="str">
        <f t="shared" si="1"/>
        <v/>
      </c>
    </row>
    <row r="23" spans="1:22" ht="14.25">
      <c r="A23" s="627"/>
      <c r="B23" s="624"/>
      <c r="C23" s="187" t="s">
        <v>454</v>
      </c>
      <c r="D23" s="129"/>
      <c r="E23" s="16" t="s">
        <v>448</v>
      </c>
      <c r="F23" s="16" t="s">
        <v>448</v>
      </c>
      <c r="G23" s="17" t="s">
        <v>451</v>
      </c>
      <c r="H23" s="17" t="s">
        <v>450</v>
      </c>
      <c r="I23" s="17" t="s">
        <v>449</v>
      </c>
      <c r="J23" s="17" t="s">
        <v>449</v>
      </c>
      <c r="K23" s="17" t="s">
        <v>450</v>
      </c>
      <c r="L23" s="17" t="s">
        <v>451</v>
      </c>
      <c r="M23" s="17" t="s">
        <v>449</v>
      </c>
      <c r="N23" s="17" t="s">
        <v>449</v>
      </c>
      <c r="O23" s="17" t="s">
        <v>449</v>
      </c>
      <c r="P23" s="17" t="s">
        <v>449</v>
      </c>
      <c r="Q23" s="17" t="s">
        <v>449</v>
      </c>
      <c r="R23" s="17" t="s">
        <v>451</v>
      </c>
      <c r="S23" s="18" t="s">
        <v>449</v>
      </c>
      <c r="T23" s="25" t="str">
        <f t="shared" si="0"/>
        <v/>
      </c>
      <c r="U23" s="133" t="str">
        <f>IF(COUNTIF(個票ｰ1001!$U$30:$U$119,$C23),"○","")</f>
        <v/>
      </c>
      <c r="V23" s="133" t="str">
        <f t="shared" si="1"/>
        <v/>
      </c>
    </row>
    <row r="24" spans="1:22" ht="14.25">
      <c r="A24" s="627"/>
      <c r="B24" s="624"/>
      <c r="C24" s="187" t="s">
        <v>153</v>
      </c>
      <c r="D24" s="129"/>
      <c r="E24" s="17" t="s">
        <v>450</v>
      </c>
      <c r="F24" s="17" t="s">
        <v>450</v>
      </c>
      <c r="G24" s="17" t="s">
        <v>449</v>
      </c>
      <c r="H24" s="17" t="s">
        <v>450</v>
      </c>
      <c r="I24" s="17" t="s">
        <v>450</v>
      </c>
      <c r="J24" s="17" t="s">
        <v>450</v>
      </c>
      <c r="K24" s="17" t="s">
        <v>451</v>
      </c>
      <c r="L24" s="17" t="s">
        <v>449</v>
      </c>
      <c r="M24" s="17" t="s">
        <v>449</v>
      </c>
      <c r="N24" s="17" t="s">
        <v>449</v>
      </c>
      <c r="O24" s="17" t="s">
        <v>449</v>
      </c>
      <c r="P24" s="17" t="s">
        <v>449</v>
      </c>
      <c r="Q24" s="17" t="s">
        <v>449</v>
      </c>
      <c r="R24" s="17" t="s">
        <v>451</v>
      </c>
      <c r="S24" s="18" t="s">
        <v>449</v>
      </c>
      <c r="T24" s="25" t="str">
        <f t="shared" si="0"/>
        <v/>
      </c>
      <c r="U24" s="133" t="str">
        <f>IF(COUNTIF(個票ｰ1001!$U$30:$U$119,$C24),"○","")</f>
        <v/>
      </c>
      <c r="V24" s="133" t="str">
        <f t="shared" si="1"/>
        <v/>
      </c>
    </row>
    <row r="25" spans="1:22" ht="14.25">
      <c r="A25" s="627"/>
      <c r="B25" s="624"/>
      <c r="C25" s="187" t="s">
        <v>156</v>
      </c>
      <c r="D25" s="129"/>
      <c r="E25" s="17" t="s">
        <v>450</v>
      </c>
      <c r="F25" s="17" t="s">
        <v>450</v>
      </c>
      <c r="G25" s="17" t="s">
        <v>449</v>
      </c>
      <c r="H25" s="17" t="s">
        <v>451</v>
      </c>
      <c r="I25" s="17" t="s">
        <v>451</v>
      </c>
      <c r="J25" s="17" t="s">
        <v>450</v>
      </c>
      <c r="K25" s="17" t="s">
        <v>451</v>
      </c>
      <c r="L25" s="17" t="s">
        <v>449</v>
      </c>
      <c r="M25" s="17" t="s">
        <v>449</v>
      </c>
      <c r="N25" s="17" t="s">
        <v>449</v>
      </c>
      <c r="O25" s="17" t="s">
        <v>449</v>
      </c>
      <c r="P25" s="17" t="s">
        <v>449</v>
      </c>
      <c r="Q25" s="17" t="s">
        <v>449</v>
      </c>
      <c r="R25" s="17" t="s">
        <v>451</v>
      </c>
      <c r="S25" s="18" t="s">
        <v>449</v>
      </c>
      <c r="T25" s="25" t="str">
        <f t="shared" si="0"/>
        <v/>
      </c>
      <c r="U25" s="133" t="str">
        <f>IF(COUNTIF(個票ｰ1001!$U$30:$U$119,$C25),"○","")</f>
        <v/>
      </c>
      <c r="V25" s="133" t="str">
        <f t="shared" si="1"/>
        <v/>
      </c>
    </row>
    <row r="26" spans="1:22" ht="14.25">
      <c r="A26" s="627"/>
      <c r="B26" s="624" t="s">
        <v>159</v>
      </c>
      <c r="C26" s="187" t="s">
        <v>158</v>
      </c>
      <c r="D26" s="129"/>
      <c r="E26" s="17" t="s">
        <v>450</v>
      </c>
      <c r="F26" s="17" t="s">
        <v>450</v>
      </c>
      <c r="G26" s="17" t="s">
        <v>451</v>
      </c>
      <c r="H26" s="16" t="s">
        <v>448</v>
      </c>
      <c r="I26" s="16" t="s">
        <v>448</v>
      </c>
      <c r="J26" s="17" t="s">
        <v>451</v>
      </c>
      <c r="K26" s="17" t="s">
        <v>450</v>
      </c>
      <c r="L26" s="17" t="s">
        <v>451</v>
      </c>
      <c r="M26" s="17" t="s">
        <v>451</v>
      </c>
      <c r="N26" s="17" t="s">
        <v>451</v>
      </c>
      <c r="O26" s="17" t="s">
        <v>451</v>
      </c>
      <c r="P26" s="17" t="s">
        <v>449</v>
      </c>
      <c r="Q26" s="17" t="s">
        <v>451</v>
      </c>
      <c r="R26" s="17" t="s">
        <v>451</v>
      </c>
      <c r="S26" s="18" t="s">
        <v>449</v>
      </c>
      <c r="T26" s="25" t="str">
        <f t="shared" si="0"/>
        <v/>
      </c>
      <c r="U26" s="133" t="str">
        <f>IF(COUNTIF(個票ｰ1001!$U$30:$U$119,$C26),"○","")</f>
        <v/>
      </c>
      <c r="V26" s="133" t="str">
        <f t="shared" si="1"/>
        <v/>
      </c>
    </row>
    <row r="27" spans="1:22" ht="14.25">
      <c r="A27" s="627"/>
      <c r="B27" s="624"/>
      <c r="C27" s="187" t="s">
        <v>161</v>
      </c>
      <c r="D27" s="129"/>
      <c r="E27" s="17" t="s">
        <v>450</v>
      </c>
      <c r="F27" s="17" t="s">
        <v>450</v>
      </c>
      <c r="G27" s="17" t="s">
        <v>451</v>
      </c>
      <c r="H27" s="16" t="s">
        <v>448</v>
      </c>
      <c r="I27" s="16" t="s">
        <v>448</v>
      </c>
      <c r="J27" s="17" t="s">
        <v>451</v>
      </c>
      <c r="K27" s="17" t="s">
        <v>450</v>
      </c>
      <c r="L27" s="17" t="s">
        <v>451</v>
      </c>
      <c r="M27" s="17" t="s">
        <v>451</v>
      </c>
      <c r="N27" s="17" t="s">
        <v>451</v>
      </c>
      <c r="O27" s="17" t="s">
        <v>451</v>
      </c>
      <c r="P27" s="17" t="s">
        <v>449</v>
      </c>
      <c r="Q27" s="17" t="s">
        <v>451</v>
      </c>
      <c r="R27" s="17" t="s">
        <v>451</v>
      </c>
      <c r="S27" s="18" t="s">
        <v>449</v>
      </c>
      <c r="T27" s="25" t="str">
        <f t="shared" si="0"/>
        <v/>
      </c>
      <c r="U27" s="133" t="str">
        <f>IF(COUNTIF(個票ｰ1001!$U$30:$U$119,$C27),"○","")</f>
        <v/>
      </c>
      <c r="V27" s="133" t="str">
        <f t="shared" si="1"/>
        <v/>
      </c>
    </row>
    <row r="28" spans="1:22" ht="14.25">
      <c r="A28" s="627"/>
      <c r="B28" s="624"/>
      <c r="C28" s="187" t="s">
        <v>163</v>
      </c>
      <c r="D28" s="129"/>
      <c r="E28" s="17" t="s">
        <v>449</v>
      </c>
      <c r="F28" s="17" t="s">
        <v>449</v>
      </c>
      <c r="G28" s="17" t="s">
        <v>449</v>
      </c>
      <c r="H28" s="17" t="s">
        <v>450</v>
      </c>
      <c r="I28" s="16" t="s">
        <v>448</v>
      </c>
      <c r="J28" s="17" t="s">
        <v>451</v>
      </c>
      <c r="K28" s="17" t="s">
        <v>451</v>
      </c>
      <c r="L28" s="17" t="s">
        <v>449</v>
      </c>
      <c r="M28" s="17" t="s">
        <v>451</v>
      </c>
      <c r="N28" s="17" t="s">
        <v>450</v>
      </c>
      <c r="O28" s="17" t="s">
        <v>449</v>
      </c>
      <c r="P28" s="17" t="s">
        <v>449</v>
      </c>
      <c r="Q28" s="17" t="s">
        <v>449</v>
      </c>
      <c r="R28" s="17" t="s">
        <v>451</v>
      </c>
      <c r="S28" s="18" t="s">
        <v>449</v>
      </c>
      <c r="T28" s="25" t="str">
        <f t="shared" si="0"/>
        <v/>
      </c>
      <c r="U28" s="133" t="str">
        <f>IF(COUNTIF(個票ｰ1001!$U$30:$U$119,$C28),"○","")</f>
        <v/>
      </c>
      <c r="V28" s="133" t="str">
        <f t="shared" si="1"/>
        <v/>
      </c>
    </row>
    <row r="29" spans="1:22" ht="14.25">
      <c r="A29" s="627"/>
      <c r="B29" s="624"/>
      <c r="C29" s="187" t="s">
        <v>165</v>
      </c>
      <c r="D29" s="129"/>
      <c r="E29" s="17" t="s">
        <v>451</v>
      </c>
      <c r="F29" s="17" t="s">
        <v>451</v>
      </c>
      <c r="G29" s="17" t="s">
        <v>451</v>
      </c>
      <c r="H29" s="16" t="s">
        <v>448</v>
      </c>
      <c r="I29" s="16" t="s">
        <v>448</v>
      </c>
      <c r="J29" s="17" t="s">
        <v>451</v>
      </c>
      <c r="K29" s="17" t="s">
        <v>450</v>
      </c>
      <c r="L29" s="17" t="s">
        <v>450</v>
      </c>
      <c r="M29" s="17" t="s">
        <v>451</v>
      </c>
      <c r="N29" s="17" t="s">
        <v>450</v>
      </c>
      <c r="O29" s="17" t="s">
        <v>449</v>
      </c>
      <c r="P29" s="17" t="s">
        <v>451</v>
      </c>
      <c r="Q29" s="17" t="s">
        <v>449</v>
      </c>
      <c r="R29" s="17" t="s">
        <v>451</v>
      </c>
      <c r="S29" s="18" t="s">
        <v>449</v>
      </c>
      <c r="T29" s="25" t="str">
        <f t="shared" si="0"/>
        <v/>
      </c>
      <c r="U29" s="133" t="str">
        <f>IF(COUNTIF(個票ｰ1001!$U$30:$U$119,$C29),"○","")</f>
        <v/>
      </c>
      <c r="V29" s="133" t="str">
        <f t="shared" si="1"/>
        <v/>
      </c>
    </row>
    <row r="30" spans="1:22" ht="14.25">
      <c r="A30" s="627"/>
      <c r="B30" s="624"/>
      <c r="C30" s="187" t="s">
        <v>167</v>
      </c>
      <c r="D30" s="129"/>
      <c r="E30" s="17" t="s">
        <v>449</v>
      </c>
      <c r="F30" s="17" t="s">
        <v>449</v>
      </c>
      <c r="G30" s="17" t="s">
        <v>449</v>
      </c>
      <c r="H30" s="17" t="s">
        <v>451</v>
      </c>
      <c r="I30" s="17" t="s">
        <v>451</v>
      </c>
      <c r="J30" s="16" t="s">
        <v>448</v>
      </c>
      <c r="K30" s="17" t="s">
        <v>449</v>
      </c>
      <c r="L30" s="17" t="s">
        <v>449</v>
      </c>
      <c r="M30" s="17" t="s">
        <v>449</v>
      </c>
      <c r="N30" s="17" t="s">
        <v>451</v>
      </c>
      <c r="O30" s="17" t="s">
        <v>449</v>
      </c>
      <c r="P30" s="17" t="s">
        <v>449</v>
      </c>
      <c r="Q30" s="17" t="s">
        <v>449</v>
      </c>
      <c r="R30" s="17" t="s">
        <v>451</v>
      </c>
      <c r="S30" s="18" t="s">
        <v>449</v>
      </c>
      <c r="T30" s="25" t="str">
        <f t="shared" si="0"/>
        <v/>
      </c>
      <c r="U30" s="133" t="str">
        <f>IF(COUNTIF(個票ｰ1001!$U$30:$U$119,$C30),"○","")</f>
        <v/>
      </c>
      <c r="V30" s="133" t="str">
        <f t="shared" si="1"/>
        <v/>
      </c>
    </row>
    <row r="31" spans="1:22" ht="14.25">
      <c r="A31" s="623" t="s">
        <v>170</v>
      </c>
      <c r="B31" s="624" t="s">
        <v>455</v>
      </c>
      <c r="C31" s="187" t="s">
        <v>169</v>
      </c>
      <c r="D31" s="129"/>
      <c r="E31" s="17" t="s">
        <v>450</v>
      </c>
      <c r="F31" s="17" t="s">
        <v>450</v>
      </c>
      <c r="G31" s="17" t="s">
        <v>450</v>
      </c>
      <c r="H31" s="17" t="s">
        <v>451</v>
      </c>
      <c r="I31" s="17" t="s">
        <v>449</v>
      </c>
      <c r="J31" s="17" t="s">
        <v>449</v>
      </c>
      <c r="K31" s="16" t="s">
        <v>448</v>
      </c>
      <c r="L31" s="17" t="s">
        <v>450</v>
      </c>
      <c r="M31" s="17" t="s">
        <v>450</v>
      </c>
      <c r="N31" s="17" t="s">
        <v>450</v>
      </c>
      <c r="O31" s="17" t="s">
        <v>450</v>
      </c>
      <c r="P31" s="17" t="s">
        <v>450</v>
      </c>
      <c r="Q31" s="17" t="s">
        <v>450</v>
      </c>
      <c r="R31" s="17" t="s">
        <v>450</v>
      </c>
      <c r="S31" s="18" t="s">
        <v>451</v>
      </c>
      <c r="T31" s="25" t="str">
        <f t="shared" si="0"/>
        <v/>
      </c>
      <c r="U31" s="133" t="str">
        <f>IF(COUNTIF(個票ｰ1001!$U$30:$U$119,$C31),"○","")</f>
        <v/>
      </c>
      <c r="V31" s="133" t="str">
        <f t="shared" si="1"/>
        <v/>
      </c>
    </row>
    <row r="32" spans="1:22" ht="14.25">
      <c r="A32" s="623"/>
      <c r="B32" s="624"/>
      <c r="C32" s="187" t="s">
        <v>172</v>
      </c>
      <c r="D32" s="129"/>
      <c r="E32" s="17" t="s">
        <v>450</v>
      </c>
      <c r="F32" s="17" t="s">
        <v>450</v>
      </c>
      <c r="G32" s="17" t="s">
        <v>451</v>
      </c>
      <c r="H32" s="17" t="s">
        <v>451</v>
      </c>
      <c r="I32" s="17" t="s">
        <v>449</v>
      </c>
      <c r="J32" s="17" t="s">
        <v>449</v>
      </c>
      <c r="K32" s="16" t="s">
        <v>448</v>
      </c>
      <c r="L32" s="17" t="s">
        <v>451</v>
      </c>
      <c r="M32" s="17" t="s">
        <v>451</v>
      </c>
      <c r="N32" s="17" t="s">
        <v>451</v>
      </c>
      <c r="O32" s="17" t="s">
        <v>451</v>
      </c>
      <c r="P32" s="17" t="s">
        <v>451</v>
      </c>
      <c r="Q32" s="17" t="s">
        <v>451</v>
      </c>
      <c r="R32" s="17" t="s">
        <v>450</v>
      </c>
      <c r="S32" s="18" t="s">
        <v>451</v>
      </c>
      <c r="T32" s="25" t="str">
        <f t="shared" si="0"/>
        <v/>
      </c>
      <c r="U32" s="133" t="str">
        <f>IF(COUNTIF(個票ｰ1001!$U$30:$U$119,$C32),"○","")</f>
        <v/>
      </c>
      <c r="V32" s="133" t="str">
        <f t="shared" si="1"/>
        <v/>
      </c>
    </row>
    <row r="33" spans="1:22" ht="14.25">
      <c r="A33" s="623"/>
      <c r="B33" s="624"/>
      <c r="C33" s="187" t="s">
        <v>173</v>
      </c>
      <c r="D33" s="129"/>
      <c r="E33" s="17" t="s">
        <v>451</v>
      </c>
      <c r="F33" s="17" t="s">
        <v>451</v>
      </c>
      <c r="G33" s="17" t="s">
        <v>451</v>
      </c>
      <c r="H33" s="17" t="s">
        <v>451</v>
      </c>
      <c r="I33" s="17" t="s">
        <v>449</v>
      </c>
      <c r="J33" s="17" t="s">
        <v>449</v>
      </c>
      <c r="K33" s="16" t="s">
        <v>448</v>
      </c>
      <c r="L33" s="17" t="s">
        <v>450</v>
      </c>
      <c r="M33" s="17" t="s">
        <v>451</v>
      </c>
      <c r="N33" s="17" t="s">
        <v>451</v>
      </c>
      <c r="O33" s="17" t="s">
        <v>451</v>
      </c>
      <c r="P33" s="17" t="s">
        <v>451</v>
      </c>
      <c r="Q33" s="17" t="s">
        <v>451</v>
      </c>
      <c r="R33" s="17" t="s">
        <v>450</v>
      </c>
      <c r="S33" s="18" t="s">
        <v>451</v>
      </c>
      <c r="T33" s="25" t="str">
        <f t="shared" si="0"/>
        <v/>
      </c>
      <c r="U33" s="133" t="str">
        <f>IF(COUNTIF(個票ｰ1001!$U$30:$U$119,$C33),"○","")</f>
        <v/>
      </c>
      <c r="V33" s="133" t="str">
        <f t="shared" si="1"/>
        <v/>
      </c>
    </row>
    <row r="34" spans="1:22" ht="14.25">
      <c r="A34" s="623"/>
      <c r="B34" s="628" t="s">
        <v>456</v>
      </c>
      <c r="C34" s="187" t="s">
        <v>174</v>
      </c>
      <c r="D34" s="129"/>
      <c r="E34" s="17" t="s">
        <v>449</v>
      </c>
      <c r="F34" s="17" t="s">
        <v>449</v>
      </c>
      <c r="G34" s="17" t="s">
        <v>449</v>
      </c>
      <c r="H34" s="17" t="s">
        <v>449</v>
      </c>
      <c r="I34" s="17" t="s">
        <v>449</v>
      </c>
      <c r="J34" s="17" t="s">
        <v>449</v>
      </c>
      <c r="K34" s="17" t="s">
        <v>451</v>
      </c>
      <c r="L34" s="16" t="s">
        <v>448</v>
      </c>
      <c r="M34" s="17" t="s">
        <v>451</v>
      </c>
      <c r="N34" s="17" t="s">
        <v>451</v>
      </c>
      <c r="O34" s="17" t="s">
        <v>451</v>
      </c>
      <c r="P34" s="17" t="s">
        <v>451</v>
      </c>
      <c r="Q34" s="17" t="s">
        <v>451</v>
      </c>
      <c r="R34" s="17" t="s">
        <v>451</v>
      </c>
      <c r="S34" s="18" t="s">
        <v>451</v>
      </c>
      <c r="T34" s="25" t="str">
        <f t="shared" si="0"/>
        <v/>
      </c>
      <c r="U34" s="133" t="str">
        <f>IF(COUNTIF(個票ｰ1001!$U$30:$U$119,$C34),"○","")</f>
        <v/>
      </c>
      <c r="V34" s="133" t="str">
        <f t="shared" si="1"/>
        <v/>
      </c>
    </row>
    <row r="35" spans="1:22" ht="14.25">
      <c r="A35" s="623"/>
      <c r="B35" s="628"/>
      <c r="C35" s="187" t="s">
        <v>176</v>
      </c>
      <c r="D35" s="129"/>
      <c r="E35" s="17" t="s">
        <v>449</v>
      </c>
      <c r="F35" s="17" t="s">
        <v>449</v>
      </c>
      <c r="G35" s="17" t="s">
        <v>449</v>
      </c>
      <c r="H35" s="17" t="s">
        <v>449</v>
      </c>
      <c r="I35" s="17" t="s">
        <v>449</v>
      </c>
      <c r="J35" s="17" t="s">
        <v>449</v>
      </c>
      <c r="K35" s="17" t="s">
        <v>451</v>
      </c>
      <c r="L35" s="16" t="s">
        <v>448</v>
      </c>
      <c r="M35" s="17" t="s">
        <v>451</v>
      </c>
      <c r="N35" s="17" t="s">
        <v>451</v>
      </c>
      <c r="O35" s="17" t="s">
        <v>451</v>
      </c>
      <c r="P35" s="17" t="s">
        <v>451</v>
      </c>
      <c r="Q35" s="17" t="s">
        <v>451</v>
      </c>
      <c r="R35" s="17" t="s">
        <v>451</v>
      </c>
      <c r="S35" s="18" t="s">
        <v>451</v>
      </c>
      <c r="T35" s="25" t="str">
        <f t="shared" si="0"/>
        <v/>
      </c>
      <c r="U35" s="133" t="str">
        <f>IF(COUNTIF(個票ｰ1001!$U$30:$U$119,$C35),"○","")</f>
        <v/>
      </c>
      <c r="V35" s="133" t="str">
        <f t="shared" si="1"/>
        <v/>
      </c>
    </row>
    <row r="36" spans="1:22" ht="14.25">
      <c r="A36" s="623"/>
      <c r="B36" s="628" t="s">
        <v>457</v>
      </c>
      <c r="C36" s="187" t="s">
        <v>177</v>
      </c>
      <c r="D36" s="129"/>
      <c r="E36" s="17" t="s">
        <v>449</v>
      </c>
      <c r="F36" s="17" t="s">
        <v>449</v>
      </c>
      <c r="G36" s="17" t="s">
        <v>449</v>
      </c>
      <c r="H36" s="17" t="s">
        <v>449</v>
      </c>
      <c r="I36" s="17" t="s">
        <v>449</v>
      </c>
      <c r="J36" s="17" t="s">
        <v>449</v>
      </c>
      <c r="K36" s="17" t="s">
        <v>451</v>
      </c>
      <c r="L36" s="17" t="s">
        <v>451</v>
      </c>
      <c r="M36" s="16" t="s">
        <v>448</v>
      </c>
      <c r="N36" s="17" t="s">
        <v>451</v>
      </c>
      <c r="O36" s="17" t="s">
        <v>450</v>
      </c>
      <c r="P36" s="17" t="s">
        <v>450</v>
      </c>
      <c r="Q36" s="17" t="s">
        <v>451</v>
      </c>
      <c r="R36" s="17" t="s">
        <v>451</v>
      </c>
      <c r="S36" s="18" t="s">
        <v>451</v>
      </c>
      <c r="T36" s="25" t="str">
        <f t="shared" si="0"/>
        <v/>
      </c>
      <c r="U36" s="133" t="str">
        <f>IF(COUNTIF(個票ｰ1001!$U$30:$U$119,$C36),"○","")</f>
        <v/>
      </c>
      <c r="V36" s="133" t="str">
        <f t="shared" si="1"/>
        <v/>
      </c>
    </row>
    <row r="37" spans="1:22" ht="14.25">
      <c r="A37" s="623"/>
      <c r="B37" s="628"/>
      <c r="C37" s="187" t="s">
        <v>179</v>
      </c>
      <c r="D37" s="129"/>
      <c r="E37" s="17" t="s">
        <v>449</v>
      </c>
      <c r="F37" s="17" t="s">
        <v>449</v>
      </c>
      <c r="G37" s="17" t="s">
        <v>449</v>
      </c>
      <c r="H37" s="17" t="s">
        <v>449</v>
      </c>
      <c r="I37" s="17" t="s">
        <v>449</v>
      </c>
      <c r="J37" s="17" t="s">
        <v>449</v>
      </c>
      <c r="K37" s="17" t="s">
        <v>451</v>
      </c>
      <c r="L37" s="17" t="s">
        <v>451</v>
      </c>
      <c r="M37" s="16" t="s">
        <v>448</v>
      </c>
      <c r="N37" s="17" t="s">
        <v>451</v>
      </c>
      <c r="O37" s="17" t="s">
        <v>450</v>
      </c>
      <c r="P37" s="17" t="s">
        <v>450</v>
      </c>
      <c r="Q37" s="17" t="s">
        <v>451</v>
      </c>
      <c r="R37" s="17" t="s">
        <v>451</v>
      </c>
      <c r="S37" s="18" t="s">
        <v>451</v>
      </c>
      <c r="T37" s="25" t="str">
        <f t="shared" si="0"/>
        <v/>
      </c>
      <c r="U37" s="133" t="str">
        <f>IF(COUNTIF(個票ｰ1001!$U$30:$U$119,$C37),"○","")</f>
        <v/>
      </c>
      <c r="V37" s="133" t="str">
        <f t="shared" si="1"/>
        <v/>
      </c>
    </row>
    <row r="38" spans="1:22" ht="14.25">
      <c r="A38" s="623" t="s">
        <v>181</v>
      </c>
      <c r="B38" s="624" t="s">
        <v>182</v>
      </c>
      <c r="C38" s="187" t="s">
        <v>180</v>
      </c>
      <c r="D38" s="129"/>
      <c r="E38" s="17" t="s">
        <v>449</v>
      </c>
      <c r="F38" s="17" t="s">
        <v>449</v>
      </c>
      <c r="G38" s="17" t="s">
        <v>449</v>
      </c>
      <c r="H38" s="17" t="s">
        <v>449</v>
      </c>
      <c r="I38" s="17" t="s">
        <v>451</v>
      </c>
      <c r="J38" s="17" t="s">
        <v>449</v>
      </c>
      <c r="K38" s="17" t="s">
        <v>449</v>
      </c>
      <c r="L38" s="17" t="s">
        <v>450</v>
      </c>
      <c r="M38" s="17" t="s">
        <v>450</v>
      </c>
      <c r="N38" s="16" t="s">
        <v>448</v>
      </c>
      <c r="O38" s="16" t="s">
        <v>448</v>
      </c>
      <c r="P38" s="16" t="s">
        <v>448</v>
      </c>
      <c r="Q38" s="17" t="s">
        <v>450</v>
      </c>
      <c r="R38" s="17" t="s">
        <v>451</v>
      </c>
      <c r="S38" s="18" t="s">
        <v>450</v>
      </c>
      <c r="T38" s="25" t="str">
        <f t="shared" si="0"/>
        <v/>
      </c>
      <c r="U38" s="133" t="str">
        <f>IF(COUNTIF(個票ｰ1001!$U$30:$U$119,$C38),"○","")</f>
        <v/>
      </c>
      <c r="V38" s="133" t="str">
        <f t="shared" si="1"/>
        <v/>
      </c>
    </row>
    <row r="39" spans="1:22" ht="14.25">
      <c r="A39" s="623"/>
      <c r="B39" s="624"/>
      <c r="C39" s="187" t="s">
        <v>183</v>
      </c>
      <c r="D39" s="129"/>
      <c r="E39" s="17" t="s">
        <v>449</v>
      </c>
      <c r="F39" s="17" t="s">
        <v>449</v>
      </c>
      <c r="G39" s="17" t="s">
        <v>449</v>
      </c>
      <c r="H39" s="17" t="s">
        <v>449</v>
      </c>
      <c r="I39" s="17" t="s">
        <v>450</v>
      </c>
      <c r="J39" s="17" t="s">
        <v>449</v>
      </c>
      <c r="K39" s="17" t="s">
        <v>450</v>
      </c>
      <c r="L39" s="17" t="s">
        <v>450</v>
      </c>
      <c r="M39" s="17" t="s">
        <v>450</v>
      </c>
      <c r="N39" s="16" t="s">
        <v>448</v>
      </c>
      <c r="O39" s="16" t="s">
        <v>448</v>
      </c>
      <c r="P39" s="17" t="s">
        <v>450</v>
      </c>
      <c r="Q39" s="17" t="s">
        <v>450</v>
      </c>
      <c r="R39" s="17" t="s">
        <v>449</v>
      </c>
      <c r="S39" s="18" t="s">
        <v>450</v>
      </c>
      <c r="T39" s="25" t="str">
        <f t="shared" si="0"/>
        <v/>
      </c>
      <c r="U39" s="133" t="str">
        <f>IF(COUNTIF(個票ｰ1001!$U$30:$U$119,$C39),"○","")</f>
        <v/>
      </c>
      <c r="V39" s="133" t="str">
        <f t="shared" si="1"/>
        <v/>
      </c>
    </row>
    <row r="40" spans="1:22" ht="14.25">
      <c r="A40" s="623"/>
      <c r="B40" s="624"/>
      <c r="C40" s="187" t="s">
        <v>458</v>
      </c>
      <c r="D40" s="129"/>
      <c r="E40" s="17" t="s">
        <v>449</v>
      </c>
      <c r="F40" s="17" t="s">
        <v>449</v>
      </c>
      <c r="G40" s="17" t="s">
        <v>449</v>
      </c>
      <c r="H40" s="17" t="s">
        <v>449</v>
      </c>
      <c r="I40" s="17" t="s">
        <v>451</v>
      </c>
      <c r="J40" s="17" t="s">
        <v>449</v>
      </c>
      <c r="K40" s="17" t="s">
        <v>451</v>
      </c>
      <c r="L40" s="17" t="s">
        <v>451</v>
      </c>
      <c r="M40" s="17" t="s">
        <v>450</v>
      </c>
      <c r="N40" s="16" t="s">
        <v>448</v>
      </c>
      <c r="O40" s="16" t="s">
        <v>448</v>
      </c>
      <c r="P40" s="17" t="s">
        <v>450</v>
      </c>
      <c r="Q40" s="17" t="s">
        <v>450</v>
      </c>
      <c r="R40" s="17" t="s">
        <v>451</v>
      </c>
      <c r="S40" s="18" t="s">
        <v>450</v>
      </c>
      <c r="T40" s="25" t="str">
        <f t="shared" si="0"/>
        <v/>
      </c>
      <c r="U40" s="133" t="str">
        <f>IF(COUNTIF(個票ｰ1001!$U$30:$U$119,$C40),"○","")</f>
        <v/>
      </c>
      <c r="V40" s="133" t="str">
        <f t="shared" si="1"/>
        <v/>
      </c>
    </row>
    <row r="41" spans="1:22" ht="14.25">
      <c r="A41" s="623"/>
      <c r="B41" s="624"/>
      <c r="C41" s="187" t="s">
        <v>185</v>
      </c>
      <c r="D41" s="129"/>
      <c r="E41" s="17" t="s">
        <v>451</v>
      </c>
      <c r="F41" s="17" t="s">
        <v>451</v>
      </c>
      <c r="G41" s="17" t="s">
        <v>451</v>
      </c>
      <c r="H41" s="17" t="s">
        <v>449</v>
      </c>
      <c r="I41" s="17" t="s">
        <v>451</v>
      </c>
      <c r="J41" s="17" t="s">
        <v>449</v>
      </c>
      <c r="K41" s="17" t="s">
        <v>451</v>
      </c>
      <c r="L41" s="17" t="s">
        <v>451</v>
      </c>
      <c r="M41" s="17" t="s">
        <v>450</v>
      </c>
      <c r="N41" s="16" t="s">
        <v>448</v>
      </c>
      <c r="O41" s="16" t="s">
        <v>448</v>
      </c>
      <c r="P41" s="17" t="s">
        <v>450</v>
      </c>
      <c r="Q41" s="17" t="s">
        <v>450</v>
      </c>
      <c r="R41" s="17" t="s">
        <v>449</v>
      </c>
      <c r="S41" s="18" t="s">
        <v>450</v>
      </c>
      <c r="T41" s="25" t="str">
        <f t="shared" si="0"/>
        <v/>
      </c>
      <c r="U41" s="133" t="str">
        <f>IF(COUNTIF(個票ｰ1001!$U$30:$U$119,$C41),"○","")</f>
        <v/>
      </c>
      <c r="V41" s="133" t="str">
        <f t="shared" si="1"/>
        <v/>
      </c>
    </row>
    <row r="42" spans="1:22" ht="14.25">
      <c r="A42" s="623"/>
      <c r="B42" s="624"/>
      <c r="C42" s="187" t="s">
        <v>186</v>
      </c>
      <c r="D42" s="129"/>
      <c r="E42" s="17" t="s">
        <v>449</v>
      </c>
      <c r="F42" s="17" t="s">
        <v>449</v>
      </c>
      <c r="G42" s="17" t="s">
        <v>449</v>
      </c>
      <c r="H42" s="17" t="s">
        <v>449</v>
      </c>
      <c r="I42" s="17" t="s">
        <v>451</v>
      </c>
      <c r="J42" s="17" t="s">
        <v>449</v>
      </c>
      <c r="K42" s="17" t="s">
        <v>449</v>
      </c>
      <c r="L42" s="17" t="s">
        <v>449</v>
      </c>
      <c r="M42" s="17" t="s">
        <v>451</v>
      </c>
      <c r="N42" s="16" t="s">
        <v>448</v>
      </c>
      <c r="O42" s="16" t="s">
        <v>448</v>
      </c>
      <c r="P42" s="17" t="s">
        <v>450</v>
      </c>
      <c r="Q42" s="17" t="s">
        <v>450</v>
      </c>
      <c r="R42" s="17" t="s">
        <v>449</v>
      </c>
      <c r="S42" s="18" t="s">
        <v>450</v>
      </c>
      <c r="T42" s="25" t="str">
        <f t="shared" si="0"/>
        <v/>
      </c>
      <c r="U42" s="133" t="str">
        <f>IF(COUNTIF(個票ｰ1001!$U$30:$U$119,$C42),"○","")</f>
        <v/>
      </c>
      <c r="V42" s="133" t="str">
        <f t="shared" si="1"/>
        <v/>
      </c>
    </row>
    <row r="43" spans="1:22" ht="14.25">
      <c r="A43" s="623"/>
      <c r="B43" s="624"/>
      <c r="C43" s="187" t="s">
        <v>187</v>
      </c>
      <c r="D43" s="129"/>
      <c r="E43" s="17" t="s">
        <v>449</v>
      </c>
      <c r="F43" s="17" t="s">
        <v>449</v>
      </c>
      <c r="G43" s="17" t="s">
        <v>449</v>
      </c>
      <c r="H43" s="17" t="s">
        <v>449</v>
      </c>
      <c r="I43" s="17" t="s">
        <v>451</v>
      </c>
      <c r="J43" s="17" t="s">
        <v>449</v>
      </c>
      <c r="K43" s="17" t="s">
        <v>449</v>
      </c>
      <c r="L43" s="17" t="s">
        <v>449</v>
      </c>
      <c r="M43" s="17" t="s">
        <v>451</v>
      </c>
      <c r="N43" s="16" t="s">
        <v>448</v>
      </c>
      <c r="O43" s="17" t="s">
        <v>450</v>
      </c>
      <c r="P43" s="17" t="s">
        <v>450</v>
      </c>
      <c r="Q43" s="17" t="s">
        <v>450</v>
      </c>
      <c r="R43" s="17" t="s">
        <v>449</v>
      </c>
      <c r="S43" s="18" t="s">
        <v>450</v>
      </c>
      <c r="T43" s="25" t="str">
        <f t="shared" si="0"/>
        <v/>
      </c>
      <c r="U43" s="133" t="str">
        <f>IF(COUNTIF(個票ｰ1001!$U$30:$U$119,$C43),"○","")</f>
        <v/>
      </c>
      <c r="V43" s="133" t="str">
        <f t="shared" si="1"/>
        <v/>
      </c>
    </row>
    <row r="44" spans="1:22" ht="14.25">
      <c r="A44" s="623"/>
      <c r="B44" s="624"/>
      <c r="C44" s="187" t="s">
        <v>188</v>
      </c>
      <c r="D44" s="129"/>
      <c r="E44" s="17" t="s">
        <v>449</v>
      </c>
      <c r="F44" s="17" t="s">
        <v>449</v>
      </c>
      <c r="G44" s="17" t="s">
        <v>449</v>
      </c>
      <c r="H44" s="17" t="s">
        <v>449</v>
      </c>
      <c r="I44" s="17" t="s">
        <v>451</v>
      </c>
      <c r="J44" s="17" t="s">
        <v>449</v>
      </c>
      <c r="K44" s="17" t="s">
        <v>449</v>
      </c>
      <c r="L44" s="17" t="s">
        <v>449</v>
      </c>
      <c r="M44" s="17" t="s">
        <v>450</v>
      </c>
      <c r="N44" s="17" t="s">
        <v>450</v>
      </c>
      <c r="O44" s="16" t="s">
        <v>448</v>
      </c>
      <c r="P44" s="17" t="s">
        <v>450</v>
      </c>
      <c r="Q44" s="17" t="s">
        <v>450</v>
      </c>
      <c r="R44" s="17" t="s">
        <v>449</v>
      </c>
      <c r="S44" s="18" t="s">
        <v>450</v>
      </c>
      <c r="T44" s="25" t="str">
        <f t="shared" si="0"/>
        <v/>
      </c>
      <c r="U44" s="133" t="str">
        <f>IF(COUNTIF(個票ｰ1001!$U$30:$U$119,$C44),"○","")</f>
        <v/>
      </c>
      <c r="V44" s="133" t="str">
        <f t="shared" si="1"/>
        <v/>
      </c>
    </row>
    <row r="45" spans="1:22" ht="14.25">
      <c r="A45" s="623"/>
      <c r="B45" s="624"/>
      <c r="C45" s="187" t="s">
        <v>189</v>
      </c>
      <c r="D45" s="129"/>
      <c r="E45" s="17" t="s">
        <v>449</v>
      </c>
      <c r="F45" s="17" t="s">
        <v>449</v>
      </c>
      <c r="G45" s="17" t="s">
        <v>449</v>
      </c>
      <c r="H45" s="17" t="s">
        <v>449</v>
      </c>
      <c r="I45" s="17" t="s">
        <v>451</v>
      </c>
      <c r="J45" s="17" t="s">
        <v>449</v>
      </c>
      <c r="K45" s="17" t="s">
        <v>449</v>
      </c>
      <c r="L45" s="17" t="s">
        <v>449</v>
      </c>
      <c r="M45" s="17" t="s">
        <v>450</v>
      </c>
      <c r="N45" s="17" t="s">
        <v>450</v>
      </c>
      <c r="O45" s="16" t="s">
        <v>448</v>
      </c>
      <c r="P45" s="16" t="s">
        <v>448</v>
      </c>
      <c r="Q45" s="17" t="s">
        <v>450</v>
      </c>
      <c r="R45" s="17" t="s">
        <v>450</v>
      </c>
      <c r="S45" s="20" t="s">
        <v>448</v>
      </c>
      <c r="T45" s="25" t="str">
        <f t="shared" si="0"/>
        <v/>
      </c>
      <c r="U45" s="133" t="str">
        <f>IF(COUNTIF(個票ｰ1001!$U$30:$U$119,$C45),"○","")</f>
        <v/>
      </c>
      <c r="V45" s="133" t="str">
        <f t="shared" si="1"/>
        <v/>
      </c>
    </row>
    <row r="46" spans="1:22" ht="14.25">
      <c r="A46" s="623"/>
      <c r="B46" s="624"/>
      <c r="C46" s="187" t="s">
        <v>190</v>
      </c>
      <c r="D46" s="129"/>
      <c r="E46" s="17" t="s">
        <v>449</v>
      </c>
      <c r="F46" s="17" t="s">
        <v>449</v>
      </c>
      <c r="G46" s="17" t="s">
        <v>449</v>
      </c>
      <c r="H46" s="17" t="s">
        <v>449</v>
      </c>
      <c r="I46" s="17" t="s">
        <v>451</v>
      </c>
      <c r="J46" s="17" t="s">
        <v>449</v>
      </c>
      <c r="K46" s="17" t="s">
        <v>451</v>
      </c>
      <c r="L46" s="17" t="s">
        <v>451</v>
      </c>
      <c r="M46" s="17" t="s">
        <v>451</v>
      </c>
      <c r="N46" s="17" t="s">
        <v>450</v>
      </c>
      <c r="O46" s="17" t="s">
        <v>450</v>
      </c>
      <c r="P46" s="16" t="s">
        <v>448</v>
      </c>
      <c r="Q46" s="17" t="s">
        <v>450</v>
      </c>
      <c r="R46" s="17" t="s">
        <v>451</v>
      </c>
      <c r="S46" s="20" t="s">
        <v>448</v>
      </c>
      <c r="T46" s="25" t="str">
        <f t="shared" si="0"/>
        <v/>
      </c>
      <c r="U46" s="133" t="str">
        <f>IF(COUNTIF(個票ｰ1001!$U$30:$U$119,$C46),"○","")</f>
        <v/>
      </c>
      <c r="V46" s="133" t="str">
        <f t="shared" si="1"/>
        <v/>
      </c>
    </row>
    <row r="47" spans="1:22" ht="14.25">
      <c r="A47" s="623"/>
      <c r="B47" s="624"/>
      <c r="C47" s="187" t="s">
        <v>191</v>
      </c>
      <c r="D47" s="129"/>
      <c r="E47" s="17" t="s">
        <v>449</v>
      </c>
      <c r="F47" s="17" t="s">
        <v>449</v>
      </c>
      <c r="G47" s="17" t="s">
        <v>451</v>
      </c>
      <c r="H47" s="17" t="s">
        <v>449</v>
      </c>
      <c r="I47" s="17" t="s">
        <v>451</v>
      </c>
      <c r="J47" s="17" t="s">
        <v>449</v>
      </c>
      <c r="K47" s="17" t="s">
        <v>451</v>
      </c>
      <c r="L47" s="17" t="s">
        <v>451</v>
      </c>
      <c r="M47" s="17" t="s">
        <v>450</v>
      </c>
      <c r="N47" s="17" t="s">
        <v>451</v>
      </c>
      <c r="O47" s="17" t="s">
        <v>450</v>
      </c>
      <c r="P47" s="17" t="s">
        <v>451</v>
      </c>
      <c r="Q47" s="17" t="s">
        <v>451</v>
      </c>
      <c r="R47" s="17" t="s">
        <v>451</v>
      </c>
      <c r="S47" s="18" t="s">
        <v>450</v>
      </c>
      <c r="T47" s="25" t="str">
        <f t="shared" si="0"/>
        <v/>
      </c>
      <c r="U47" s="133" t="str">
        <f>IF(COUNTIF(個票ｰ1001!$U$30:$U$119,$C47),"○","")</f>
        <v/>
      </c>
      <c r="V47" s="133" t="str">
        <f t="shared" si="1"/>
        <v/>
      </c>
    </row>
    <row r="48" spans="1:22" ht="14.25">
      <c r="A48" s="623"/>
      <c r="B48" s="624" t="s">
        <v>459</v>
      </c>
      <c r="C48" s="187" t="s">
        <v>192</v>
      </c>
      <c r="D48" s="129"/>
      <c r="E48" s="17" t="s">
        <v>451</v>
      </c>
      <c r="F48" s="17" t="s">
        <v>451</v>
      </c>
      <c r="G48" s="17" t="s">
        <v>451</v>
      </c>
      <c r="H48" s="17" t="s">
        <v>451</v>
      </c>
      <c r="I48" s="17" t="s">
        <v>451</v>
      </c>
      <c r="J48" s="17" t="s">
        <v>449</v>
      </c>
      <c r="K48" s="17" t="s">
        <v>451</v>
      </c>
      <c r="L48" s="17" t="s">
        <v>451</v>
      </c>
      <c r="M48" s="17" t="s">
        <v>451</v>
      </c>
      <c r="N48" s="17" t="s">
        <v>451</v>
      </c>
      <c r="O48" s="17" t="s">
        <v>451</v>
      </c>
      <c r="P48" s="17" t="s">
        <v>451</v>
      </c>
      <c r="Q48" s="16" t="s">
        <v>448</v>
      </c>
      <c r="R48" s="17" t="s">
        <v>451</v>
      </c>
      <c r="S48" s="18" t="s">
        <v>450</v>
      </c>
      <c r="T48" s="25" t="str">
        <f t="shared" si="0"/>
        <v/>
      </c>
      <c r="U48" s="133" t="str">
        <f>IF(COUNTIF(個票ｰ1001!$U$30:$U$119,$C48),"○","")</f>
        <v/>
      </c>
      <c r="V48" s="133" t="str">
        <f t="shared" si="1"/>
        <v/>
      </c>
    </row>
    <row r="49" spans="1:23" ht="14.25">
      <c r="A49" s="623"/>
      <c r="B49" s="624"/>
      <c r="C49" s="187" t="s">
        <v>194</v>
      </c>
      <c r="D49" s="129"/>
      <c r="E49" s="17" t="s">
        <v>449</v>
      </c>
      <c r="F49" s="17" t="s">
        <v>449</v>
      </c>
      <c r="G49" s="17" t="s">
        <v>449</v>
      </c>
      <c r="H49" s="17" t="s">
        <v>449</v>
      </c>
      <c r="I49" s="17" t="s">
        <v>449</v>
      </c>
      <c r="J49" s="17" t="s">
        <v>449</v>
      </c>
      <c r="K49" s="17" t="s">
        <v>451</v>
      </c>
      <c r="L49" s="17" t="s">
        <v>451</v>
      </c>
      <c r="M49" s="17" t="s">
        <v>450</v>
      </c>
      <c r="N49" s="17" t="s">
        <v>451</v>
      </c>
      <c r="O49" s="17" t="s">
        <v>451</v>
      </c>
      <c r="P49" s="17" t="s">
        <v>451</v>
      </c>
      <c r="Q49" s="17" t="s">
        <v>451</v>
      </c>
      <c r="R49" s="17" t="s">
        <v>451</v>
      </c>
      <c r="S49" s="18" t="s">
        <v>450</v>
      </c>
      <c r="T49" s="25" t="str">
        <f t="shared" si="0"/>
        <v/>
      </c>
      <c r="U49" s="133" t="str">
        <f>IF(COUNTIF(個票ｰ1001!$U$30:$U$119,$C49),"○","")</f>
        <v/>
      </c>
      <c r="V49" s="133" t="str">
        <f t="shared" si="1"/>
        <v/>
      </c>
    </row>
    <row r="50" spans="1:23" ht="14.25">
      <c r="A50" s="623"/>
      <c r="B50" s="624"/>
      <c r="C50" s="187" t="s">
        <v>195</v>
      </c>
      <c r="D50" s="129"/>
      <c r="E50" s="17" t="s">
        <v>451</v>
      </c>
      <c r="F50" s="17" t="s">
        <v>451</v>
      </c>
      <c r="G50" s="17" t="s">
        <v>451</v>
      </c>
      <c r="H50" s="17" t="s">
        <v>451</v>
      </c>
      <c r="I50" s="17" t="s">
        <v>451</v>
      </c>
      <c r="J50" s="17" t="s">
        <v>449</v>
      </c>
      <c r="K50" s="17" t="s">
        <v>451</v>
      </c>
      <c r="L50" s="17" t="s">
        <v>451</v>
      </c>
      <c r="M50" s="17" t="s">
        <v>451</v>
      </c>
      <c r="N50" s="17" t="s">
        <v>451</v>
      </c>
      <c r="O50" s="17" t="s">
        <v>451</v>
      </c>
      <c r="P50" s="17" t="s">
        <v>451</v>
      </c>
      <c r="Q50" s="17" t="s">
        <v>451</v>
      </c>
      <c r="R50" s="17" t="s">
        <v>451</v>
      </c>
      <c r="S50" s="18" t="s">
        <v>451</v>
      </c>
      <c r="T50" s="25" t="str">
        <f t="shared" si="0"/>
        <v/>
      </c>
      <c r="U50" s="133" t="str">
        <f>IF(COUNTIF(個票ｰ1001!$U$30:$U$119,$C50),"○","")</f>
        <v/>
      </c>
      <c r="V50" s="133" t="str">
        <f t="shared" si="1"/>
        <v/>
      </c>
    </row>
    <row r="51" spans="1:23" ht="14.25">
      <c r="A51" s="623" t="s">
        <v>197</v>
      </c>
      <c r="B51" s="624" t="s">
        <v>460</v>
      </c>
      <c r="C51" s="187" t="s">
        <v>196</v>
      </c>
      <c r="D51" s="129"/>
      <c r="E51" s="17" t="s">
        <v>449</v>
      </c>
      <c r="F51" s="17" t="s">
        <v>449</v>
      </c>
      <c r="G51" s="17" t="s">
        <v>449</v>
      </c>
      <c r="H51" s="17" t="s">
        <v>449</v>
      </c>
      <c r="I51" s="17" t="s">
        <v>449</v>
      </c>
      <c r="J51" s="17" t="s">
        <v>449</v>
      </c>
      <c r="K51" s="17" t="s">
        <v>449</v>
      </c>
      <c r="L51" s="17" t="s">
        <v>449</v>
      </c>
      <c r="M51" s="17" t="s">
        <v>449</v>
      </c>
      <c r="N51" s="17" t="s">
        <v>451</v>
      </c>
      <c r="O51" s="17" t="s">
        <v>451</v>
      </c>
      <c r="P51" s="17" t="s">
        <v>449</v>
      </c>
      <c r="Q51" s="17" t="s">
        <v>449</v>
      </c>
      <c r="R51" s="16" t="s">
        <v>448</v>
      </c>
      <c r="S51" s="18" t="s">
        <v>238</v>
      </c>
      <c r="T51" s="25" t="str">
        <f t="shared" si="0"/>
        <v/>
      </c>
      <c r="U51" s="133" t="str">
        <f>IF(COUNTIF(個票ｰ1001!$U$30:$U$119,$C51),"○","")</f>
        <v/>
      </c>
      <c r="V51" s="133" t="str">
        <f t="shared" si="1"/>
        <v/>
      </c>
    </row>
    <row r="52" spans="1:23" ht="14.25">
      <c r="A52" s="623"/>
      <c r="B52" s="624"/>
      <c r="C52" s="187" t="s">
        <v>199</v>
      </c>
      <c r="D52" s="129"/>
      <c r="E52" s="17" t="s">
        <v>451</v>
      </c>
      <c r="F52" s="17" t="s">
        <v>451</v>
      </c>
      <c r="G52" s="17" t="s">
        <v>451</v>
      </c>
      <c r="H52" s="17" t="s">
        <v>451</v>
      </c>
      <c r="I52" s="17" t="s">
        <v>449</v>
      </c>
      <c r="J52" s="17" t="s">
        <v>449</v>
      </c>
      <c r="K52" s="17" t="s">
        <v>451</v>
      </c>
      <c r="L52" s="17" t="s">
        <v>451</v>
      </c>
      <c r="M52" s="17" t="s">
        <v>451</v>
      </c>
      <c r="N52" s="17" t="s">
        <v>451</v>
      </c>
      <c r="O52" s="17" t="s">
        <v>451</v>
      </c>
      <c r="P52" s="17" t="s">
        <v>451</v>
      </c>
      <c r="Q52" s="17" t="s">
        <v>451</v>
      </c>
      <c r="R52" s="16" t="s">
        <v>448</v>
      </c>
      <c r="S52" s="18" t="s">
        <v>450</v>
      </c>
      <c r="T52" s="25" t="str">
        <f t="shared" si="0"/>
        <v/>
      </c>
      <c r="U52" s="133" t="str">
        <f>IF(COUNTIF(個票ｰ1001!$U$30:$U$119,$C52),"○","")</f>
        <v/>
      </c>
      <c r="V52" s="133" t="str">
        <f t="shared" si="1"/>
        <v/>
      </c>
    </row>
    <row r="53" spans="1:23" ht="14.25">
      <c r="A53" s="623"/>
      <c r="B53" s="624"/>
      <c r="C53" s="187" t="s">
        <v>200</v>
      </c>
      <c r="D53" s="129"/>
      <c r="E53" s="17" t="s">
        <v>451</v>
      </c>
      <c r="F53" s="17" t="s">
        <v>451</v>
      </c>
      <c r="G53" s="17" t="s">
        <v>451</v>
      </c>
      <c r="H53" s="17" t="s">
        <v>451</v>
      </c>
      <c r="I53" s="17" t="s">
        <v>449</v>
      </c>
      <c r="J53" s="17" t="s">
        <v>449</v>
      </c>
      <c r="K53" s="17" t="s">
        <v>451</v>
      </c>
      <c r="L53" s="17" t="s">
        <v>451</v>
      </c>
      <c r="M53" s="17" t="s">
        <v>450</v>
      </c>
      <c r="N53" s="17" t="s">
        <v>451</v>
      </c>
      <c r="O53" s="17" t="s">
        <v>451</v>
      </c>
      <c r="P53" s="17" t="s">
        <v>451</v>
      </c>
      <c r="Q53" s="17" t="s">
        <v>451</v>
      </c>
      <c r="R53" s="16" t="s">
        <v>448</v>
      </c>
      <c r="S53" s="18" t="s">
        <v>450</v>
      </c>
      <c r="T53" s="25" t="str">
        <f t="shared" si="0"/>
        <v/>
      </c>
      <c r="U53" s="133" t="str">
        <f>IF(COUNTIF(個票ｰ1001!$U$30:$U$119,$C53),"○","")</f>
        <v/>
      </c>
      <c r="V53" s="133" t="str">
        <f t="shared" si="1"/>
        <v/>
      </c>
    </row>
    <row r="54" spans="1:23" ht="14.25">
      <c r="A54" s="623"/>
      <c r="B54" s="624"/>
      <c r="C54" s="187" t="s">
        <v>201</v>
      </c>
      <c r="D54" s="129"/>
      <c r="E54" s="17" t="s">
        <v>450</v>
      </c>
      <c r="F54" s="17" t="s">
        <v>450</v>
      </c>
      <c r="G54" s="17" t="s">
        <v>450</v>
      </c>
      <c r="H54" s="17" t="s">
        <v>451</v>
      </c>
      <c r="I54" s="17" t="s">
        <v>451</v>
      </c>
      <c r="J54" s="17" t="s">
        <v>449</v>
      </c>
      <c r="K54" s="17" t="s">
        <v>450</v>
      </c>
      <c r="L54" s="17" t="s">
        <v>450</v>
      </c>
      <c r="M54" s="17" t="s">
        <v>450</v>
      </c>
      <c r="N54" s="17" t="s">
        <v>449</v>
      </c>
      <c r="O54" s="17" t="s">
        <v>449</v>
      </c>
      <c r="P54" s="17" t="s">
        <v>449</v>
      </c>
      <c r="Q54" s="17" t="s">
        <v>449</v>
      </c>
      <c r="R54" s="16" t="s">
        <v>448</v>
      </c>
      <c r="S54" s="18" t="s">
        <v>450</v>
      </c>
      <c r="T54" s="25" t="str">
        <f t="shared" si="0"/>
        <v/>
      </c>
      <c r="U54" s="133" t="str">
        <f>IF(COUNTIF(個票ｰ1001!$U$30:$U$119,$C54),"○","")</f>
        <v/>
      </c>
      <c r="V54" s="133" t="str">
        <f t="shared" si="1"/>
        <v/>
      </c>
    </row>
    <row r="55" spans="1:23" ht="14.25">
      <c r="A55" s="623"/>
      <c r="B55" s="624" t="s">
        <v>203</v>
      </c>
      <c r="C55" s="187" t="s">
        <v>202</v>
      </c>
      <c r="D55" s="129"/>
      <c r="E55" s="17" t="s">
        <v>449</v>
      </c>
      <c r="F55" s="17" t="s">
        <v>449</v>
      </c>
      <c r="G55" s="17" t="s">
        <v>449</v>
      </c>
      <c r="H55" s="17" t="s">
        <v>449</v>
      </c>
      <c r="I55" s="17" t="s">
        <v>449</v>
      </c>
      <c r="J55" s="17" t="s">
        <v>449</v>
      </c>
      <c r="K55" s="17" t="s">
        <v>449</v>
      </c>
      <c r="L55" s="17" t="s">
        <v>449</v>
      </c>
      <c r="M55" s="17" t="s">
        <v>450</v>
      </c>
      <c r="N55" s="17" t="s">
        <v>450</v>
      </c>
      <c r="O55" s="17" t="s">
        <v>450</v>
      </c>
      <c r="P55" s="17" t="s">
        <v>450</v>
      </c>
      <c r="Q55" s="17" t="s">
        <v>450</v>
      </c>
      <c r="R55" s="17" t="s">
        <v>450</v>
      </c>
      <c r="S55" s="20" t="s">
        <v>448</v>
      </c>
      <c r="T55" s="25" t="str">
        <f t="shared" si="0"/>
        <v/>
      </c>
      <c r="U55" s="133" t="str">
        <f>IF(COUNTIF(個票ｰ1001!$U$30:$U$119,$C55),"○","")</f>
        <v/>
      </c>
      <c r="V55" s="133" t="str">
        <f t="shared" si="1"/>
        <v/>
      </c>
    </row>
    <row r="56" spans="1:23" ht="15" thickBot="1">
      <c r="A56" s="625"/>
      <c r="B56" s="626"/>
      <c r="C56" s="188" t="s">
        <v>204</v>
      </c>
      <c r="D56" s="130"/>
      <c r="E56" s="22" t="s">
        <v>449</v>
      </c>
      <c r="F56" s="22" t="s">
        <v>449</v>
      </c>
      <c r="G56" s="22" t="s">
        <v>449</v>
      </c>
      <c r="H56" s="22" t="s">
        <v>449</v>
      </c>
      <c r="I56" s="22" t="s">
        <v>449</v>
      </c>
      <c r="J56" s="22" t="s">
        <v>449</v>
      </c>
      <c r="K56" s="22" t="s">
        <v>449</v>
      </c>
      <c r="L56" s="22" t="s">
        <v>449</v>
      </c>
      <c r="M56" s="22" t="s">
        <v>451</v>
      </c>
      <c r="N56" s="22" t="s">
        <v>451</v>
      </c>
      <c r="O56" s="22" t="s">
        <v>451</v>
      </c>
      <c r="P56" s="23" t="s">
        <v>448</v>
      </c>
      <c r="Q56" s="22" t="s">
        <v>451</v>
      </c>
      <c r="R56" s="22" t="s">
        <v>450</v>
      </c>
      <c r="S56" s="24" t="s">
        <v>448</v>
      </c>
      <c r="T56" s="25" t="str">
        <f t="shared" si="0"/>
        <v/>
      </c>
      <c r="U56" s="133" t="str">
        <f>IF(COUNTIF(個票ｰ1001!$U$30:$U$119,$C56),"○","")</f>
        <v/>
      </c>
      <c r="V56" s="133" t="str">
        <f t="shared" si="1"/>
        <v/>
      </c>
    </row>
    <row r="57" spans="1:23" s="133" customFormat="1" ht="14.25" hidden="1">
      <c r="E57" s="134">
        <f>IF(OR(D14="○",D15="○",D16="○",D17="○",D18="○",D20="○",D21="○",D22="○",D23="○"),1,0)</f>
        <v>0</v>
      </c>
      <c r="F57" s="134">
        <f>IF(OR(D14="○",D15="○",D16="○",D17="○",D18="○",D20="○",D21="○",D22="○",D23="○",),1,0)</f>
        <v>0</v>
      </c>
      <c r="G57" s="134">
        <f>IF(D16="○",1,0)</f>
        <v>0</v>
      </c>
      <c r="H57" s="134">
        <f>IF(OR(D26="○",D27="○",D29="○",),1,0)</f>
        <v>0</v>
      </c>
      <c r="I57" s="134">
        <f>IF(OR(D26="○",D27="○",D28="○",D29="○"),1,0)</f>
        <v>0</v>
      </c>
      <c r="J57" s="134">
        <f>IF(D30="○",1,0)</f>
        <v>0</v>
      </c>
      <c r="K57" s="134">
        <f>IF(OR(D31="○",D32="○",D33="○"),1,0)</f>
        <v>0</v>
      </c>
      <c r="L57" s="134">
        <f>IF(OR(D34="○",D35="○"),1,0)</f>
        <v>0</v>
      </c>
      <c r="M57" s="134">
        <f>IF(OR(D36="○",D37="○"),1,0)</f>
        <v>0</v>
      </c>
      <c r="N57" s="134">
        <f>IF(OR(D38="○",D39="○",D40="○",D41="○",D42="○",D43="○"),1,0)</f>
        <v>0</v>
      </c>
      <c r="O57" s="134">
        <f>IF(OR(D38="○",D39="○",D40="○",D41="○",D42="○",D44="○",D45="○"),1,0)</f>
        <v>0</v>
      </c>
      <c r="P57" s="134">
        <f>IF(OR(D38="○",D45="○",D46="○",D56="○"),1,0)</f>
        <v>0</v>
      </c>
      <c r="Q57" s="134">
        <f>IF(D48="○",1,0)</f>
        <v>0</v>
      </c>
      <c r="R57" s="134">
        <f>IF(OR(D51="○",D52="○",D53="○",D54="○"),1,0)</f>
        <v>0</v>
      </c>
      <c r="S57" s="134">
        <f>IF(OR(D45="○",D46="○",D55="○",D56="○"),1,0)</f>
        <v>0</v>
      </c>
      <c r="T57" s="133">
        <f>COUNTIF($T$14:$T$56,$D$61)</f>
        <v>0</v>
      </c>
    </row>
    <row r="58" spans="1:23" s="135" customFormat="1" ht="11.25" hidden="1">
      <c r="D58" s="135" t="s">
        <v>322</v>
      </c>
      <c r="E58" s="135" t="str">
        <f>IF(E$57=1,E$60,"")</f>
        <v/>
      </c>
      <c r="F58" s="135" t="str">
        <f t="shared" ref="F58:S59" si="2">IF(F$57=1,F$60,"")</f>
        <v/>
      </c>
      <c r="G58" s="135" t="str">
        <f t="shared" si="2"/>
        <v/>
      </c>
      <c r="H58" s="135" t="str">
        <f t="shared" si="2"/>
        <v/>
      </c>
      <c r="I58" s="135" t="str">
        <f t="shared" si="2"/>
        <v/>
      </c>
      <c r="J58" s="135" t="str">
        <f t="shared" si="2"/>
        <v/>
      </c>
      <c r="K58" s="135" t="str">
        <f t="shared" si="2"/>
        <v/>
      </c>
      <c r="L58" s="135" t="str">
        <f t="shared" si="2"/>
        <v/>
      </c>
      <c r="M58" s="135" t="str">
        <f t="shared" si="2"/>
        <v/>
      </c>
      <c r="N58" s="135" t="str">
        <f t="shared" si="2"/>
        <v/>
      </c>
      <c r="O58" s="135" t="str">
        <f t="shared" si="2"/>
        <v/>
      </c>
      <c r="P58" s="135" t="str">
        <f t="shared" si="2"/>
        <v/>
      </c>
      <c r="Q58" s="135" t="str">
        <f t="shared" si="2"/>
        <v/>
      </c>
      <c r="R58" s="135" t="str">
        <f t="shared" si="2"/>
        <v/>
      </c>
      <c r="S58" s="135" t="str">
        <f t="shared" si="2"/>
        <v/>
      </c>
    </row>
    <row r="59" spans="1:23" s="135" customFormat="1" ht="11.25" hidden="1">
      <c r="D59" s="135" t="s">
        <v>324</v>
      </c>
      <c r="E59" s="135" t="str">
        <f>IF(E$57=1,E$60,"")</f>
        <v/>
      </c>
      <c r="F59" s="135" t="str">
        <f t="shared" si="2"/>
        <v/>
      </c>
      <c r="G59" s="135" t="str">
        <f t="shared" si="2"/>
        <v/>
      </c>
      <c r="H59" s="135" t="str">
        <f t="shared" si="2"/>
        <v/>
      </c>
      <c r="I59" s="135" t="str">
        <f t="shared" si="2"/>
        <v/>
      </c>
      <c r="J59" s="135" t="str">
        <f t="shared" si="2"/>
        <v/>
      </c>
      <c r="K59" s="135" t="str">
        <f t="shared" si="2"/>
        <v/>
      </c>
      <c r="L59" s="135" t="str">
        <f t="shared" si="2"/>
        <v/>
      </c>
      <c r="M59" s="135" t="str">
        <f t="shared" si="2"/>
        <v/>
      </c>
      <c r="N59" s="135" t="str">
        <f t="shared" si="2"/>
        <v/>
      </c>
      <c r="O59" s="135" t="str">
        <f t="shared" si="2"/>
        <v/>
      </c>
      <c r="P59" s="135" t="str">
        <f t="shared" si="2"/>
        <v/>
      </c>
      <c r="Q59" s="135" t="str">
        <f t="shared" si="2"/>
        <v/>
      </c>
      <c r="R59" s="135" t="str">
        <f t="shared" si="2"/>
        <v/>
      </c>
      <c r="S59" s="135" t="str">
        <f t="shared" si="2"/>
        <v/>
      </c>
    </row>
    <row r="60" spans="1:23" s="135" customFormat="1" ht="19.5" hidden="1" customHeight="1">
      <c r="E60" s="136" t="s">
        <v>461</v>
      </c>
      <c r="F60" s="136" t="s">
        <v>462</v>
      </c>
      <c r="G60" s="136" t="s">
        <v>463</v>
      </c>
      <c r="H60" s="136" t="s">
        <v>276</v>
      </c>
      <c r="I60" s="136" t="s">
        <v>282</v>
      </c>
      <c r="J60" s="136" t="s">
        <v>464</v>
      </c>
      <c r="K60" s="136" t="s">
        <v>277</v>
      </c>
      <c r="L60" s="136" t="s">
        <v>465</v>
      </c>
      <c r="M60" s="137" t="s">
        <v>289</v>
      </c>
      <c r="N60" s="136" t="s">
        <v>278</v>
      </c>
      <c r="O60" s="136" t="s">
        <v>284</v>
      </c>
      <c r="P60" s="136" t="s">
        <v>290</v>
      </c>
      <c r="Q60" s="136" t="s">
        <v>466</v>
      </c>
      <c r="R60" s="136" t="s">
        <v>279</v>
      </c>
      <c r="S60" s="136" t="s">
        <v>467</v>
      </c>
    </row>
    <row r="61" spans="1:23" s="133" customFormat="1" hidden="1">
      <c r="D61" s="133" t="s">
        <v>468</v>
      </c>
    </row>
    <row r="62" spans="1:23" s="25" customFormat="1" hidden="1">
      <c r="U62" s="133"/>
      <c r="V62" s="133"/>
      <c r="W62" s="133"/>
    </row>
  </sheetData>
  <sheetProtection algorithmName="SHA-512" hashValue="JwgwRY+z0KIW1/QsXad40RCPNFELIaMtLX86f5ZEFchCI3e+0ebpvIzcfnWzQySq8kNBm43kMSAMwM35IfhW4g==" saltValue="XU1QFFRiBm8HOTAulW3dQw==" spinCount="100000" sheet="1" objects="1" scenarios="1"/>
  <mergeCells count="28">
    <mergeCell ref="A1:S1"/>
    <mergeCell ref="A11:D12"/>
    <mergeCell ref="E11:G11"/>
    <mergeCell ref="H11:J11"/>
    <mergeCell ref="K11:M11"/>
    <mergeCell ref="N11:Q11"/>
    <mergeCell ref="R11:S11"/>
    <mergeCell ref="A9:S9"/>
    <mergeCell ref="A4:S4"/>
    <mergeCell ref="A5:S5"/>
    <mergeCell ref="A6:S6"/>
    <mergeCell ref="A7:S7"/>
    <mergeCell ref="A3:S3"/>
    <mergeCell ref="A8:S8"/>
    <mergeCell ref="A14:A30"/>
    <mergeCell ref="B14:B19"/>
    <mergeCell ref="B20:B25"/>
    <mergeCell ref="B26:B30"/>
    <mergeCell ref="A31:A37"/>
    <mergeCell ref="B31:B33"/>
    <mergeCell ref="B34:B35"/>
    <mergeCell ref="B36:B37"/>
    <mergeCell ref="A38:A50"/>
    <mergeCell ref="B38:B47"/>
    <mergeCell ref="B48:B50"/>
    <mergeCell ref="A51:A56"/>
    <mergeCell ref="B51:B54"/>
    <mergeCell ref="B55:B56"/>
  </mergeCells>
  <phoneticPr fontId="17"/>
  <conditionalFormatting sqref="E12">
    <cfRule type="expression" dxfId="334" priority="15">
      <formula>$E$57=1</formula>
    </cfRule>
  </conditionalFormatting>
  <conditionalFormatting sqref="F12">
    <cfRule type="expression" dxfId="333" priority="14">
      <formula>$F$57=1</formula>
    </cfRule>
  </conditionalFormatting>
  <conditionalFormatting sqref="G12">
    <cfRule type="expression" dxfId="332" priority="13">
      <formula>$G$57=1</formula>
    </cfRule>
  </conditionalFormatting>
  <conditionalFormatting sqref="H12">
    <cfRule type="expression" dxfId="331" priority="12">
      <formula>$H$57=1</formula>
    </cfRule>
  </conditionalFormatting>
  <conditionalFormatting sqref="I12">
    <cfRule type="expression" dxfId="330" priority="11">
      <formula>$I$57=1</formula>
    </cfRule>
  </conditionalFormatting>
  <conditionalFormatting sqref="J12">
    <cfRule type="expression" dxfId="329" priority="10">
      <formula>$J$57=1</formula>
    </cfRule>
  </conditionalFormatting>
  <conditionalFormatting sqref="K12">
    <cfRule type="expression" dxfId="328" priority="9">
      <formula>$K$57=1</formula>
    </cfRule>
  </conditionalFormatting>
  <conditionalFormatting sqref="L12">
    <cfRule type="expression" dxfId="327" priority="8">
      <formula>$L$57=1</formula>
    </cfRule>
  </conditionalFormatting>
  <conditionalFormatting sqref="M12">
    <cfRule type="expression" dxfId="326" priority="7">
      <formula>$M$57=1</formula>
    </cfRule>
  </conditionalFormatting>
  <conditionalFormatting sqref="N12">
    <cfRule type="expression" dxfId="325" priority="6">
      <formula>$N$57=1</formula>
    </cfRule>
  </conditionalFormatting>
  <conditionalFormatting sqref="O12">
    <cfRule type="expression" dxfId="324" priority="5">
      <formula>$O$57=1</formula>
    </cfRule>
  </conditionalFormatting>
  <conditionalFormatting sqref="P12">
    <cfRule type="expression" dxfId="323" priority="4">
      <formula>$P$57=1</formula>
    </cfRule>
  </conditionalFormatting>
  <conditionalFormatting sqref="Q12">
    <cfRule type="expression" dxfId="322" priority="3">
      <formula>$Q$57=1</formula>
    </cfRule>
  </conditionalFormatting>
  <conditionalFormatting sqref="R12">
    <cfRule type="expression" dxfId="321" priority="2">
      <formula>$R$57=1</formula>
    </cfRule>
  </conditionalFormatting>
  <conditionalFormatting sqref="S12">
    <cfRule type="expression" dxfId="320" priority="1">
      <formula>$S$57=1</formula>
    </cfRule>
  </conditionalFormatting>
  <hyperlinks>
    <hyperlink ref="A5:F5" r:id="rId1" location="page=70　　" display="＜各スキル項目における具体的な学習項目例等について＞" xr:uid="{365EEB8F-896A-41FD-AEFD-DAD80964593E}"/>
    <hyperlink ref="A8:S8" r:id="rId2" location="page=73" display="＜各人材類型における「ロール」の定義について＞" xr:uid="{089B6F83-1B0C-4F7B-AEB7-2BC74E2810BF}"/>
    <hyperlink ref="A5:S5" r:id="rId3" location="page=84" display="＜各スキル項目における具体的な学習項目例等について＞" xr:uid="{8439EC3B-F653-4878-823D-0B6E504C22C9}"/>
    <hyperlink ref="E12" r:id="rId4" location="page=100" display="https://www.ipa.go.jp/jinzai/skill-standard/dss/ps6vr700000083ki-att/000106872.pdf - page=100" xr:uid="{83D7A512-2954-4BF2-8CDE-4BA12966EB95}"/>
    <hyperlink ref="F12" r:id="rId5" location="page=101" display="https://www.ipa.go.jp/jinzai/skill-standard/dss/ps6vr700000083ki-att/000106872.pdf - page=101" xr:uid="{87DEC15A-4188-4EDA-AC24-B4ABC49D27D8}"/>
    <hyperlink ref="G12" r:id="rId6" location="page=102" display="https://www.ipa.go.jp/jinzai/skill-standard/dss/ps6vr700000083ki-att/000106872.pdf - page=102" xr:uid="{F3D9B4C3-C8F8-4339-9F3D-4DE2A95DD02D}"/>
    <hyperlink ref="H12" r:id="rId7" location="page=115" display="https://www.ipa.go.jp/jinzai/skill-standard/dss/ps6vr700000083ki-att/000106872.pdf - page=115" xr:uid="{27614CE5-8505-4929-B1B9-34B1CE5D0585}"/>
    <hyperlink ref="I12" r:id="rId8" location="page=116" display="https://www.ipa.go.jp/jinzai/skill-standard/dss/ps6vr700000083ki-att/000106872.pdf - page=116" xr:uid="{6FBD8F21-8714-47BB-8B3D-89815C6DED98}"/>
    <hyperlink ref="J12" r:id="rId9" location="page=117" display="https://www.ipa.go.jp/jinzai/skill-standard/dss/ps6vr700000083ki-att/000106872.pdf - page=117" xr:uid="{AA28E6A9-14B4-4550-B27E-A748C4F56B8A}"/>
    <hyperlink ref="K12" r:id="rId10" location="page=126" display="https://www.ipa.go.jp/jinzai/skill-standard/dss/ps6vr700000083ki-att/000106872.pdf - page=126" xr:uid="{7792850A-EE84-4B32-821A-690404DE142F}"/>
    <hyperlink ref="L12" r:id="rId11" location="page=127" display="https://www.ipa.go.jp/jinzai/skill-standard/dss/ps6vr700000083ki-att/000106872.pdf - page=127" xr:uid="{4B5334D2-D8F7-4898-B2DE-39AE9D5C835B}"/>
    <hyperlink ref="M12" r:id="rId12" location="page=128" xr:uid="{39CB3403-80D2-4B8B-84EA-675F158D4DA8}"/>
    <hyperlink ref="N12" r:id="rId13" location="page=135" display="https://www.ipa.go.jp/jinzai/skill-standard/dss/ps6vr700000083ki-att/000106872.pdf - page=135" xr:uid="{586F0B05-FBAE-48C2-B26B-905A82364DB5}"/>
    <hyperlink ref="O12" r:id="rId14" location="page=136" display="https://www.ipa.go.jp/jinzai/skill-standard/dss/ps6vr700000083ki-att/000106872.pdf - page=136" xr:uid="{A75AC9B0-0698-4EBA-8D35-7CF2A4C40765}"/>
    <hyperlink ref="P12" r:id="rId15" location="page=137" display="https://www.ipa.go.jp/jinzai/skill-standard/dss/ps6vr700000083ki-att/000106872.pdf - page=137" xr:uid="{F2DE6BB1-062D-4B7B-8B9B-3A300EEE0178}"/>
    <hyperlink ref="Q12" r:id="rId16" location="page=138" display="https://www.ipa.go.jp/jinzai/skill-standard/dss/ps6vr700000083ki-att/000106872.pdf - page=138" xr:uid="{2359E057-1ECD-4EDA-9A02-5D90D9744C9B}"/>
    <hyperlink ref="R12" r:id="rId17" location="page=145" display="https://www.ipa.go.jp/jinzai/skill-standard/dss/ps6vr700000083ki-att/000106872.pdf - page=145" xr:uid="{48F66869-296B-4748-A721-F4F1D5CCDEE5}"/>
    <hyperlink ref="S12" r:id="rId18" location="page=146" display="https://www.ipa.go.jp/jinzai/skill-standard/dss/ps6vr700000083ki-att/000106872.pdf - page=146" xr:uid="{9CA0858F-4A9F-475B-B364-75F2F37A6977}"/>
    <hyperlink ref="C14:C19" r:id="rId19" location="page=85" display="ビジネス戦略策定・実行" xr:uid="{7418B46D-2370-435B-A5FA-EFF380B59452}"/>
    <hyperlink ref="C20:C25" r:id="rId20" location="page=86" display="ビジネス調査" xr:uid="{EFD1191C-E18B-400B-B12F-9A571F9B8A9C}"/>
    <hyperlink ref="C26:C30" r:id="rId21" location="page=87" display="顧客・ユーザー理解" xr:uid="{DC175121-790E-4518-953A-007323D4EBD3}"/>
    <hyperlink ref="C31:C35" r:id="rId22" location="page=88" display="データ理解・活用" xr:uid="{752E20A0-3FF4-4450-8C45-DC84D3F073AD}"/>
    <hyperlink ref="C36:C37" r:id="rId23" location="page=89" display="データ活用基盤設計" xr:uid="{D8FF9BD3-39C7-4A13-9F91-C48E032D217E}"/>
    <hyperlink ref="C38:C50" r:id="rId24" location="page=90" display="コンピュータサイエンス" xr:uid="{223AA8C5-A982-4D76-85C2-50377395BAF9}"/>
    <hyperlink ref="C51:C56" r:id="rId25" location="page=91" display="セキュリティ体制構築・運営" xr:uid="{EBF38BCB-C34F-43A1-A4B7-BFEB19EC026A}"/>
  </hyperlinks>
  <pageMargins left="0.7" right="0.7" top="0.75" bottom="0.75" header="0.3" footer="0.3"/>
  <pageSetup paperSize="9" scale="40" orientation="portrait" r:id="rId26"/>
  <extLst>
    <ext xmlns:x14="http://schemas.microsoft.com/office/spreadsheetml/2009/9/main" uri="{CCE6A557-97BC-4b89-ADB6-D9C93CAAB3DF}">
      <x14:dataValidations xmlns:xm="http://schemas.microsoft.com/office/excel/2006/main" count="1">
        <x14:dataValidation type="list" allowBlank="1" showInputMessage="1" showErrorMessage="1" xr:uid="{BF68C37B-C87F-4021-93FE-F9D54AADD2F7}">
          <x14:formula1>
            <xm:f>リスト!$AZ$1:$AZ$2</xm:f>
          </x14:formula1>
          <xm:sqref>D14:D56</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0"/>
  <dimension ref="A1:X86"/>
  <sheetViews>
    <sheetView showGridLines="0" view="pageBreakPreview" zoomScale="85" zoomScaleNormal="100" zoomScaleSheetLayoutView="85" workbookViewId="0">
      <selection activeCell="K17" sqref="K17:L17"/>
    </sheetView>
  </sheetViews>
  <sheetFormatPr defaultColWidth="9" defaultRowHeight="12"/>
  <cols>
    <col min="1" max="4" width="6.125" style="36" customWidth="1"/>
    <col min="5" max="6" width="8" style="36" customWidth="1"/>
    <col min="7" max="19" width="6.125" style="36" customWidth="1"/>
    <col min="20" max="23" width="6.125" style="1" customWidth="1"/>
    <col min="24" max="24" width="6.125" style="36" customWidth="1"/>
    <col min="25" max="16384" width="9" style="36"/>
  </cols>
  <sheetData>
    <row r="1" spans="1:24" ht="11.25" customHeight="1">
      <c r="A1" s="111"/>
      <c r="B1" s="111"/>
      <c r="C1" s="111"/>
      <c r="D1" s="111"/>
      <c r="E1" s="111"/>
      <c r="F1" s="111"/>
      <c r="G1" s="111"/>
      <c r="H1" s="111"/>
      <c r="I1" s="111"/>
      <c r="J1" s="111"/>
      <c r="K1" s="111"/>
      <c r="L1" s="111"/>
      <c r="M1" s="111"/>
      <c r="N1" s="111"/>
      <c r="O1" s="111"/>
      <c r="P1" s="111"/>
      <c r="Q1" s="111"/>
      <c r="R1" s="111"/>
      <c r="S1" s="111"/>
      <c r="T1" s="27"/>
      <c r="U1" s="111"/>
      <c r="V1" s="111"/>
      <c r="W1" s="111"/>
      <c r="X1" s="111"/>
    </row>
    <row r="2" spans="1:24" ht="18.75" customHeight="1">
      <c r="A2" s="759" t="s">
        <v>318</v>
      </c>
      <c r="B2" s="760"/>
      <c r="C2" s="760"/>
      <c r="D2" s="761"/>
      <c r="E2" s="768">
        <f>個票ｰ1001!C4</f>
        <v>0</v>
      </c>
      <c r="F2" s="769"/>
      <c r="G2" s="769"/>
      <c r="H2" s="769"/>
      <c r="I2" s="769"/>
      <c r="J2" s="769"/>
      <c r="K2" s="769"/>
      <c r="L2" s="769"/>
      <c r="M2" s="769"/>
      <c r="N2" s="769"/>
      <c r="O2" s="769"/>
      <c r="P2" s="769"/>
      <c r="Q2" s="770"/>
      <c r="R2" s="777" t="s">
        <v>469</v>
      </c>
      <c r="S2" s="778"/>
      <c r="T2" s="779"/>
      <c r="U2" s="786">
        <f>個票ｰ1001!P4</f>
        <v>1001</v>
      </c>
      <c r="V2" s="787"/>
      <c r="W2" s="787"/>
      <c r="X2" s="788"/>
    </row>
    <row r="3" spans="1:24" ht="22.5" customHeight="1">
      <c r="A3" s="762"/>
      <c r="B3" s="763"/>
      <c r="C3" s="763"/>
      <c r="D3" s="764"/>
      <c r="E3" s="771"/>
      <c r="F3" s="772"/>
      <c r="G3" s="772"/>
      <c r="H3" s="772"/>
      <c r="I3" s="772"/>
      <c r="J3" s="772"/>
      <c r="K3" s="772"/>
      <c r="L3" s="772"/>
      <c r="M3" s="772"/>
      <c r="N3" s="772"/>
      <c r="O3" s="772"/>
      <c r="P3" s="772"/>
      <c r="Q3" s="773"/>
      <c r="R3" s="780"/>
      <c r="S3" s="781"/>
      <c r="T3" s="782"/>
      <c r="U3" s="789"/>
      <c r="V3" s="790"/>
      <c r="W3" s="790"/>
      <c r="X3" s="791"/>
    </row>
    <row r="4" spans="1:24" ht="18.75" customHeight="1">
      <c r="A4" s="765"/>
      <c r="B4" s="766"/>
      <c r="C4" s="766"/>
      <c r="D4" s="767"/>
      <c r="E4" s="774"/>
      <c r="F4" s="775"/>
      <c r="G4" s="775"/>
      <c r="H4" s="775"/>
      <c r="I4" s="775"/>
      <c r="J4" s="775"/>
      <c r="K4" s="775"/>
      <c r="L4" s="775"/>
      <c r="M4" s="775"/>
      <c r="N4" s="775"/>
      <c r="O4" s="775"/>
      <c r="P4" s="775"/>
      <c r="Q4" s="776"/>
      <c r="R4" s="783"/>
      <c r="S4" s="784"/>
      <c r="T4" s="785"/>
      <c r="U4" s="792"/>
      <c r="V4" s="793"/>
      <c r="W4" s="793"/>
      <c r="X4" s="794"/>
    </row>
    <row r="5" spans="1:24" ht="15" customHeight="1">
      <c r="X5" s="1"/>
    </row>
    <row r="6" spans="1:24" ht="18" customHeight="1">
      <c r="A6" s="43" t="s">
        <v>470</v>
      </c>
      <c r="H6" s="2"/>
      <c r="J6" s="2"/>
      <c r="K6" s="2"/>
      <c r="L6" s="2"/>
      <c r="M6" s="2"/>
      <c r="N6" s="2"/>
      <c r="O6" s="2"/>
      <c r="P6" s="2"/>
      <c r="Q6" s="2"/>
      <c r="R6" s="2"/>
      <c r="S6" s="57"/>
      <c r="T6" s="58"/>
      <c r="U6" s="58"/>
      <c r="V6" s="59"/>
      <c r="W6" s="59"/>
      <c r="X6" s="60"/>
    </row>
    <row r="7" spans="1:24" ht="4.5" customHeight="1">
      <c r="A7" s="43"/>
      <c r="H7" s="2"/>
      <c r="J7" s="2"/>
      <c r="K7" s="2"/>
      <c r="L7" s="2"/>
      <c r="M7" s="2"/>
      <c r="N7" s="2"/>
      <c r="O7" s="2"/>
      <c r="P7" s="2"/>
      <c r="Q7" s="2"/>
      <c r="R7" s="2"/>
      <c r="S7" s="57"/>
      <c r="T7" s="58"/>
      <c r="U7" s="58"/>
      <c r="V7" s="59"/>
      <c r="W7" s="59"/>
      <c r="X7" s="60"/>
    </row>
    <row r="8" spans="1:24" ht="34.35" customHeight="1">
      <c r="A8" s="874"/>
      <c r="B8" s="875"/>
      <c r="C8" s="534" t="s">
        <v>471</v>
      </c>
      <c r="D8" s="885"/>
      <c r="E8" s="885"/>
      <c r="F8" s="886"/>
      <c r="G8" s="876" t="s">
        <v>472</v>
      </c>
      <c r="H8" s="877"/>
      <c r="I8" s="878" t="s">
        <v>473</v>
      </c>
      <c r="J8" s="340"/>
      <c r="K8" s="338" t="s">
        <v>474</v>
      </c>
      <c r="L8" s="879"/>
      <c r="M8" s="878" t="s">
        <v>475</v>
      </c>
      <c r="N8" s="913"/>
      <c r="O8" s="338" t="s">
        <v>476</v>
      </c>
      <c r="P8" s="914"/>
      <c r="Q8" s="915" t="s">
        <v>477</v>
      </c>
      <c r="R8" s="916"/>
      <c r="S8" s="917"/>
      <c r="T8" s="60"/>
      <c r="U8" s="36"/>
      <c r="V8" s="36"/>
      <c r="W8" s="36"/>
    </row>
    <row r="9" spans="1:24" ht="18" customHeight="1">
      <c r="A9" s="713" t="s">
        <v>478</v>
      </c>
      <c r="B9" s="714"/>
      <c r="C9" s="355" t="s">
        <v>479</v>
      </c>
      <c r="D9" s="887"/>
      <c r="E9" s="887"/>
      <c r="F9" s="888"/>
      <c r="G9" s="796"/>
      <c r="H9" s="797"/>
      <c r="I9" s="798"/>
      <c r="J9" s="799"/>
      <c r="K9" s="799"/>
      <c r="L9" s="796"/>
      <c r="M9" s="798"/>
      <c r="N9" s="799"/>
      <c r="O9" s="799"/>
      <c r="P9" s="800"/>
      <c r="Q9" s="801">
        <f>SUM(G9:P9)</f>
        <v>0</v>
      </c>
      <c r="R9" s="801"/>
      <c r="S9" s="801"/>
      <c r="T9" s="60"/>
      <c r="U9" s="36"/>
      <c r="V9" s="36"/>
      <c r="W9" s="36"/>
    </row>
    <row r="10" spans="1:24" ht="18" customHeight="1">
      <c r="A10" s="715"/>
      <c r="B10" s="716"/>
      <c r="C10" s="369" t="s">
        <v>480</v>
      </c>
      <c r="D10" s="889" t="s">
        <v>481</v>
      </c>
      <c r="E10" s="890"/>
      <c r="F10" s="891"/>
      <c r="G10" s="804"/>
      <c r="H10" s="805"/>
      <c r="I10" s="805"/>
      <c r="J10" s="814"/>
      <c r="K10" s="815"/>
      <c r="L10" s="816"/>
      <c r="M10" s="817"/>
      <c r="N10" s="818"/>
      <c r="O10" s="815"/>
      <c r="P10" s="819"/>
      <c r="Q10" s="743">
        <f>SUM(G10:P10)</f>
        <v>0</v>
      </c>
      <c r="R10" s="744"/>
      <c r="S10" s="745"/>
      <c r="T10" s="60"/>
      <c r="U10" s="36"/>
      <c r="V10" s="36"/>
      <c r="W10" s="36"/>
    </row>
    <row r="11" spans="1:24" ht="18" customHeight="1">
      <c r="A11" s="715"/>
      <c r="B11" s="716"/>
      <c r="C11" s="802"/>
      <c r="D11" s="892" t="s">
        <v>482</v>
      </c>
      <c r="E11" s="893"/>
      <c r="F11" s="894"/>
      <c r="G11" s="880">
        <f>M84</f>
        <v>0</v>
      </c>
      <c r="H11" s="881"/>
      <c r="I11" s="882"/>
      <c r="J11" s="883"/>
      <c r="K11" s="721"/>
      <c r="L11" s="726"/>
      <c r="M11" s="722"/>
      <c r="N11" s="726"/>
      <c r="O11" s="721"/>
      <c r="P11" s="722"/>
      <c r="Q11" s="743">
        <f>SUM(G11:P11)</f>
        <v>0</v>
      </c>
      <c r="R11" s="744"/>
      <c r="S11" s="745"/>
      <c r="T11" s="60"/>
      <c r="U11" s="36"/>
      <c r="V11" s="36"/>
      <c r="W11" s="36"/>
    </row>
    <row r="12" spans="1:24" ht="18" customHeight="1">
      <c r="A12" s="715"/>
      <c r="B12" s="716"/>
      <c r="C12" s="802"/>
      <c r="D12" s="895" t="s">
        <v>483</v>
      </c>
      <c r="E12" s="896"/>
      <c r="F12" s="897"/>
      <c r="G12" s="806"/>
      <c r="H12" s="807"/>
      <c r="I12" s="807"/>
      <c r="J12" s="808"/>
      <c r="K12" s="809"/>
      <c r="L12" s="810"/>
      <c r="M12" s="811"/>
      <c r="N12" s="812"/>
      <c r="O12" s="813"/>
      <c r="P12" s="811"/>
      <c r="Q12" s="743">
        <f>SUM(G12:P12)</f>
        <v>0</v>
      </c>
      <c r="R12" s="744"/>
      <c r="S12" s="745"/>
      <c r="T12" s="60"/>
      <c r="U12" s="36"/>
      <c r="V12" s="36"/>
      <c r="W12" s="36"/>
    </row>
    <row r="13" spans="1:24" ht="18" customHeight="1" thickBot="1">
      <c r="A13" s="715"/>
      <c r="B13" s="716"/>
      <c r="C13" s="803"/>
      <c r="D13" s="898" t="s">
        <v>484</v>
      </c>
      <c r="E13" s="899"/>
      <c r="F13" s="900"/>
      <c r="G13" s="755">
        <f>SUM(G10:H12)</f>
        <v>0</v>
      </c>
      <c r="H13" s="756"/>
      <c r="I13" s="756">
        <f>SUM(I10:J12)</f>
        <v>0</v>
      </c>
      <c r="J13" s="757"/>
      <c r="K13" s="755">
        <f>SUM(K10:L12)</f>
        <v>0</v>
      </c>
      <c r="L13" s="758"/>
      <c r="M13" s="756">
        <f>SUM(M10:N12)</f>
        <v>0</v>
      </c>
      <c r="N13" s="757"/>
      <c r="O13" s="755">
        <f>SUM(O10:P12)</f>
        <v>0</v>
      </c>
      <c r="P13" s="758"/>
      <c r="Q13" s="746">
        <f>SUM(Q10:S12)</f>
        <v>0</v>
      </c>
      <c r="R13" s="747"/>
      <c r="S13" s="748"/>
      <c r="T13" s="61"/>
      <c r="U13" s="36"/>
      <c r="V13" s="36"/>
      <c r="W13" s="36"/>
    </row>
    <row r="14" spans="1:24" ht="18" customHeight="1" thickBot="1">
      <c r="A14" s="717"/>
      <c r="B14" s="795"/>
      <c r="C14" s="901" t="s">
        <v>485</v>
      </c>
      <c r="D14" s="902"/>
      <c r="E14" s="902"/>
      <c r="F14" s="903"/>
      <c r="G14" s="749">
        <f>G9+G13</f>
        <v>0</v>
      </c>
      <c r="H14" s="750"/>
      <c r="I14" s="751">
        <f>I9+I13</f>
        <v>0</v>
      </c>
      <c r="J14" s="752"/>
      <c r="K14" s="749">
        <f>K9+K13</f>
        <v>0</v>
      </c>
      <c r="L14" s="750"/>
      <c r="M14" s="751">
        <f>M9+M13</f>
        <v>0</v>
      </c>
      <c r="N14" s="752"/>
      <c r="O14" s="749">
        <f>O9+O13</f>
        <v>0</v>
      </c>
      <c r="P14" s="753"/>
      <c r="Q14" s="749">
        <f>Q9+Q13</f>
        <v>0</v>
      </c>
      <c r="R14" s="753"/>
      <c r="S14" s="754"/>
      <c r="T14" s="61"/>
      <c r="U14" s="36"/>
      <c r="V14" s="36"/>
      <c r="W14" s="36"/>
    </row>
    <row r="15" spans="1:24" ht="18" customHeight="1">
      <c r="A15" s="713" t="s">
        <v>486</v>
      </c>
      <c r="B15" s="714"/>
      <c r="C15" s="904" t="s">
        <v>487</v>
      </c>
      <c r="D15" s="905"/>
      <c r="E15" s="905"/>
      <c r="F15" s="906"/>
      <c r="G15" s="738">
        <f>M85</f>
        <v>0</v>
      </c>
      <c r="H15" s="739"/>
      <c r="I15" s="740"/>
      <c r="J15" s="741"/>
      <c r="K15" s="733"/>
      <c r="L15" s="742"/>
      <c r="M15" s="740"/>
      <c r="N15" s="741"/>
      <c r="O15" s="733"/>
      <c r="P15" s="734"/>
      <c r="Q15" s="735">
        <f>SUM(G15:P15)</f>
        <v>0</v>
      </c>
      <c r="R15" s="736"/>
      <c r="S15" s="737"/>
      <c r="T15" s="60"/>
      <c r="U15" s="36"/>
      <c r="V15" s="36"/>
      <c r="W15" s="36"/>
    </row>
    <row r="16" spans="1:24" ht="18" customHeight="1">
      <c r="A16" s="715"/>
      <c r="B16" s="716"/>
      <c r="C16" s="892" t="s">
        <v>488</v>
      </c>
      <c r="D16" s="893"/>
      <c r="E16" s="893"/>
      <c r="F16" s="894"/>
      <c r="G16" s="721"/>
      <c r="H16" s="726"/>
      <c r="I16" s="719"/>
      <c r="J16" s="720"/>
      <c r="K16" s="721"/>
      <c r="L16" s="726"/>
      <c r="M16" s="719"/>
      <c r="N16" s="720"/>
      <c r="O16" s="721"/>
      <c r="P16" s="722"/>
      <c r="Q16" s="723">
        <f>SUM(G16:P16)</f>
        <v>0</v>
      </c>
      <c r="R16" s="724"/>
      <c r="S16" s="725"/>
      <c r="T16" s="60"/>
      <c r="U16" s="36"/>
      <c r="V16" s="36"/>
      <c r="W16" s="36"/>
    </row>
    <row r="17" spans="1:24" ht="18" customHeight="1">
      <c r="A17" s="715"/>
      <c r="B17" s="716"/>
      <c r="C17" s="907" t="s">
        <v>489</v>
      </c>
      <c r="D17" s="908"/>
      <c r="E17" s="908"/>
      <c r="F17" s="909"/>
      <c r="G17" s="721"/>
      <c r="H17" s="726"/>
      <c r="I17" s="719"/>
      <c r="J17" s="720"/>
      <c r="K17" s="721"/>
      <c r="L17" s="726"/>
      <c r="M17" s="719"/>
      <c r="N17" s="720"/>
      <c r="O17" s="721"/>
      <c r="P17" s="722"/>
      <c r="Q17" s="723">
        <f>SUM(G17:P17)</f>
        <v>0</v>
      </c>
      <c r="R17" s="724"/>
      <c r="S17" s="725"/>
      <c r="T17" s="60"/>
      <c r="U17" s="36"/>
      <c r="V17" s="36"/>
      <c r="W17" s="36"/>
    </row>
    <row r="18" spans="1:24" ht="18" customHeight="1">
      <c r="A18" s="715"/>
      <c r="B18" s="716"/>
      <c r="C18" s="907" t="s">
        <v>490</v>
      </c>
      <c r="D18" s="908"/>
      <c r="E18" s="908"/>
      <c r="F18" s="909"/>
      <c r="G18" s="721"/>
      <c r="H18" s="726"/>
      <c r="I18" s="719"/>
      <c r="J18" s="720"/>
      <c r="K18" s="721"/>
      <c r="L18" s="726"/>
      <c r="M18" s="719"/>
      <c r="N18" s="720"/>
      <c r="O18" s="721"/>
      <c r="P18" s="722"/>
      <c r="Q18" s="730">
        <f>SUM(G18:P18)</f>
        <v>0</v>
      </c>
      <c r="R18" s="731"/>
      <c r="S18" s="732"/>
      <c r="T18" s="60"/>
      <c r="U18" s="36"/>
      <c r="V18" s="36"/>
      <c r="W18" s="36"/>
    </row>
    <row r="19" spans="1:24" ht="18" customHeight="1">
      <c r="A19" s="717"/>
      <c r="B19" s="718"/>
      <c r="C19" s="910" t="s">
        <v>491</v>
      </c>
      <c r="D19" s="911"/>
      <c r="E19" s="911"/>
      <c r="F19" s="912"/>
      <c r="G19" s="710">
        <f>G15+G16+G17+G18</f>
        <v>0</v>
      </c>
      <c r="H19" s="711"/>
      <c r="I19" s="711">
        <f>I15+I16+I17+I18</f>
        <v>0</v>
      </c>
      <c r="J19" s="712"/>
      <c r="K19" s="710">
        <f>K15+K16+K17+K18</f>
        <v>0</v>
      </c>
      <c r="L19" s="711"/>
      <c r="M19" s="711">
        <f>M15+M16+M17+M18</f>
        <v>0</v>
      </c>
      <c r="N19" s="712"/>
      <c r="O19" s="696">
        <f>O15+O16+O17+O18</f>
        <v>0</v>
      </c>
      <c r="P19" s="697"/>
      <c r="Q19" s="696">
        <f>SUM(Q15:S18)</f>
        <v>0</v>
      </c>
      <c r="R19" s="697"/>
      <c r="S19" s="698"/>
      <c r="T19" s="60"/>
      <c r="U19" s="36"/>
      <c r="V19" s="36"/>
      <c r="W19" s="36"/>
    </row>
    <row r="20" spans="1:24" ht="18" customHeight="1">
      <c r="A20" s="699" t="s">
        <v>492</v>
      </c>
      <c r="B20" s="700"/>
      <c r="C20" s="700"/>
      <c r="D20" s="700"/>
      <c r="E20" s="700"/>
      <c r="F20" s="194"/>
      <c r="G20" s="701">
        <f>G14+G19</f>
        <v>0</v>
      </c>
      <c r="H20" s="702"/>
      <c r="I20" s="703">
        <f>I14+I19</f>
        <v>0</v>
      </c>
      <c r="J20" s="704"/>
      <c r="K20" s="705">
        <f>K14+K19</f>
        <v>0</v>
      </c>
      <c r="L20" s="706"/>
      <c r="M20" s="706">
        <f>M14+M19</f>
        <v>0</v>
      </c>
      <c r="N20" s="707"/>
      <c r="O20" s="708">
        <f>O14+O19</f>
        <v>0</v>
      </c>
      <c r="P20" s="703"/>
      <c r="Q20" s="708">
        <f>Q14+Q19</f>
        <v>0</v>
      </c>
      <c r="R20" s="703"/>
      <c r="S20" s="709">
        <f>S14+S15+S16+S19</f>
        <v>0</v>
      </c>
      <c r="T20" s="60"/>
      <c r="U20" s="36"/>
      <c r="V20" s="36"/>
      <c r="W20" s="36"/>
    </row>
    <row r="21" spans="1:24" ht="15" customHeight="1">
      <c r="A21" s="884" t="s">
        <v>493</v>
      </c>
      <c r="B21" s="884"/>
      <c r="C21" s="884"/>
      <c r="D21" s="884"/>
      <c r="E21" s="884"/>
      <c r="F21" s="884"/>
      <c r="G21" s="884"/>
      <c r="H21" s="884"/>
      <c r="I21" s="884"/>
      <c r="J21" s="884"/>
      <c r="K21" s="884"/>
      <c r="L21" s="884"/>
      <c r="M21" s="884"/>
      <c r="N21" s="884"/>
      <c r="O21" s="884"/>
      <c r="P21" s="884"/>
      <c r="Q21" s="884"/>
      <c r="R21" s="884"/>
      <c r="S21" s="884"/>
      <c r="T21" s="884"/>
      <c r="U21" s="884"/>
      <c r="V21" s="884"/>
      <c r="W21" s="884"/>
      <c r="X21" s="884"/>
    </row>
    <row r="22" spans="1:24" ht="15" customHeight="1">
      <c r="A22" s="62" t="s">
        <v>494</v>
      </c>
      <c r="B22" s="117"/>
      <c r="C22" s="117"/>
      <c r="D22" s="117"/>
      <c r="E22" s="117"/>
      <c r="F22" s="117"/>
      <c r="G22" s="117"/>
      <c r="H22" s="117"/>
      <c r="I22" s="117"/>
      <c r="J22" s="117"/>
      <c r="K22" s="117"/>
      <c r="L22" s="117"/>
      <c r="M22" s="117"/>
      <c r="N22" s="117"/>
      <c r="O22" s="117"/>
      <c r="P22" s="117"/>
      <c r="Q22" s="117"/>
      <c r="R22" s="117"/>
      <c r="S22" s="117"/>
      <c r="T22" s="117"/>
      <c r="U22" s="117"/>
      <c r="V22" s="117"/>
      <c r="W22" s="117"/>
      <c r="X22" s="117"/>
    </row>
    <row r="23" spans="1:24" ht="15" customHeight="1">
      <c r="A23" s="852" t="s">
        <v>495</v>
      </c>
      <c r="B23" s="852"/>
      <c r="C23" s="852"/>
      <c r="D23" s="852"/>
      <c r="E23" s="852"/>
      <c r="F23" s="852"/>
      <c r="G23" s="852"/>
      <c r="H23" s="852"/>
      <c r="I23" s="852"/>
      <c r="J23" s="852"/>
      <c r="K23" s="852"/>
      <c r="L23" s="852"/>
      <c r="M23" s="852"/>
      <c r="N23" s="852"/>
      <c r="O23" s="852"/>
      <c r="P23" s="852"/>
      <c r="Q23" s="852"/>
      <c r="R23" s="852"/>
      <c r="S23" s="852"/>
      <c r="T23" s="852"/>
      <c r="U23" s="852"/>
      <c r="V23" s="852"/>
      <c r="W23" s="852"/>
      <c r="X23" s="852"/>
    </row>
    <row r="24" spans="1:24" ht="6" customHeight="1">
      <c r="A24" s="118"/>
      <c r="B24" s="118"/>
      <c r="C24" s="118"/>
      <c r="D24" s="118"/>
      <c r="E24" s="118"/>
      <c r="F24" s="118"/>
      <c r="G24" s="118"/>
      <c r="H24" s="118"/>
      <c r="I24" s="118"/>
      <c r="J24" s="118"/>
      <c r="K24" s="118"/>
      <c r="L24" s="118"/>
      <c r="M24" s="118"/>
      <c r="N24" s="118"/>
      <c r="O24" s="118"/>
      <c r="P24" s="118"/>
      <c r="Q24" s="118"/>
      <c r="R24" s="118"/>
      <c r="S24" s="118"/>
      <c r="T24" s="118"/>
      <c r="U24" s="118"/>
      <c r="V24" s="118"/>
      <c r="W24" s="118"/>
      <c r="X24" s="118"/>
    </row>
    <row r="25" spans="1:24" ht="31.5" customHeight="1">
      <c r="A25" s="853" t="s">
        <v>496</v>
      </c>
      <c r="B25" s="854"/>
      <c r="C25" s="727"/>
      <c r="D25" s="728"/>
      <c r="E25" s="728"/>
      <c r="F25" s="728"/>
      <c r="G25" s="728"/>
      <c r="H25" s="728"/>
      <c r="I25" s="729"/>
      <c r="J25" s="690" t="s">
        <v>497</v>
      </c>
      <c r="K25" s="691"/>
      <c r="L25" s="691"/>
      <c r="M25" s="692"/>
      <c r="N25" s="693"/>
      <c r="O25" s="694"/>
      <c r="P25" s="694"/>
      <c r="Q25" s="694"/>
      <c r="R25" s="694"/>
      <c r="S25" s="694"/>
      <c r="T25" s="694"/>
      <c r="U25" s="694"/>
      <c r="V25" s="694"/>
      <c r="W25" s="694"/>
      <c r="X25" s="695"/>
    </row>
    <row r="26" spans="1:24" ht="7.5" customHeight="1">
      <c r="A26" s="665"/>
      <c r="B26" s="665"/>
      <c r="C26" s="665"/>
      <c r="D26" s="665"/>
      <c r="E26" s="665"/>
      <c r="F26" s="665"/>
      <c r="G26" s="665"/>
      <c r="H26" s="665"/>
      <c r="I26" s="665"/>
      <c r="J26" s="665"/>
      <c r="K26" s="665"/>
      <c r="L26" s="665"/>
      <c r="M26" s="665"/>
      <c r="N26" s="665"/>
      <c r="O26" s="665"/>
      <c r="P26" s="665"/>
      <c r="Q26" s="665"/>
      <c r="R26" s="665"/>
      <c r="S26" s="665"/>
      <c r="T26" s="665"/>
      <c r="U26" s="665"/>
      <c r="V26" s="665"/>
      <c r="W26" s="665"/>
      <c r="X26" s="665"/>
    </row>
    <row r="27" spans="1:24" ht="18.75" customHeight="1">
      <c r="A27" s="349" t="s">
        <v>498</v>
      </c>
      <c r="B27" s="349"/>
      <c r="C27" s="349"/>
      <c r="D27" s="349"/>
      <c r="E27" s="349"/>
      <c r="F27" s="349"/>
      <c r="G27" s="349"/>
      <c r="H27" s="349"/>
      <c r="I27" s="349"/>
      <c r="J27" s="349"/>
      <c r="K27" s="349"/>
      <c r="L27" s="349"/>
      <c r="M27" s="349"/>
      <c r="N27" s="349"/>
      <c r="O27" s="349"/>
      <c r="P27" s="349"/>
      <c r="Q27" s="349"/>
      <c r="R27" s="349"/>
      <c r="S27" s="349"/>
      <c r="T27" s="349"/>
      <c r="U27" s="349"/>
      <c r="V27" s="349"/>
      <c r="W27" s="349"/>
      <c r="X27" s="349"/>
    </row>
    <row r="28" spans="1:24" ht="16.5" customHeight="1">
      <c r="A28" s="63" t="s">
        <v>499</v>
      </c>
    </row>
    <row r="29" spans="1:24" ht="25.5" customHeight="1">
      <c r="A29" s="666" t="s">
        <v>500</v>
      </c>
      <c r="B29" s="667"/>
      <c r="C29" s="667"/>
      <c r="D29" s="667"/>
      <c r="E29" s="668"/>
      <c r="F29" s="424"/>
      <c r="G29" s="425"/>
      <c r="H29" s="425"/>
      <c r="I29" s="425"/>
      <c r="J29" s="425"/>
      <c r="K29" s="425"/>
      <c r="L29" s="425"/>
      <c r="M29" s="425"/>
      <c r="N29" s="425"/>
      <c r="O29" s="425"/>
      <c r="P29" s="425"/>
      <c r="Q29" s="425"/>
      <c r="R29" s="425"/>
      <c r="S29" s="425"/>
      <c r="T29" s="425"/>
      <c r="U29" s="425"/>
      <c r="V29" s="425"/>
      <c r="W29" s="425"/>
      <c r="X29" s="426"/>
    </row>
    <row r="30" spans="1:24" ht="12" customHeight="1"/>
    <row r="31" spans="1:24" ht="16.5" customHeight="1">
      <c r="A31" s="669" t="s">
        <v>501</v>
      </c>
      <c r="B31" s="669"/>
      <c r="C31" s="669"/>
      <c r="D31" s="669"/>
      <c r="E31" s="669"/>
      <c r="F31" s="669"/>
      <c r="G31" s="669"/>
      <c r="H31" s="669"/>
      <c r="I31" s="669"/>
      <c r="J31" s="669"/>
      <c r="K31" s="669"/>
      <c r="L31" s="669"/>
      <c r="M31" s="669"/>
      <c r="N31" s="669"/>
      <c r="O31" s="669"/>
      <c r="P31" s="669"/>
      <c r="Q31" s="669"/>
      <c r="R31" s="669"/>
      <c r="S31" s="669"/>
      <c r="T31" s="669"/>
      <c r="U31" s="669"/>
      <c r="V31" s="669"/>
      <c r="W31" s="669"/>
      <c r="X31" s="669"/>
    </row>
    <row r="32" spans="1:24" ht="16.5" customHeight="1">
      <c r="A32" s="670" t="s">
        <v>502</v>
      </c>
      <c r="B32" s="671"/>
      <c r="C32" s="671"/>
      <c r="D32" s="671"/>
      <c r="E32" s="672"/>
      <c r="F32" s="670" t="s">
        <v>503</v>
      </c>
      <c r="G32" s="671"/>
      <c r="H32" s="671"/>
      <c r="I32" s="671"/>
      <c r="J32" s="671"/>
      <c r="K32" s="671"/>
      <c r="L32" s="671"/>
      <c r="M32" s="671"/>
      <c r="N32" s="671"/>
      <c r="O32" s="671"/>
      <c r="P32" s="671"/>
      <c r="Q32" s="671"/>
      <c r="R32" s="685"/>
      <c r="S32" s="679"/>
      <c r="T32" s="680"/>
      <c r="U32" s="163" t="s">
        <v>504</v>
      </c>
      <c r="V32" s="683" t="str">
        <f>IFERROR(ROUND(S32/$Q$13*100,1),"")</f>
        <v/>
      </c>
      <c r="W32" s="684"/>
      <c r="X32" s="164" t="s">
        <v>505</v>
      </c>
    </row>
    <row r="33" spans="1:24" ht="16.5" customHeight="1">
      <c r="A33" s="673"/>
      <c r="B33" s="674"/>
      <c r="C33" s="674"/>
      <c r="D33" s="674"/>
      <c r="E33" s="675"/>
      <c r="F33" s="686" t="s">
        <v>506</v>
      </c>
      <c r="G33" s="687"/>
      <c r="H33" s="687"/>
      <c r="I33" s="687"/>
      <c r="J33" s="687"/>
      <c r="K33" s="687"/>
      <c r="L33" s="687"/>
      <c r="M33" s="687"/>
      <c r="N33" s="687"/>
      <c r="O33" s="687"/>
      <c r="P33" s="687"/>
      <c r="Q33" s="687"/>
      <c r="R33" s="688"/>
      <c r="S33" s="681">
        <f>G11</f>
        <v>0</v>
      </c>
      <c r="T33" s="682"/>
      <c r="U33" s="163" t="s">
        <v>504</v>
      </c>
      <c r="V33" s="683" t="str">
        <f>IFERROR(ROUND(S33/$Q$13*100,1),"")</f>
        <v/>
      </c>
      <c r="W33" s="684"/>
      <c r="X33" s="195" t="s">
        <v>505</v>
      </c>
    </row>
    <row r="34" spans="1:24" ht="16.5" customHeight="1">
      <c r="A34" s="673"/>
      <c r="B34" s="674"/>
      <c r="C34" s="674"/>
      <c r="D34" s="674"/>
      <c r="E34" s="675"/>
      <c r="F34" s="686" t="s">
        <v>507</v>
      </c>
      <c r="G34" s="687"/>
      <c r="H34" s="687"/>
      <c r="I34" s="687"/>
      <c r="J34" s="687"/>
      <c r="K34" s="687"/>
      <c r="L34" s="687"/>
      <c r="M34" s="687"/>
      <c r="N34" s="687"/>
      <c r="O34" s="687"/>
      <c r="P34" s="687"/>
      <c r="Q34" s="687"/>
      <c r="R34" s="688"/>
      <c r="S34" s="679"/>
      <c r="T34" s="680"/>
      <c r="U34" s="163" t="s">
        <v>504</v>
      </c>
      <c r="V34" s="683" t="str">
        <f>IFERROR(ROUND(S34/$Q$13*100,1),"")</f>
        <v/>
      </c>
      <c r="W34" s="684"/>
      <c r="X34" s="164" t="s">
        <v>505</v>
      </c>
    </row>
    <row r="35" spans="1:24" ht="16.5" customHeight="1">
      <c r="A35" s="676"/>
      <c r="B35" s="677"/>
      <c r="C35" s="677"/>
      <c r="D35" s="677"/>
      <c r="E35" s="678"/>
      <c r="F35" s="676" t="s">
        <v>508</v>
      </c>
      <c r="G35" s="677"/>
      <c r="H35" s="677"/>
      <c r="I35" s="677"/>
      <c r="J35" s="677"/>
      <c r="K35" s="677"/>
      <c r="L35" s="677"/>
      <c r="M35" s="677"/>
      <c r="N35" s="677"/>
      <c r="O35" s="677"/>
      <c r="P35" s="677"/>
      <c r="Q35" s="677"/>
      <c r="R35" s="689"/>
      <c r="S35" s="681">
        <f>Q13-(S32+S33+S34)</f>
        <v>0</v>
      </c>
      <c r="T35" s="682"/>
      <c r="U35" s="163" t="s">
        <v>504</v>
      </c>
      <c r="V35" s="683" t="str">
        <f>IFERROR(ROUND(S35/$Q$13*100,1),"")</f>
        <v/>
      </c>
      <c r="W35" s="684"/>
      <c r="X35" s="64" t="s">
        <v>505</v>
      </c>
    </row>
    <row r="36" spans="1:24" ht="9" customHeight="1"/>
    <row r="37" spans="1:24" ht="9" customHeight="1">
      <c r="A37" s="860" t="s">
        <v>590</v>
      </c>
      <c r="B37" s="861"/>
      <c r="C37" s="861"/>
      <c r="D37" s="861"/>
      <c r="E37" s="861"/>
      <c r="F37" s="861"/>
      <c r="G37" s="861"/>
      <c r="H37" s="861"/>
      <c r="I37" s="861"/>
      <c r="J37" s="861"/>
      <c r="K37" s="861"/>
      <c r="L37" s="861"/>
      <c r="M37" s="861"/>
      <c r="N37" s="861"/>
      <c r="O37" s="861"/>
      <c r="P37" s="861"/>
      <c r="Q37" s="861"/>
      <c r="R37" s="861"/>
      <c r="S37" s="861"/>
      <c r="T37" s="861"/>
      <c r="U37" s="861"/>
    </row>
    <row r="38" spans="1:24" ht="27.75" customHeight="1">
      <c r="A38" s="861"/>
      <c r="B38" s="861"/>
      <c r="C38" s="861"/>
      <c r="D38" s="861"/>
      <c r="E38" s="861"/>
      <c r="F38" s="861"/>
      <c r="G38" s="861"/>
      <c r="H38" s="861"/>
      <c r="I38" s="861"/>
      <c r="J38" s="861"/>
      <c r="K38" s="861"/>
      <c r="L38" s="861"/>
      <c r="M38" s="861"/>
      <c r="N38" s="861"/>
      <c r="O38" s="861"/>
      <c r="P38" s="861"/>
      <c r="Q38" s="861"/>
      <c r="R38" s="861"/>
      <c r="S38" s="861"/>
      <c r="T38" s="861"/>
      <c r="U38" s="861"/>
    </row>
    <row r="39" spans="1:24" ht="9" customHeight="1">
      <c r="A39" s="352" t="s">
        <v>509</v>
      </c>
      <c r="B39" s="352"/>
      <c r="C39" s="352"/>
      <c r="D39" s="352"/>
      <c r="E39" s="352"/>
      <c r="F39" s="352"/>
    </row>
    <row r="40" spans="1:24" ht="9" customHeight="1">
      <c r="A40" s="352"/>
      <c r="B40" s="352"/>
      <c r="C40" s="352"/>
      <c r="D40" s="352"/>
      <c r="E40" s="352"/>
      <c r="F40" s="352"/>
    </row>
    <row r="41" spans="1:24" ht="9" customHeight="1">
      <c r="A41" s="862" t="s">
        <v>510</v>
      </c>
      <c r="B41" s="863"/>
      <c r="C41" s="863"/>
      <c r="D41" s="864"/>
      <c r="E41" s="307"/>
      <c r="F41" s="308"/>
      <c r="G41" s="308"/>
      <c r="H41" s="308"/>
      <c r="I41" s="308"/>
      <c r="J41" s="376" t="s">
        <v>511</v>
      </c>
      <c r="K41" s="376"/>
      <c r="L41" s="376"/>
      <c r="M41" s="321"/>
      <c r="N41" s="322"/>
      <c r="O41" s="322"/>
      <c r="P41" s="322"/>
      <c r="Q41" s="322"/>
      <c r="R41" s="322"/>
      <c r="S41" s="322"/>
      <c r="T41" s="322"/>
      <c r="U41" s="323"/>
    </row>
    <row r="42" spans="1:24" ht="9" customHeight="1">
      <c r="A42" s="865"/>
      <c r="B42" s="866"/>
      <c r="C42" s="866"/>
      <c r="D42" s="867"/>
      <c r="E42" s="872"/>
      <c r="F42" s="873"/>
      <c r="G42" s="873"/>
      <c r="H42" s="873"/>
      <c r="I42" s="873"/>
      <c r="J42" s="376"/>
      <c r="K42" s="376"/>
      <c r="L42" s="376"/>
      <c r="M42" s="851"/>
      <c r="N42" s="344"/>
      <c r="O42" s="344"/>
      <c r="P42" s="344"/>
      <c r="Q42" s="344"/>
      <c r="R42" s="344"/>
      <c r="S42" s="344"/>
      <c r="T42" s="344"/>
      <c r="U42" s="345"/>
    </row>
    <row r="43" spans="1:24" ht="9" customHeight="1">
      <c r="A43" s="868"/>
      <c r="B43" s="869"/>
      <c r="C43" s="869"/>
      <c r="D43" s="870"/>
      <c r="E43" s="310"/>
      <c r="F43" s="311"/>
      <c r="G43" s="311"/>
      <c r="H43" s="311"/>
      <c r="I43" s="311"/>
      <c r="J43" s="376"/>
      <c r="K43" s="376"/>
      <c r="L43" s="376"/>
      <c r="M43" s="324"/>
      <c r="N43" s="325"/>
      <c r="O43" s="325"/>
      <c r="P43" s="325"/>
      <c r="Q43" s="325"/>
      <c r="R43" s="325"/>
      <c r="S43" s="325"/>
      <c r="T43" s="325"/>
      <c r="U43" s="326"/>
    </row>
    <row r="44" spans="1:24" ht="9" customHeight="1">
      <c r="A44" s="862" t="s">
        <v>512</v>
      </c>
      <c r="B44" s="863"/>
      <c r="C44" s="863"/>
      <c r="D44" s="864"/>
      <c r="E44" s="321"/>
      <c r="F44" s="322"/>
      <c r="G44" s="322"/>
      <c r="H44" s="322"/>
      <c r="I44" s="322"/>
      <c r="J44" s="322"/>
      <c r="K44" s="322"/>
      <c r="L44" s="322"/>
      <c r="M44" s="322"/>
      <c r="N44" s="322"/>
      <c r="O44" s="322"/>
      <c r="P44" s="322"/>
      <c r="Q44" s="322"/>
      <c r="R44" s="322"/>
      <c r="S44" s="322"/>
      <c r="T44" s="322"/>
      <c r="U44" s="323"/>
    </row>
    <row r="45" spans="1:24" ht="9" customHeight="1">
      <c r="A45" s="865"/>
      <c r="B45" s="866"/>
      <c r="C45" s="866"/>
      <c r="D45" s="867"/>
      <c r="E45" s="851"/>
      <c r="F45" s="344"/>
      <c r="G45" s="344"/>
      <c r="H45" s="344"/>
      <c r="I45" s="344"/>
      <c r="J45" s="344"/>
      <c r="K45" s="344"/>
      <c r="L45" s="344"/>
      <c r="M45" s="344"/>
      <c r="N45" s="344"/>
      <c r="O45" s="344"/>
      <c r="P45" s="344"/>
      <c r="Q45" s="344"/>
      <c r="R45" s="344"/>
      <c r="S45" s="344"/>
      <c r="T45" s="344"/>
      <c r="U45" s="345"/>
    </row>
    <row r="46" spans="1:24" ht="9" customHeight="1">
      <c r="A46" s="868"/>
      <c r="B46" s="869"/>
      <c r="C46" s="869"/>
      <c r="D46" s="870"/>
      <c r="E46" s="324"/>
      <c r="F46" s="325"/>
      <c r="G46" s="325"/>
      <c r="H46" s="325"/>
      <c r="I46" s="325"/>
      <c r="J46" s="325"/>
      <c r="K46" s="325"/>
      <c r="L46" s="325"/>
      <c r="M46" s="325"/>
      <c r="N46" s="325"/>
      <c r="O46" s="325"/>
      <c r="P46" s="325"/>
      <c r="Q46" s="325"/>
      <c r="R46" s="325"/>
      <c r="S46" s="325"/>
      <c r="T46" s="325"/>
      <c r="U46" s="326"/>
    </row>
    <row r="47" spans="1:24" ht="9" customHeight="1">
      <c r="A47" s="871" t="s">
        <v>513</v>
      </c>
      <c r="B47" s="871"/>
      <c r="C47" s="871"/>
      <c r="D47" s="871"/>
      <c r="E47" s="321"/>
      <c r="F47" s="322"/>
      <c r="G47" s="322"/>
      <c r="H47" s="322"/>
      <c r="I47" s="322"/>
      <c r="J47" s="322"/>
      <c r="K47" s="322"/>
      <c r="L47" s="322"/>
      <c r="M47" s="322"/>
      <c r="N47" s="322"/>
      <c r="O47" s="322"/>
      <c r="P47" s="322"/>
      <c r="Q47" s="322"/>
      <c r="R47" s="322"/>
      <c r="S47" s="322"/>
      <c r="T47" s="322"/>
      <c r="U47" s="323"/>
    </row>
    <row r="48" spans="1:24" ht="9" customHeight="1">
      <c r="A48" s="871"/>
      <c r="B48" s="871"/>
      <c r="C48" s="871"/>
      <c r="D48" s="871"/>
      <c r="E48" s="851"/>
      <c r="F48" s="344"/>
      <c r="G48" s="344"/>
      <c r="H48" s="344"/>
      <c r="I48" s="344"/>
      <c r="J48" s="344"/>
      <c r="K48" s="344"/>
      <c r="L48" s="344"/>
      <c r="M48" s="344"/>
      <c r="N48" s="344"/>
      <c r="O48" s="344"/>
      <c r="P48" s="344"/>
      <c r="Q48" s="344"/>
      <c r="R48" s="344"/>
      <c r="S48" s="344"/>
      <c r="T48" s="344"/>
      <c r="U48" s="345"/>
    </row>
    <row r="49" spans="1:21" ht="9" customHeight="1">
      <c r="A49" s="871"/>
      <c r="B49" s="871"/>
      <c r="C49" s="871"/>
      <c r="D49" s="871"/>
      <c r="E49" s="324"/>
      <c r="F49" s="325"/>
      <c r="G49" s="325"/>
      <c r="H49" s="325"/>
      <c r="I49" s="325"/>
      <c r="J49" s="325"/>
      <c r="K49" s="325"/>
      <c r="L49" s="325"/>
      <c r="M49" s="325"/>
      <c r="N49" s="325"/>
      <c r="O49" s="325"/>
      <c r="P49" s="325"/>
      <c r="Q49" s="325"/>
      <c r="R49" s="325"/>
      <c r="S49" s="325"/>
      <c r="T49" s="325"/>
      <c r="U49" s="326"/>
    </row>
    <row r="50" spans="1:21" ht="9" customHeight="1">
      <c r="A50" s="65"/>
      <c r="B50" s="65"/>
      <c r="C50" s="65"/>
      <c r="D50" s="65"/>
      <c r="E50" s="53"/>
      <c r="F50" s="53"/>
      <c r="G50" s="53"/>
      <c r="H50" s="53"/>
      <c r="I50" s="53"/>
      <c r="J50" s="53"/>
      <c r="K50" s="53"/>
      <c r="L50" s="53"/>
      <c r="M50" s="53"/>
      <c r="N50" s="53"/>
      <c r="O50" s="53"/>
      <c r="P50" s="53"/>
      <c r="Q50" s="53"/>
      <c r="R50" s="53"/>
    </row>
    <row r="51" spans="1:21" ht="9" customHeight="1">
      <c r="A51" s="352" t="s">
        <v>514</v>
      </c>
      <c r="B51" s="352"/>
      <c r="C51" s="352"/>
      <c r="D51" s="352"/>
      <c r="E51" s="352"/>
      <c r="F51" s="352"/>
      <c r="G51" s="352"/>
      <c r="H51" s="352"/>
      <c r="I51" s="352"/>
    </row>
    <row r="52" spans="1:21" ht="9" customHeight="1">
      <c r="A52" s="352"/>
      <c r="B52" s="352"/>
      <c r="C52" s="352"/>
      <c r="D52" s="352"/>
      <c r="E52" s="352"/>
      <c r="F52" s="352"/>
      <c r="G52" s="352"/>
      <c r="H52" s="352"/>
      <c r="I52" s="352"/>
    </row>
    <row r="53" spans="1:21" ht="9" customHeight="1">
      <c r="A53" s="377" t="s">
        <v>515</v>
      </c>
      <c r="B53" s="377"/>
      <c r="C53" s="377"/>
      <c r="D53" s="377"/>
      <c r="E53" s="321"/>
      <c r="F53" s="322"/>
      <c r="G53" s="322"/>
      <c r="H53" s="322"/>
      <c r="I53" s="322"/>
      <c r="J53" s="322"/>
      <c r="K53" s="322"/>
      <c r="L53" s="322"/>
      <c r="M53" s="322"/>
      <c r="N53" s="322"/>
      <c r="O53" s="322"/>
      <c r="P53" s="322"/>
      <c r="Q53" s="322"/>
      <c r="R53" s="322"/>
      <c r="S53" s="322"/>
      <c r="T53" s="322"/>
      <c r="U53" s="323"/>
    </row>
    <row r="54" spans="1:21" ht="9" customHeight="1">
      <c r="A54" s="377"/>
      <c r="B54" s="377"/>
      <c r="C54" s="377"/>
      <c r="D54" s="377"/>
      <c r="E54" s="851"/>
      <c r="F54" s="344"/>
      <c r="G54" s="344"/>
      <c r="H54" s="344"/>
      <c r="I54" s="344"/>
      <c r="J54" s="344"/>
      <c r="K54" s="344"/>
      <c r="L54" s="344"/>
      <c r="M54" s="344"/>
      <c r="N54" s="344"/>
      <c r="O54" s="344"/>
      <c r="P54" s="344"/>
      <c r="Q54" s="344"/>
      <c r="R54" s="344"/>
      <c r="S54" s="344"/>
      <c r="T54" s="344"/>
      <c r="U54" s="345"/>
    </row>
    <row r="55" spans="1:21" ht="9" customHeight="1">
      <c r="A55" s="377"/>
      <c r="B55" s="377"/>
      <c r="C55" s="377"/>
      <c r="D55" s="377"/>
      <c r="E55" s="324"/>
      <c r="F55" s="325"/>
      <c r="G55" s="325"/>
      <c r="H55" s="325"/>
      <c r="I55" s="325"/>
      <c r="J55" s="325"/>
      <c r="K55" s="325"/>
      <c r="L55" s="325"/>
      <c r="M55" s="325"/>
      <c r="N55" s="325"/>
      <c r="O55" s="325"/>
      <c r="P55" s="325"/>
      <c r="Q55" s="325"/>
      <c r="R55" s="325"/>
      <c r="S55" s="325"/>
      <c r="T55" s="325"/>
      <c r="U55" s="326"/>
    </row>
    <row r="56" spans="1:21" ht="9" customHeight="1">
      <c r="A56" s="377" t="s">
        <v>516</v>
      </c>
      <c r="B56" s="377"/>
      <c r="C56" s="377"/>
      <c r="D56" s="377"/>
      <c r="E56" s="321"/>
      <c r="F56" s="322"/>
      <c r="G56" s="322"/>
      <c r="H56" s="322"/>
      <c r="I56" s="322"/>
      <c r="J56" s="322"/>
      <c r="K56" s="322"/>
      <c r="L56" s="322"/>
      <c r="M56" s="322"/>
      <c r="N56" s="322"/>
      <c r="O56" s="322"/>
      <c r="P56" s="322"/>
      <c r="Q56" s="322"/>
      <c r="R56" s="322"/>
      <c r="S56" s="322"/>
      <c r="T56" s="322"/>
      <c r="U56" s="323"/>
    </row>
    <row r="57" spans="1:21" ht="9" customHeight="1">
      <c r="A57" s="377"/>
      <c r="B57" s="377"/>
      <c r="C57" s="377"/>
      <c r="D57" s="377"/>
      <c r="E57" s="851"/>
      <c r="F57" s="344"/>
      <c r="G57" s="344"/>
      <c r="H57" s="344"/>
      <c r="I57" s="344"/>
      <c r="J57" s="344"/>
      <c r="K57" s="344"/>
      <c r="L57" s="344"/>
      <c r="M57" s="344"/>
      <c r="N57" s="344"/>
      <c r="O57" s="344"/>
      <c r="P57" s="344"/>
      <c r="Q57" s="344"/>
      <c r="R57" s="344"/>
      <c r="S57" s="344"/>
      <c r="T57" s="344"/>
      <c r="U57" s="345"/>
    </row>
    <row r="58" spans="1:21" ht="9" customHeight="1">
      <c r="A58" s="377"/>
      <c r="B58" s="377"/>
      <c r="C58" s="377"/>
      <c r="D58" s="377"/>
      <c r="E58" s="324"/>
      <c r="F58" s="325"/>
      <c r="G58" s="325"/>
      <c r="H58" s="325"/>
      <c r="I58" s="325"/>
      <c r="J58" s="325"/>
      <c r="K58" s="325"/>
      <c r="L58" s="325"/>
      <c r="M58" s="325"/>
      <c r="N58" s="325"/>
      <c r="O58" s="325"/>
      <c r="P58" s="325"/>
      <c r="Q58" s="325"/>
      <c r="R58" s="325"/>
      <c r="S58" s="325"/>
      <c r="T58" s="325"/>
      <c r="U58" s="326"/>
    </row>
    <row r="59" spans="1:21" ht="9" customHeight="1"/>
    <row r="60" spans="1:21" s="3" customFormat="1" ht="21" customHeight="1">
      <c r="A60" s="30" t="s">
        <v>517</v>
      </c>
      <c r="N60" s="26"/>
    </row>
    <row r="61" spans="1:21" s="3" customFormat="1" ht="21" customHeight="1">
      <c r="A61" s="30" t="s">
        <v>518</v>
      </c>
      <c r="N61" s="26"/>
    </row>
    <row r="62" spans="1:21" s="3" customFormat="1" ht="22.5" customHeight="1">
      <c r="A62" s="645" t="s">
        <v>519</v>
      </c>
      <c r="B62" s="646"/>
      <c r="C62" s="647" t="s">
        <v>520</v>
      </c>
      <c r="D62" s="648"/>
      <c r="E62" s="648"/>
      <c r="F62" s="648"/>
      <c r="G62" s="649"/>
      <c r="H62" s="647" t="s">
        <v>521</v>
      </c>
      <c r="I62" s="648"/>
      <c r="J62" s="648"/>
      <c r="K62" s="648"/>
      <c r="L62" s="649"/>
      <c r="M62" s="646" t="s">
        <v>522</v>
      </c>
      <c r="N62" s="646"/>
      <c r="O62" s="650"/>
    </row>
    <row r="63" spans="1:21" s="3" customFormat="1" ht="27" customHeight="1">
      <c r="A63" s="656">
        <v>1</v>
      </c>
      <c r="B63" s="657"/>
      <c r="C63" s="651"/>
      <c r="D63" s="652"/>
      <c r="E63" s="652"/>
      <c r="F63" s="652"/>
      <c r="G63" s="653"/>
      <c r="H63" s="651"/>
      <c r="I63" s="652"/>
      <c r="J63" s="652"/>
      <c r="K63" s="652"/>
      <c r="L63" s="653"/>
      <c r="M63" s="654"/>
      <c r="N63" s="655"/>
      <c r="O63" s="165" t="s">
        <v>504</v>
      </c>
    </row>
    <row r="64" spans="1:21" s="3" customFormat="1" ht="27" customHeight="1">
      <c r="A64" s="663">
        <v>2</v>
      </c>
      <c r="B64" s="664"/>
      <c r="C64" s="658"/>
      <c r="D64" s="659"/>
      <c r="E64" s="659"/>
      <c r="F64" s="659"/>
      <c r="G64" s="660"/>
      <c r="H64" s="658"/>
      <c r="I64" s="659"/>
      <c r="J64" s="659"/>
      <c r="K64" s="659"/>
      <c r="L64" s="660"/>
      <c r="M64" s="661"/>
      <c r="N64" s="662"/>
      <c r="O64" s="66" t="s">
        <v>504</v>
      </c>
    </row>
    <row r="65" spans="1:16" s="3" customFormat="1" ht="27" customHeight="1">
      <c r="A65" s="820">
        <v>3</v>
      </c>
      <c r="B65" s="821"/>
      <c r="C65" s="658"/>
      <c r="D65" s="659"/>
      <c r="E65" s="659"/>
      <c r="F65" s="659"/>
      <c r="G65" s="660"/>
      <c r="H65" s="658"/>
      <c r="I65" s="659"/>
      <c r="J65" s="659"/>
      <c r="K65" s="659"/>
      <c r="L65" s="660"/>
      <c r="M65" s="661"/>
      <c r="N65" s="662"/>
      <c r="O65" s="66" t="s">
        <v>504</v>
      </c>
    </row>
    <row r="66" spans="1:16" s="3" customFormat="1" ht="27" customHeight="1">
      <c r="A66" s="820">
        <v>4</v>
      </c>
      <c r="B66" s="821"/>
      <c r="C66" s="658"/>
      <c r="D66" s="659"/>
      <c r="E66" s="659"/>
      <c r="F66" s="659"/>
      <c r="G66" s="660"/>
      <c r="H66" s="658"/>
      <c r="I66" s="659"/>
      <c r="J66" s="659"/>
      <c r="K66" s="659"/>
      <c r="L66" s="660"/>
      <c r="M66" s="661"/>
      <c r="N66" s="662"/>
      <c r="O66" s="66" t="s">
        <v>504</v>
      </c>
    </row>
    <row r="67" spans="1:16" s="3" customFormat="1" ht="27" customHeight="1">
      <c r="A67" s="820">
        <v>5</v>
      </c>
      <c r="B67" s="821"/>
      <c r="C67" s="658"/>
      <c r="D67" s="659"/>
      <c r="E67" s="659"/>
      <c r="F67" s="659"/>
      <c r="G67" s="660"/>
      <c r="H67" s="658"/>
      <c r="I67" s="659"/>
      <c r="J67" s="659"/>
      <c r="K67" s="659"/>
      <c r="L67" s="660"/>
      <c r="M67" s="661"/>
      <c r="N67" s="662"/>
      <c r="O67" s="66" t="s">
        <v>504</v>
      </c>
    </row>
    <row r="68" spans="1:16" s="3" customFormat="1" ht="27" customHeight="1">
      <c r="A68" s="820">
        <v>6</v>
      </c>
      <c r="B68" s="821"/>
      <c r="C68" s="658"/>
      <c r="D68" s="659"/>
      <c r="E68" s="659"/>
      <c r="F68" s="659"/>
      <c r="G68" s="660"/>
      <c r="H68" s="658"/>
      <c r="I68" s="659"/>
      <c r="J68" s="659"/>
      <c r="K68" s="659"/>
      <c r="L68" s="660"/>
      <c r="M68" s="661"/>
      <c r="N68" s="662"/>
      <c r="O68" s="66" t="s">
        <v>504</v>
      </c>
    </row>
    <row r="69" spans="1:16" s="3" customFormat="1" ht="27" customHeight="1">
      <c r="A69" s="820">
        <v>7</v>
      </c>
      <c r="B69" s="821"/>
      <c r="C69" s="658"/>
      <c r="D69" s="659"/>
      <c r="E69" s="659"/>
      <c r="F69" s="659"/>
      <c r="G69" s="660"/>
      <c r="H69" s="658"/>
      <c r="I69" s="659"/>
      <c r="J69" s="659"/>
      <c r="K69" s="659"/>
      <c r="L69" s="660"/>
      <c r="M69" s="661"/>
      <c r="N69" s="662"/>
      <c r="O69" s="66" t="s">
        <v>504</v>
      </c>
    </row>
    <row r="70" spans="1:16" s="3" customFormat="1" ht="27" customHeight="1">
      <c r="A70" s="820">
        <v>8</v>
      </c>
      <c r="B70" s="821"/>
      <c r="C70" s="658"/>
      <c r="D70" s="659"/>
      <c r="E70" s="659"/>
      <c r="F70" s="659"/>
      <c r="G70" s="660"/>
      <c r="H70" s="658"/>
      <c r="I70" s="659"/>
      <c r="J70" s="659"/>
      <c r="K70" s="659"/>
      <c r="L70" s="660"/>
      <c r="M70" s="661"/>
      <c r="N70" s="662"/>
      <c r="O70" s="66" t="s">
        <v>504</v>
      </c>
    </row>
    <row r="71" spans="1:16" s="3" customFormat="1" ht="27" customHeight="1">
      <c r="A71" s="820">
        <v>9</v>
      </c>
      <c r="B71" s="821"/>
      <c r="C71" s="658"/>
      <c r="D71" s="659"/>
      <c r="E71" s="659"/>
      <c r="F71" s="659"/>
      <c r="G71" s="660"/>
      <c r="H71" s="658"/>
      <c r="I71" s="659"/>
      <c r="J71" s="659"/>
      <c r="K71" s="659"/>
      <c r="L71" s="660"/>
      <c r="M71" s="661"/>
      <c r="N71" s="662"/>
      <c r="O71" s="66" t="s">
        <v>504</v>
      </c>
    </row>
    <row r="72" spans="1:16" s="3" customFormat="1" ht="27" customHeight="1">
      <c r="A72" s="822">
        <v>10</v>
      </c>
      <c r="B72" s="823"/>
      <c r="C72" s="824"/>
      <c r="D72" s="825"/>
      <c r="E72" s="825"/>
      <c r="F72" s="825"/>
      <c r="G72" s="826"/>
      <c r="H72" s="827"/>
      <c r="I72" s="828"/>
      <c r="J72" s="828"/>
      <c r="K72" s="828"/>
      <c r="L72" s="829"/>
      <c r="M72" s="830"/>
      <c r="N72" s="831"/>
      <c r="O72" s="32" t="s">
        <v>504</v>
      </c>
    </row>
    <row r="73" spans="1:16" s="3" customFormat="1" ht="27" customHeight="1">
      <c r="A73" s="832" t="s">
        <v>523</v>
      </c>
      <c r="B73" s="833"/>
      <c r="C73" s="834" t="s">
        <v>520</v>
      </c>
      <c r="D73" s="835"/>
      <c r="E73" s="835"/>
      <c r="F73" s="835"/>
      <c r="G73" s="836"/>
      <c r="H73" s="837" t="s">
        <v>521</v>
      </c>
      <c r="I73" s="838"/>
      <c r="J73" s="838"/>
      <c r="K73" s="838"/>
      <c r="L73" s="833"/>
      <c r="M73" s="837" t="s">
        <v>522</v>
      </c>
      <c r="N73" s="838"/>
      <c r="O73" s="839"/>
      <c r="P73" s="67"/>
    </row>
    <row r="74" spans="1:16" s="3" customFormat="1" ht="27" customHeight="1">
      <c r="A74" s="855">
        <v>1</v>
      </c>
      <c r="B74" s="856"/>
      <c r="C74" s="658"/>
      <c r="D74" s="659"/>
      <c r="E74" s="659"/>
      <c r="F74" s="659"/>
      <c r="G74" s="660"/>
      <c r="H74" s="658"/>
      <c r="I74" s="659"/>
      <c r="J74" s="659"/>
      <c r="K74" s="659"/>
      <c r="L74" s="660"/>
      <c r="M74" s="857"/>
      <c r="N74" s="858"/>
      <c r="O74" s="68" t="s">
        <v>504</v>
      </c>
    </row>
    <row r="75" spans="1:16" s="3" customFormat="1" ht="27" customHeight="1">
      <c r="A75" s="843">
        <v>2</v>
      </c>
      <c r="B75" s="844"/>
      <c r="C75" s="658"/>
      <c r="D75" s="659"/>
      <c r="E75" s="659"/>
      <c r="F75" s="659"/>
      <c r="G75" s="660"/>
      <c r="H75" s="658"/>
      <c r="I75" s="659"/>
      <c r="J75" s="659"/>
      <c r="K75" s="659"/>
      <c r="L75" s="660"/>
      <c r="M75" s="661"/>
      <c r="N75" s="662"/>
      <c r="O75" s="66" t="s">
        <v>504</v>
      </c>
    </row>
    <row r="76" spans="1:16" s="3" customFormat="1" ht="27" customHeight="1">
      <c r="A76" s="859">
        <v>3</v>
      </c>
      <c r="B76" s="664"/>
      <c r="C76" s="658"/>
      <c r="D76" s="659"/>
      <c r="E76" s="659"/>
      <c r="F76" s="659"/>
      <c r="G76" s="660"/>
      <c r="H76" s="658"/>
      <c r="I76" s="659"/>
      <c r="J76" s="659"/>
      <c r="K76" s="659"/>
      <c r="L76" s="660"/>
      <c r="M76" s="661"/>
      <c r="N76" s="662"/>
      <c r="O76" s="66" t="s">
        <v>504</v>
      </c>
    </row>
    <row r="77" spans="1:16" s="3" customFormat="1" ht="27" customHeight="1">
      <c r="A77" s="663">
        <v>4</v>
      </c>
      <c r="B77" s="664"/>
      <c r="C77" s="658"/>
      <c r="D77" s="659"/>
      <c r="E77" s="659"/>
      <c r="F77" s="659"/>
      <c r="G77" s="660"/>
      <c r="H77" s="658"/>
      <c r="I77" s="659"/>
      <c r="J77" s="659"/>
      <c r="K77" s="659"/>
      <c r="L77" s="660"/>
      <c r="M77" s="661"/>
      <c r="N77" s="662"/>
      <c r="O77" s="66" t="s">
        <v>504</v>
      </c>
    </row>
    <row r="78" spans="1:16" s="3" customFormat="1" ht="27" customHeight="1">
      <c r="A78" s="663">
        <v>5</v>
      </c>
      <c r="B78" s="664"/>
      <c r="C78" s="658"/>
      <c r="D78" s="659"/>
      <c r="E78" s="659"/>
      <c r="F78" s="659"/>
      <c r="G78" s="660"/>
      <c r="H78" s="658"/>
      <c r="I78" s="659"/>
      <c r="J78" s="659"/>
      <c r="K78" s="659"/>
      <c r="L78" s="660"/>
      <c r="M78" s="661"/>
      <c r="N78" s="662"/>
      <c r="O78" s="66" t="s">
        <v>504</v>
      </c>
    </row>
    <row r="79" spans="1:16" s="3" customFormat="1" ht="27" customHeight="1">
      <c r="A79" s="663">
        <v>6</v>
      </c>
      <c r="B79" s="664"/>
      <c r="C79" s="658"/>
      <c r="D79" s="659"/>
      <c r="E79" s="659"/>
      <c r="F79" s="659"/>
      <c r="G79" s="660"/>
      <c r="H79" s="658"/>
      <c r="I79" s="659"/>
      <c r="J79" s="659"/>
      <c r="K79" s="659"/>
      <c r="L79" s="660"/>
      <c r="M79" s="661"/>
      <c r="N79" s="662"/>
      <c r="O79" s="66" t="s">
        <v>504</v>
      </c>
    </row>
    <row r="80" spans="1:16" s="3" customFormat="1" ht="27" customHeight="1">
      <c r="A80" s="663">
        <v>7</v>
      </c>
      <c r="B80" s="664"/>
      <c r="C80" s="658"/>
      <c r="D80" s="659"/>
      <c r="E80" s="659"/>
      <c r="F80" s="659"/>
      <c r="G80" s="660"/>
      <c r="H80" s="658"/>
      <c r="I80" s="659"/>
      <c r="J80" s="659"/>
      <c r="K80" s="659"/>
      <c r="L80" s="660"/>
      <c r="M80" s="661"/>
      <c r="N80" s="662"/>
      <c r="O80" s="66" t="s">
        <v>504</v>
      </c>
    </row>
    <row r="81" spans="1:15" s="3" customFormat="1" ht="27" customHeight="1">
      <c r="A81" s="820">
        <v>8</v>
      </c>
      <c r="B81" s="821"/>
      <c r="C81" s="658"/>
      <c r="D81" s="659"/>
      <c r="E81" s="659"/>
      <c r="F81" s="659"/>
      <c r="G81" s="660"/>
      <c r="H81" s="658"/>
      <c r="I81" s="659"/>
      <c r="J81" s="659"/>
      <c r="K81" s="659"/>
      <c r="L81" s="660"/>
      <c r="M81" s="661"/>
      <c r="N81" s="662"/>
      <c r="O81" s="66" t="s">
        <v>504</v>
      </c>
    </row>
    <row r="82" spans="1:15" s="3" customFormat="1" ht="27" customHeight="1">
      <c r="A82" s="843">
        <v>9</v>
      </c>
      <c r="B82" s="844"/>
      <c r="C82" s="658"/>
      <c r="D82" s="659"/>
      <c r="E82" s="659"/>
      <c r="F82" s="659"/>
      <c r="G82" s="660"/>
      <c r="H82" s="658"/>
      <c r="I82" s="659"/>
      <c r="J82" s="659"/>
      <c r="K82" s="659"/>
      <c r="L82" s="660"/>
      <c r="M82" s="661"/>
      <c r="N82" s="662"/>
      <c r="O82" s="66" t="s">
        <v>504</v>
      </c>
    </row>
    <row r="83" spans="1:15" s="3" customFormat="1" ht="27" customHeight="1">
      <c r="A83" s="822">
        <v>10</v>
      </c>
      <c r="B83" s="823"/>
      <c r="C83" s="824"/>
      <c r="D83" s="825"/>
      <c r="E83" s="825"/>
      <c r="F83" s="825"/>
      <c r="G83" s="826"/>
      <c r="H83" s="824"/>
      <c r="I83" s="825"/>
      <c r="J83" s="825"/>
      <c r="K83" s="825"/>
      <c r="L83" s="826"/>
      <c r="M83" s="845"/>
      <c r="N83" s="846"/>
      <c r="O83" s="69" t="s">
        <v>504</v>
      </c>
    </row>
    <row r="84" spans="1:15" s="3" customFormat="1" ht="30" customHeight="1">
      <c r="A84" s="847" t="s">
        <v>524</v>
      </c>
      <c r="B84" s="508"/>
      <c r="C84" s="508"/>
      <c r="D84" s="508"/>
      <c r="E84" s="508"/>
      <c r="F84" s="508"/>
      <c r="G84" s="508"/>
      <c r="H84" s="508"/>
      <c r="I84" s="508"/>
      <c r="J84" s="508"/>
      <c r="K84" s="508"/>
      <c r="L84" s="848"/>
      <c r="M84" s="849">
        <f>SUM(M63:N72)</f>
        <v>0</v>
      </c>
      <c r="N84" s="850"/>
      <c r="O84" s="166" t="s">
        <v>504</v>
      </c>
    </row>
    <row r="85" spans="1:15" s="3" customFormat="1" ht="30" customHeight="1">
      <c r="A85" s="382" t="s">
        <v>525</v>
      </c>
      <c r="B85" s="383"/>
      <c r="C85" s="383"/>
      <c r="D85" s="383"/>
      <c r="E85" s="383"/>
      <c r="F85" s="383"/>
      <c r="G85" s="383"/>
      <c r="H85" s="383"/>
      <c r="I85" s="383"/>
      <c r="J85" s="383"/>
      <c r="K85" s="383"/>
      <c r="L85" s="840"/>
      <c r="M85" s="841">
        <f>SUM(M74:N83)</f>
        <v>0</v>
      </c>
      <c r="N85" s="842"/>
      <c r="O85" s="70" t="s">
        <v>504</v>
      </c>
    </row>
    <row r="86" spans="1:15" s="3" customFormat="1" ht="21" customHeight="1">
      <c r="A86" s="31" t="s">
        <v>526</v>
      </c>
      <c r="N86" s="26"/>
    </row>
  </sheetData>
  <sheetProtection insertColumns="0" selectLockedCells="1"/>
  <mergeCells count="230">
    <mergeCell ref="A8:B8"/>
    <mergeCell ref="G8:H8"/>
    <mergeCell ref="I8:J8"/>
    <mergeCell ref="K8:L8"/>
    <mergeCell ref="G11:H11"/>
    <mergeCell ref="I11:J11"/>
    <mergeCell ref="K11:L11"/>
    <mergeCell ref="K18:L18"/>
    <mergeCell ref="A21:X21"/>
    <mergeCell ref="C8:F8"/>
    <mergeCell ref="C9:F9"/>
    <mergeCell ref="D10:F10"/>
    <mergeCell ref="D11:F11"/>
    <mergeCell ref="D12:F12"/>
    <mergeCell ref="D13:F13"/>
    <mergeCell ref="C14:F14"/>
    <mergeCell ref="C15:F15"/>
    <mergeCell ref="C16:F16"/>
    <mergeCell ref="C17:F17"/>
    <mergeCell ref="C18:F18"/>
    <mergeCell ref="C19:F19"/>
    <mergeCell ref="M8:N8"/>
    <mergeCell ref="O8:P8"/>
    <mergeCell ref="Q8:S8"/>
    <mergeCell ref="A51:I52"/>
    <mergeCell ref="A41:D43"/>
    <mergeCell ref="A44:D46"/>
    <mergeCell ref="A47:D49"/>
    <mergeCell ref="E41:I43"/>
    <mergeCell ref="J41:L43"/>
    <mergeCell ref="A53:D55"/>
    <mergeCell ref="A56:D58"/>
    <mergeCell ref="A39:F40"/>
    <mergeCell ref="M41:U43"/>
    <mergeCell ref="A23:X23"/>
    <mergeCell ref="A25:B25"/>
    <mergeCell ref="A78:B78"/>
    <mergeCell ref="C78:G78"/>
    <mergeCell ref="H78:L78"/>
    <mergeCell ref="A74:B74"/>
    <mergeCell ref="C74:G74"/>
    <mergeCell ref="H74:L74"/>
    <mergeCell ref="M74:N74"/>
    <mergeCell ref="A75:B75"/>
    <mergeCell ref="C75:G75"/>
    <mergeCell ref="H75:L75"/>
    <mergeCell ref="M75:N75"/>
    <mergeCell ref="A76:B76"/>
    <mergeCell ref="C76:G76"/>
    <mergeCell ref="H76:L76"/>
    <mergeCell ref="M76:N76"/>
    <mergeCell ref="M78:N78"/>
    <mergeCell ref="E44:U46"/>
    <mergeCell ref="E47:U49"/>
    <mergeCell ref="A37:U38"/>
    <mergeCell ref="E53:U55"/>
    <mergeCell ref="E56:U58"/>
    <mergeCell ref="A85:L85"/>
    <mergeCell ref="M85:N85"/>
    <mergeCell ref="A82:B82"/>
    <mergeCell ref="C82:G82"/>
    <mergeCell ref="H82:L82"/>
    <mergeCell ref="M82:N82"/>
    <mergeCell ref="A83:B83"/>
    <mergeCell ref="C83:G83"/>
    <mergeCell ref="H83:L83"/>
    <mergeCell ref="M83:N83"/>
    <mergeCell ref="A84:L84"/>
    <mergeCell ref="M84:N84"/>
    <mergeCell ref="A79:B79"/>
    <mergeCell ref="C79:G79"/>
    <mergeCell ref="H79:L79"/>
    <mergeCell ref="M79:N79"/>
    <mergeCell ref="A80:B80"/>
    <mergeCell ref="C80:G80"/>
    <mergeCell ref="H80:L80"/>
    <mergeCell ref="M80:N80"/>
    <mergeCell ref="A81:B81"/>
    <mergeCell ref="C81:G81"/>
    <mergeCell ref="H81:L81"/>
    <mergeCell ref="M81:N81"/>
    <mergeCell ref="A77:B77"/>
    <mergeCell ref="C77:G77"/>
    <mergeCell ref="H77:L77"/>
    <mergeCell ref="M77:N77"/>
    <mergeCell ref="A71:B71"/>
    <mergeCell ref="C71:G71"/>
    <mergeCell ref="H71:L71"/>
    <mergeCell ref="M71:N71"/>
    <mergeCell ref="A72:B72"/>
    <mergeCell ref="C72:G72"/>
    <mergeCell ref="H72:L72"/>
    <mergeCell ref="M72:N72"/>
    <mergeCell ref="A73:B73"/>
    <mergeCell ref="C73:G73"/>
    <mergeCell ref="H73:L73"/>
    <mergeCell ref="M73:O73"/>
    <mergeCell ref="A68:B68"/>
    <mergeCell ref="C68:G68"/>
    <mergeCell ref="H68:L68"/>
    <mergeCell ref="M68:N68"/>
    <mergeCell ref="A69:B69"/>
    <mergeCell ref="C69:G69"/>
    <mergeCell ref="H69:L69"/>
    <mergeCell ref="M69:N69"/>
    <mergeCell ref="A70:B70"/>
    <mergeCell ref="C70:G70"/>
    <mergeCell ref="H70:L70"/>
    <mergeCell ref="M70:N70"/>
    <mergeCell ref="H65:L65"/>
    <mergeCell ref="M65:N65"/>
    <mergeCell ref="A66:B66"/>
    <mergeCell ref="C66:G66"/>
    <mergeCell ref="H66:L66"/>
    <mergeCell ref="M66:N66"/>
    <mergeCell ref="A67:B67"/>
    <mergeCell ref="C67:G67"/>
    <mergeCell ref="H67:L67"/>
    <mergeCell ref="M67:N67"/>
    <mergeCell ref="A65:B65"/>
    <mergeCell ref="C65:G65"/>
    <mergeCell ref="A2:D4"/>
    <mergeCell ref="E2:Q4"/>
    <mergeCell ref="R2:T4"/>
    <mergeCell ref="U2:X4"/>
    <mergeCell ref="A9:B14"/>
    <mergeCell ref="G9:H9"/>
    <mergeCell ref="I9:J9"/>
    <mergeCell ref="K9:L9"/>
    <mergeCell ref="M9:N9"/>
    <mergeCell ref="O9:P9"/>
    <mergeCell ref="Q9:S9"/>
    <mergeCell ref="C10:C13"/>
    <mergeCell ref="G10:H10"/>
    <mergeCell ref="Q11:S11"/>
    <mergeCell ref="G12:H12"/>
    <mergeCell ref="I12:J12"/>
    <mergeCell ref="K12:L12"/>
    <mergeCell ref="M12:N12"/>
    <mergeCell ref="O12:P12"/>
    <mergeCell ref="Q12:S12"/>
    <mergeCell ref="I10:J10"/>
    <mergeCell ref="K10:L10"/>
    <mergeCell ref="M10:N10"/>
    <mergeCell ref="O10:P10"/>
    <mergeCell ref="Q10:S10"/>
    <mergeCell ref="M11:N11"/>
    <mergeCell ref="O11:P11"/>
    <mergeCell ref="Q13:S13"/>
    <mergeCell ref="G14:H14"/>
    <mergeCell ref="I14:J14"/>
    <mergeCell ref="K14:L14"/>
    <mergeCell ref="M14:N14"/>
    <mergeCell ref="O14:P14"/>
    <mergeCell ref="Q14:S14"/>
    <mergeCell ref="G13:H13"/>
    <mergeCell ref="I13:J13"/>
    <mergeCell ref="K13:L13"/>
    <mergeCell ref="M13:N13"/>
    <mergeCell ref="O13:P13"/>
    <mergeCell ref="Q18:S18"/>
    <mergeCell ref="G17:H17"/>
    <mergeCell ref="I17:J17"/>
    <mergeCell ref="K17:L17"/>
    <mergeCell ref="O15:P15"/>
    <mergeCell ref="Q15:S15"/>
    <mergeCell ref="G16:H16"/>
    <mergeCell ref="I16:J16"/>
    <mergeCell ref="K16:L16"/>
    <mergeCell ref="M16:N16"/>
    <mergeCell ref="O16:P16"/>
    <mergeCell ref="Q16:S16"/>
    <mergeCell ref="G15:H15"/>
    <mergeCell ref="I15:J15"/>
    <mergeCell ref="K15:L15"/>
    <mergeCell ref="M15:N15"/>
    <mergeCell ref="J25:M25"/>
    <mergeCell ref="N25:X25"/>
    <mergeCell ref="Q19:S19"/>
    <mergeCell ref="A20:E20"/>
    <mergeCell ref="G20:H20"/>
    <mergeCell ref="I20:J20"/>
    <mergeCell ref="K20:L20"/>
    <mergeCell ref="M20:N20"/>
    <mergeCell ref="O20:P20"/>
    <mergeCell ref="Q20:S20"/>
    <mergeCell ref="G19:H19"/>
    <mergeCell ref="I19:J19"/>
    <mergeCell ref="K19:L19"/>
    <mergeCell ref="M19:N19"/>
    <mergeCell ref="O19:P19"/>
    <mergeCell ref="A15:B19"/>
    <mergeCell ref="M17:N17"/>
    <mergeCell ref="O17:P17"/>
    <mergeCell ref="Q17:S17"/>
    <mergeCell ref="G18:H18"/>
    <mergeCell ref="I18:J18"/>
    <mergeCell ref="C25:I25"/>
    <mergeCell ref="M18:N18"/>
    <mergeCell ref="O18:P18"/>
    <mergeCell ref="A26:X26"/>
    <mergeCell ref="A27:X27"/>
    <mergeCell ref="A29:E29"/>
    <mergeCell ref="A31:X31"/>
    <mergeCell ref="A32:E35"/>
    <mergeCell ref="S32:T32"/>
    <mergeCell ref="S33:T33"/>
    <mergeCell ref="S34:T34"/>
    <mergeCell ref="S35:T35"/>
    <mergeCell ref="V32:W32"/>
    <mergeCell ref="V33:W33"/>
    <mergeCell ref="V34:W34"/>
    <mergeCell ref="V35:W35"/>
    <mergeCell ref="F32:R32"/>
    <mergeCell ref="F33:R33"/>
    <mergeCell ref="F34:R34"/>
    <mergeCell ref="F35:R35"/>
    <mergeCell ref="F29:X29"/>
    <mergeCell ref="A62:B62"/>
    <mergeCell ref="C62:G62"/>
    <mergeCell ref="H62:L62"/>
    <mergeCell ref="M62:O62"/>
    <mergeCell ref="C63:G63"/>
    <mergeCell ref="H63:L63"/>
    <mergeCell ref="M63:N63"/>
    <mergeCell ref="A63:B63"/>
    <mergeCell ref="C64:G64"/>
    <mergeCell ref="H64:L64"/>
    <mergeCell ref="M64:N64"/>
    <mergeCell ref="A64:B64"/>
  </mergeCells>
  <phoneticPr fontId="17"/>
  <conditionalFormatting sqref="E2:R2 U2 E3:Q4">
    <cfRule type="cellIs" dxfId="319" priority="2" operator="equal">
      <formula>0</formula>
    </cfRule>
  </conditionalFormatting>
  <dataValidations count="5">
    <dataValidation allowBlank="1" showInputMessage="1" showErrorMessage="1" prompt="本様式４．教材費の内訳より自動計算されます" sqref="G15:H15 G11:H11" xr:uid="{00000000-0002-0000-0600-000000000000}"/>
    <dataValidation allowBlank="1" showInputMessage="1" showErrorMessage="1" prompt="費用の決定にあたり、参考とした例がある場合に記載。（社内基準で定めている場合は、その旨を記載。）" sqref="N25:X25" xr:uid="{00000000-0002-0000-0600-000001000000}"/>
    <dataValidation allowBlank="1" showInputMessage="1" showErrorMessage="1" prompt="受講料に占めるそれぞれの内訳（ベースとなる考え方）を記載。" sqref="S32:T32 S34:T34" xr:uid="{00000000-0002-0000-0600-000002000000}"/>
    <dataValidation type="list" allowBlank="1" showInputMessage="1" showErrorMessage="1" sqref="E41" xr:uid="{00000000-0002-0000-0600-000003000000}">
      <formula1>"貸与,贈与,その他（特定の条件等により贈与されるもの等）"</formula1>
    </dataValidation>
    <dataValidation allowBlank="1" showInputMessage="1" showErrorMessage="1" errorTitle="選択してください" error="必須もしくは任意を選択してください。" sqref="A63:B72 A74:B83" xr:uid="{00000000-0002-0000-0600-000004000000}"/>
  </dataValidations>
  <printOptions horizontalCentered="1"/>
  <pageMargins left="0.51181102362204722" right="0.51181102362204722" top="0.55118110236220474" bottom="0.15748031496062992" header="0.15748031496062992" footer="0.15748031496062992"/>
  <pageSetup paperSize="9" scale="52" fitToWidth="0" fitToHeight="0" orientation="landscape" r:id="rId1"/>
  <headerFooter alignWithMargins="0"/>
  <rowBreaks count="1" manualBreakCount="1">
    <brk id="59" max="2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6000000}">
          <x14:formula1>
            <xm:f>リスト!$AO$1:$AO$3</xm:f>
          </x14:formula1>
          <xm:sqref>C25:I25</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1"/>
  <dimension ref="A2:Z421"/>
  <sheetViews>
    <sheetView showGridLines="0" view="pageBreakPreview" topLeftCell="A384" zoomScale="85" zoomScaleNormal="100" zoomScaleSheetLayoutView="85" workbookViewId="0">
      <selection activeCell="E50" sqref="E50"/>
    </sheetView>
  </sheetViews>
  <sheetFormatPr defaultColWidth="9" defaultRowHeight="13.5" outlineLevelRow="1"/>
  <cols>
    <col min="1" max="1" width="0.875" style="80" customWidth="1"/>
    <col min="2" max="2" width="15.375" style="80" customWidth="1"/>
    <col min="3" max="3" width="16.5" style="80" customWidth="1"/>
    <col min="4" max="4" width="3.875" style="80" customWidth="1"/>
    <col min="5" max="5" width="16.5" style="80" customWidth="1"/>
    <col min="6" max="7" width="15" style="80" customWidth="1"/>
    <col min="8" max="8" width="6.875" style="80" customWidth="1"/>
    <col min="9" max="9" width="4.375" style="80" customWidth="1"/>
    <col min="10" max="10" width="6.875" style="80" customWidth="1"/>
    <col min="11" max="11" width="2.5" style="80" customWidth="1"/>
    <col min="12" max="16384" width="9" style="80"/>
  </cols>
  <sheetData>
    <row r="2" spans="1:26" s="85" customFormat="1" ht="18.75" customHeight="1">
      <c r="A2" s="81"/>
      <c r="B2" s="81"/>
      <c r="C2" s="81"/>
      <c r="D2" s="81"/>
      <c r="E2" s="81"/>
      <c r="F2" s="81"/>
      <c r="G2" s="82"/>
      <c r="H2" s="82"/>
      <c r="I2" s="82"/>
      <c r="J2" s="1044"/>
      <c r="K2" s="1044"/>
      <c r="L2" s="1044"/>
      <c r="M2" s="83"/>
      <c r="N2" s="1021"/>
      <c r="O2" s="1021"/>
      <c r="P2" s="1021"/>
      <c r="Q2" s="1021"/>
      <c r="R2" s="84"/>
      <c r="V2" s="83"/>
      <c r="W2" s="83"/>
      <c r="X2" s="83"/>
      <c r="Y2" s="83"/>
      <c r="Z2" s="84"/>
    </row>
    <row r="3" spans="1:26" ht="27.75" customHeight="1">
      <c r="B3" s="1045" t="s">
        <v>527</v>
      </c>
      <c r="C3" s="1047">
        <f>個票ｰ1001!C4</f>
        <v>0</v>
      </c>
      <c r="D3" s="1048"/>
      <c r="E3" s="1048"/>
      <c r="F3" s="1049"/>
      <c r="G3" s="984" t="s">
        <v>319</v>
      </c>
      <c r="H3" s="986">
        <f>個票ｰ1001!P4</f>
        <v>1001</v>
      </c>
      <c r="I3" s="987"/>
      <c r="J3" s="988"/>
    </row>
    <row r="4" spans="1:26" ht="27.75" customHeight="1">
      <c r="B4" s="1046"/>
      <c r="C4" s="1050"/>
      <c r="D4" s="1051"/>
      <c r="E4" s="1051"/>
      <c r="F4" s="1052"/>
      <c r="G4" s="985"/>
      <c r="H4" s="989"/>
      <c r="I4" s="990"/>
      <c r="J4" s="991"/>
    </row>
    <row r="5" spans="1:26" ht="15" customHeight="1"/>
    <row r="6" spans="1:26" ht="15" customHeight="1"/>
    <row r="7" spans="1:26" ht="15" customHeight="1">
      <c r="B7" s="80" t="s">
        <v>528</v>
      </c>
    </row>
    <row r="8" spans="1:26" ht="6.6" customHeight="1" thickBot="1"/>
    <row r="9" spans="1:26" ht="33.75" customHeight="1">
      <c r="B9" s="86" t="s">
        <v>529</v>
      </c>
      <c r="C9" s="999">
        <f>個票ｰ1001!B151</f>
        <v>0</v>
      </c>
      <c r="D9" s="1000"/>
      <c r="E9" s="1000"/>
      <c r="F9" s="1001"/>
      <c r="G9" s="87" t="s">
        <v>530</v>
      </c>
      <c r="H9" s="1007">
        <v>1</v>
      </c>
      <c r="I9" s="1008"/>
      <c r="J9" s="1009"/>
    </row>
    <row r="10" spans="1:26" ht="30" customHeight="1">
      <c r="B10" s="121" t="s">
        <v>531</v>
      </c>
      <c r="C10" s="1010" t="s">
        <v>532</v>
      </c>
      <c r="D10" s="1011"/>
      <c r="E10" s="1011"/>
      <c r="F10" s="1011"/>
      <c r="G10" s="1011"/>
      <c r="H10" s="1011"/>
      <c r="I10" s="1011"/>
      <c r="J10" s="1012"/>
    </row>
    <row r="11" spans="1:26" ht="30" customHeight="1">
      <c r="B11" s="196" t="s">
        <v>533</v>
      </c>
      <c r="C11" s="992">
        <f>個票ｰ1001!S151</f>
        <v>0</v>
      </c>
      <c r="D11" s="993"/>
      <c r="E11" s="993"/>
      <c r="F11" s="993"/>
      <c r="G11" s="993"/>
      <c r="H11" s="993"/>
      <c r="I11" s="993"/>
      <c r="J11" s="994"/>
    </row>
    <row r="12" spans="1:26" ht="30" customHeight="1">
      <c r="B12" s="119" t="s">
        <v>534</v>
      </c>
      <c r="C12" s="928"/>
      <c r="D12" s="1013"/>
      <c r="E12" s="1013"/>
      <c r="F12" s="1013"/>
      <c r="G12" s="1013"/>
      <c r="H12" s="1013"/>
      <c r="I12" s="1013"/>
      <c r="J12" s="1014"/>
    </row>
    <row r="13" spans="1:26" ht="14.25" customHeight="1">
      <c r="B13" s="995" t="s">
        <v>535</v>
      </c>
      <c r="C13" s="975" t="s">
        <v>536</v>
      </c>
      <c r="D13" s="1002"/>
      <c r="E13" s="1003"/>
      <c r="F13" s="975" t="s">
        <v>537</v>
      </c>
      <c r="G13" s="1002"/>
      <c r="H13" s="1002"/>
      <c r="I13" s="1002"/>
      <c r="J13" s="1004"/>
    </row>
    <row r="14" spans="1:26" ht="34.5" customHeight="1">
      <c r="B14" s="995"/>
      <c r="C14" s="71"/>
      <c r="D14" s="197" t="s">
        <v>311</v>
      </c>
      <c r="E14" s="71"/>
      <c r="F14" s="1015"/>
      <c r="G14" s="1016"/>
      <c r="H14" s="1016"/>
      <c r="I14" s="1016"/>
      <c r="J14" s="1017"/>
    </row>
    <row r="15" spans="1:26" ht="34.5" customHeight="1">
      <c r="B15" s="995"/>
      <c r="C15" s="71"/>
      <c r="D15" s="88" t="s">
        <v>311</v>
      </c>
      <c r="E15" s="71"/>
      <c r="F15" s="969"/>
      <c r="G15" s="1005"/>
      <c r="H15" s="1005"/>
      <c r="I15" s="1005"/>
      <c r="J15" s="1006"/>
    </row>
    <row r="16" spans="1:26" ht="34.5" customHeight="1">
      <c r="B16" s="995"/>
      <c r="C16" s="71"/>
      <c r="D16" s="88" t="s">
        <v>311</v>
      </c>
      <c r="E16" s="71"/>
      <c r="F16" s="969"/>
      <c r="G16" s="1005"/>
      <c r="H16" s="1005"/>
      <c r="I16" s="1005"/>
      <c r="J16" s="1006"/>
    </row>
    <row r="17" spans="1:26" ht="34.5" customHeight="1">
      <c r="B17" s="995"/>
      <c r="C17" s="71"/>
      <c r="D17" s="88" t="s">
        <v>311</v>
      </c>
      <c r="E17" s="71"/>
      <c r="F17" s="969"/>
      <c r="G17" s="1005"/>
      <c r="H17" s="1005"/>
      <c r="I17" s="1005"/>
      <c r="J17" s="1006"/>
    </row>
    <row r="18" spans="1:26" ht="34.5" customHeight="1">
      <c r="B18" s="995"/>
      <c r="C18" s="71"/>
      <c r="D18" s="89" t="s">
        <v>311</v>
      </c>
      <c r="E18" s="71"/>
      <c r="F18" s="1022"/>
      <c r="G18" s="1023"/>
      <c r="H18" s="1023"/>
      <c r="I18" s="1023"/>
      <c r="J18" s="1024"/>
    </row>
    <row r="19" spans="1:26" ht="15" customHeight="1">
      <c r="B19" s="936" t="s">
        <v>538</v>
      </c>
      <c r="C19" s="975" t="s">
        <v>536</v>
      </c>
      <c r="D19" s="1002"/>
      <c r="E19" s="1003"/>
      <c r="F19" s="975" t="s">
        <v>539</v>
      </c>
      <c r="G19" s="1002"/>
      <c r="H19" s="1002"/>
      <c r="I19" s="1002"/>
      <c r="J19" s="1004"/>
    </row>
    <row r="20" spans="1:26" ht="31.5" customHeight="1">
      <c r="B20" s="937"/>
      <c r="C20" s="72"/>
      <c r="D20" s="90" t="s">
        <v>540</v>
      </c>
      <c r="E20" s="73"/>
      <c r="F20" s="977"/>
      <c r="G20" s="977"/>
      <c r="H20" s="978"/>
      <c r="I20" s="978"/>
      <c r="J20" s="979"/>
    </row>
    <row r="21" spans="1:26" ht="31.5" customHeight="1">
      <c r="B21" s="937"/>
      <c r="C21" s="74"/>
      <c r="D21" s="91" t="s">
        <v>540</v>
      </c>
      <c r="E21" s="75"/>
      <c r="F21" s="968"/>
      <c r="G21" s="968"/>
      <c r="H21" s="969"/>
      <c r="I21" s="969"/>
      <c r="J21" s="970"/>
    </row>
    <row r="22" spans="1:26" ht="31.5" customHeight="1">
      <c r="B22" s="937"/>
      <c r="C22" s="74"/>
      <c r="D22" s="91" t="s">
        <v>540</v>
      </c>
      <c r="E22" s="75"/>
      <c r="F22" s="968"/>
      <c r="G22" s="968"/>
      <c r="H22" s="969"/>
      <c r="I22" s="969"/>
      <c r="J22" s="970"/>
    </row>
    <row r="23" spans="1:26" ht="31.5" customHeight="1">
      <c r="B23" s="937"/>
      <c r="C23" s="74"/>
      <c r="D23" s="91" t="s">
        <v>540</v>
      </c>
      <c r="E23" s="75"/>
      <c r="F23" s="968"/>
      <c r="G23" s="968"/>
      <c r="H23" s="969"/>
      <c r="I23" s="969"/>
      <c r="J23" s="970"/>
    </row>
    <row r="24" spans="1:26" ht="31.5" customHeight="1">
      <c r="B24" s="938"/>
      <c r="C24" s="76"/>
      <c r="D24" s="92" t="s">
        <v>540</v>
      </c>
      <c r="E24" s="77"/>
      <c r="F24" s="939"/>
      <c r="G24" s="939"/>
      <c r="H24" s="940"/>
      <c r="I24" s="940"/>
      <c r="J24" s="941"/>
    </row>
    <row r="25" spans="1:26" ht="15" customHeight="1">
      <c r="B25" s="954" t="s">
        <v>541</v>
      </c>
      <c r="C25" s="956" t="s">
        <v>542</v>
      </c>
      <c r="D25" s="957"/>
      <c r="E25" s="958"/>
      <c r="F25" s="959" t="s">
        <v>543</v>
      </c>
      <c r="G25" s="960"/>
      <c r="H25" s="960"/>
      <c r="I25" s="960"/>
      <c r="J25" s="961"/>
    </row>
    <row r="26" spans="1:26" ht="30" customHeight="1">
      <c r="B26" s="937"/>
      <c r="C26" s="74"/>
      <c r="D26" s="91" t="s">
        <v>540</v>
      </c>
      <c r="E26" s="71"/>
      <c r="F26" s="965"/>
      <c r="G26" s="965"/>
      <c r="H26" s="966"/>
      <c r="I26" s="966"/>
      <c r="J26" s="967"/>
    </row>
    <row r="27" spans="1:26" ht="30" customHeight="1">
      <c r="B27" s="937"/>
      <c r="C27" s="74"/>
      <c r="D27" s="91" t="s">
        <v>540</v>
      </c>
      <c r="E27" s="71"/>
      <c r="F27" s="968"/>
      <c r="G27" s="968"/>
      <c r="H27" s="969"/>
      <c r="I27" s="969"/>
      <c r="J27" s="970"/>
    </row>
    <row r="28" spans="1:26" ht="30" customHeight="1">
      <c r="B28" s="937"/>
      <c r="C28" s="74"/>
      <c r="D28" s="91" t="s">
        <v>540</v>
      </c>
      <c r="E28" s="71"/>
      <c r="F28" s="968"/>
      <c r="G28" s="968"/>
      <c r="H28" s="969"/>
      <c r="I28" s="969"/>
      <c r="J28" s="970"/>
    </row>
    <row r="29" spans="1:26" ht="30" customHeight="1" thickBot="1">
      <c r="B29" s="955"/>
      <c r="C29" s="78"/>
      <c r="D29" s="93" t="s">
        <v>540</v>
      </c>
      <c r="E29" s="79"/>
      <c r="F29" s="971"/>
      <c r="G29" s="971"/>
      <c r="H29" s="972"/>
      <c r="I29" s="972"/>
      <c r="J29" s="973"/>
    </row>
    <row r="30" spans="1:26" s="85" customFormat="1" ht="18.75" customHeight="1" thickBot="1">
      <c r="A30" s="81"/>
      <c r="B30" s="94"/>
      <c r="C30" s="81"/>
      <c r="D30" s="81"/>
      <c r="E30" s="81"/>
      <c r="F30" s="81"/>
      <c r="G30" s="82"/>
      <c r="H30" s="82"/>
      <c r="I30" s="82"/>
      <c r="J30" s="82"/>
      <c r="K30" s="82"/>
      <c r="L30" s="82"/>
      <c r="M30" s="83"/>
      <c r="N30" s="1021"/>
      <c r="O30" s="1021"/>
      <c r="P30" s="1021"/>
      <c r="Q30" s="1021"/>
      <c r="R30" s="84"/>
      <c r="V30" s="83"/>
      <c r="W30" s="83"/>
      <c r="X30" s="83"/>
      <c r="Y30" s="83"/>
      <c r="Z30" s="84"/>
    </row>
    <row r="31" spans="1:26" ht="18.75" customHeight="1">
      <c r="B31" s="1018" t="s">
        <v>544</v>
      </c>
      <c r="C31" s="1025"/>
      <c r="D31" s="1026"/>
      <c r="E31" s="1026"/>
      <c r="F31" s="1026"/>
      <c r="G31" s="1026"/>
      <c r="H31" s="1026"/>
      <c r="I31" s="1026"/>
      <c r="J31" s="1027"/>
    </row>
    <row r="32" spans="1:26" ht="18.75" customHeight="1">
      <c r="B32" s="1019"/>
      <c r="C32" s="921"/>
      <c r="D32" s="922"/>
      <c r="E32" s="922"/>
      <c r="F32" s="922"/>
      <c r="G32" s="922"/>
      <c r="H32" s="922"/>
      <c r="I32" s="922"/>
      <c r="J32" s="923"/>
    </row>
    <row r="33" spans="2:11" ht="18.75" customHeight="1">
      <c r="B33" s="1020"/>
      <c r="C33" s="1028"/>
      <c r="D33" s="1029"/>
      <c r="E33" s="1029"/>
      <c r="F33" s="1029"/>
      <c r="G33" s="1029"/>
      <c r="H33" s="1029"/>
      <c r="I33" s="1029"/>
      <c r="J33" s="1030"/>
    </row>
    <row r="34" spans="2:11" ht="18.75" customHeight="1">
      <c r="B34" s="1031" t="s">
        <v>545</v>
      </c>
      <c r="C34" s="918"/>
      <c r="D34" s="919"/>
      <c r="E34" s="919"/>
      <c r="F34" s="919"/>
      <c r="G34" s="919"/>
      <c r="H34" s="919"/>
      <c r="I34" s="919"/>
      <c r="J34" s="920"/>
    </row>
    <row r="35" spans="2:11" ht="18.75" customHeight="1">
      <c r="B35" s="1019"/>
      <c r="C35" s="921"/>
      <c r="D35" s="922"/>
      <c r="E35" s="922"/>
      <c r="F35" s="922"/>
      <c r="G35" s="922"/>
      <c r="H35" s="922"/>
      <c r="I35" s="922"/>
      <c r="J35" s="923"/>
    </row>
    <row r="36" spans="2:11" ht="18.75" customHeight="1" thickBot="1">
      <c r="B36" s="1032"/>
      <c r="C36" s="924"/>
      <c r="D36" s="925"/>
      <c r="E36" s="925"/>
      <c r="F36" s="925"/>
      <c r="G36" s="925"/>
      <c r="H36" s="925"/>
      <c r="I36" s="925"/>
      <c r="J36" s="926"/>
    </row>
    <row r="37" spans="2:11" ht="18.75" customHeight="1" thickBot="1">
      <c r="B37" s="95"/>
      <c r="C37" s="96"/>
      <c r="D37" s="96"/>
      <c r="E37" s="96"/>
      <c r="F37" s="96"/>
      <c r="G37" s="96"/>
      <c r="H37" s="96"/>
      <c r="I37" s="96"/>
      <c r="J37" s="96"/>
    </row>
    <row r="38" spans="2:11" ht="18.75" customHeight="1">
      <c r="B38" s="97" t="s">
        <v>546</v>
      </c>
      <c r="C38" s="98"/>
      <c r="D38" s="98"/>
      <c r="E38" s="98"/>
      <c r="F38" s="99"/>
      <c r="G38" s="99"/>
      <c r="H38" s="99"/>
      <c r="I38" s="99"/>
      <c r="J38" s="100"/>
    </row>
    <row r="39" spans="2:11" ht="18.75" customHeight="1">
      <c r="B39" s="942"/>
      <c r="C39" s="943"/>
      <c r="D39" s="943"/>
      <c r="E39" s="943"/>
      <c r="F39" s="943"/>
      <c r="G39" s="943"/>
      <c r="H39" s="943"/>
      <c r="I39" s="943"/>
      <c r="J39" s="944"/>
    </row>
    <row r="40" spans="2:11" ht="12" customHeight="1" thickBot="1">
      <c r="B40" s="120"/>
      <c r="C40" s="101"/>
      <c r="D40" s="101"/>
      <c r="E40" s="101"/>
      <c r="F40" s="101"/>
      <c r="G40" s="101"/>
      <c r="H40" s="101"/>
      <c r="I40" s="101"/>
      <c r="J40" s="102"/>
    </row>
    <row r="41" spans="2:11" ht="17.25" customHeight="1"/>
    <row r="42" spans="2:11" ht="17.25" customHeight="1">
      <c r="B42" s="198"/>
      <c r="C42" s="198"/>
      <c r="D42" s="198"/>
      <c r="E42" s="198"/>
      <c r="F42" s="198"/>
      <c r="G42" s="198"/>
      <c r="H42" s="198"/>
      <c r="I42" s="198"/>
      <c r="J42" s="198"/>
      <c r="K42" s="198"/>
    </row>
    <row r="43" spans="2:11" ht="33.75" customHeight="1">
      <c r="B43" s="103" t="s">
        <v>529</v>
      </c>
      <c r="C43" s="948">
        <f>個票ｰ1001!B152</f>
        <v>0</v>
      </c>
      <c r="D43" s="949"/>
      <c r="E43" s="949"/>
      <c r="F43" s="950"/>
      <c r="G43" s="104" t="s">
        <v>530</v>
      </c>
      <c r="H43" s="945">
        <v>2</v>
      </c>
      <c r="I43" s="946"/>
      <c r="J43" s="947"/>
    </row>
    <row r="44" spans="2:11" ht="30" customHeight="1" outlineLevel="1">
      <c r="B44" s="121" t="s">
        <v>531</v>
      </c>
      <c r="C44" s="1033" t="s">
        <v>532</v>
      </c>
      <c r="D44" s="1034"/>
      <c r="E44" s="1034"/>
      <c r="F44" s="1034"/>
      <c r="G44" s="1034"/>
      <c r="H44" s="1034"/>
      <c r="I44" s="1034"/>
      <c r="J44" s="1035"/>
    </row>
    <row r="45" spans="2:11" ht="30" customHeight="1" outlineLevel="1">
      <c r="B45" s="196" t="s">
        <v>533</v>
      </c>
      <c r="C45" s="992">
        <f>個票ｰ1001!S152</f>
        <v>0</v>
      </c>
      <c r="D45" s="993"/>
      <c r="E45" s="993"/>
      <c r="F45" s="993"/>
      <c r="G45" s="993"/>
      <c r="H45" s="993"/>
      <c r="I45" s="993"/>
      <c r="J45" s="994"/>
    </row>
    <row r="46" spans="2:11" ht="30" customHeight="1" outlineLevel="1">
      <c r="B46" s="119" t="s">
        <v>534</v>
      </c>
      <c r="C46" s="927"/>
      <c r="D46" s="927"/>
      <c r="E46" s="927"/>
      <c r="F46" s="927"/>
      <c r="G46" s="927"/>
      <c r="H46" s="928"/>
      <c r="I46" s="928"/>
      <c r="J46" s="929"/>
    </row>
    <row r="47" spans="2:11" ht="14.25" customHeight="1" outlineLevel="1">
      <c r="B47" s="995" t="s">
        <v>547</v>
      </c>
      <c r="C47" s="974" t="s">
        <v>536</v>
      </c>
      <c r="D47" s="974"/>
      <c r="E47" s="974"/>
      <c r="F47" s="974" t="s">
        <v>537</v>
      </c>
      <c r="G47" s="974"/>
      <c r="H47" s="975"/>
      <c r="I47" s="975"/>
      <c r="J47" s="976"/>
    </row>
    <row r="48" spans="2:11" ht="34.5" customHeight="1" outlineLevel="1">
      <c r="B48" s="995"/>
      <c r="C48" s="71"/>
      <c r="D48" s="197" t="s">
        <v>311</v>
      </c>
      <c r="E48" s="71"/>
      <c r="F48" s="977"/>
      <c r="G48" s="977"/>
      <c r="H48" s="978"/>
      <c r="I48" s="978"/>
      <c r="J48" s="979"/>
    </row>
    <row r="49" spans="1:26" ht="34.5" customHeight="1" outlineLevel="1">
      <c r="B49" s="995"/>
      <c r="C49" s="71"/>
      <c r="D49" s="88" t="s">
        <v>311</v>
      </c>
      <c r="E49" s="71"/>
      <c r="F49" s="968"/>
      <c r="G49" s="968"/>
      <c r="H49" s="969"/>
      <c r="I49" s="969"/>
      <c r="J49" s="970"/>
    </row>
    <row r="50" spans="1:26" ht="34.5" customHeight="1" outlineLevel="1">
      <c r="B50" s="995"/>
      <c r="C50" s="71"/>
      <c r="D50" s="88" t="s">
        <v>311</v>
      </c>
      <c r="E50" s="71"/>
      <c r="F50" s="968"/>
      <c r="G50" s="968"/>
      <c r="H50" s="969"/>
      <c r="I50" s="969"/>
      <c r="J50" s="970"/>
    </row>
    <row r="51" spans="1:26" ht="34.5" customHeight="1" outlineLevel="1">
      <c r="B51" s="995"/>
      <c r="C51" s="71"/>
      <c r="D51" s="88" t="s">
        <v>311</v>
      </c>
      <c r="E51" s="71"/>
      <c r="F51" s="968"/>
      <c r="G51" s="968"/>
      <c r="H51" s="969"/>
      <c r="I51" s="969"/>
      <c r="J51" s="970"/>
    </row>
    <row r="52" spans="1:26" ht="34.5" customHeight="1" outlineLevel="1">
      <c r="B52" s="995"/>
      <c r="C52" s="71"/>
      <c r="D52" s="89" t="s">
        <v>311</v>
      </c>
      <c r="E52" s="71"/>
      <c r="F52" s="980"/>
      <c r="G52" s="981"/>
      <c r="H52" s="982"/>
      <c r="I52" s="982"/>
      <c r="J52" s="983"/>
    </row>
    <row r="53" spans="1:26" ht="15" customHeight="1" outlineLevel="1">
      <c r="B53" s="936" t="s">
        <v>538</v>
      </c>
      <c r="C53" s="974" t="s">
        <v>536</v>
      </c>
      <c r="D53" s="974"/>
      <c r="E53" s="974"/>
      <c r="F53" s="974" t="s">
        <v>539</v>
      </c>
      <c r="G53" s="974"/>
      <c r="H53" s="975"/>
      <c r="I53" s="975"/>
      <c r="J53" s="976"/>
    </row>
    <row r="54" spans="1:26" ht="31.5" customHeight="1" outlineLevel="1">
      <c r="B54" s="937"/>
      <c r="C54" s="72"/>
      <c r="D54" s="90" t="s">
        <v>540</v>
      </c>
      <c r="E54" s="73"/>
      <c r="F54" s="977"/>
      <c r="G54" s="977"/>
      <c r="H54" s="978"/>
      <c r="I54" s="978"/>
      <c r="J54" s="979"/>
    </row>
    <row r="55" spans="1:26" ht="31.5" customHeight="1" outlineLevel="1">
      <c r="B55" s="937"/>
      <c r="C55" s="74"/>
      <c r="D55" s="91" t="s">
        <v>540</v>
      </c>
      <c r="E55" s="75"/>
      <c r="F55" s="968"/>
      <c r="G55" s="968"/>
      <c r="H55" s="969"/>
      <c r="I55" s="969"/>
      <c r="J55" s="970"/>
    </row>
    <row r="56" spans="1:26" ht="31.5" customHeight="1" outlineLevel="1">
      <c r="B56" s="937"/>
      <c r="C56" s="74"/>
      <c r="D56" s="91" t="s">
        <v>540</v>
      </c>
      <c r="E56" s="75"/>
      <c r="F56" s="968"/>
      <c r="G56" s="968"/>
      <c r="H56" s="969"/>
      <c r="I56" s="969"/>
      <c r="J56" s="970"/>
    </row>
    <row r="57" spans="1:26" ht="31.5" customHeight="1" outlineLevel="1">
      <c r="B57" s="937"/>
      <c r="C57" s="74"/>
      <c r="D57" s="91" t="s">
        <v>540</v>
      </c>
      <c r="E57" s="75"/>
      <c r="F57" s="968"/>
      <c r="G57" s="968"/>
      <c r="H57" s="969"/>
      <c r="I57" s="969"/>
      <c r="J57" s="970"/>
    </row>
    <row r="58" spans="1:26" ht="31.5" customHeight="1" outlineLevel="1">
      <c r="B58" s="938"/>
      <c r="C58" s="76"/>
      <c r="D58" s="92" t="s">
        <v>540</v>
      </c>
      <c r="E58" s="77"/>
      <c r="F58" s="939"/>
      <c r="G58" s="939"/>
      <c r="H58" s="940"/>
      <c r="I58" s="940"/>
      <c r="J58" s="941"/>
    </row>
    <row r="59" spans="1:26" ht="15" customHeight="1" outlineLevel="1">
      <c r="B59" s="954" t="s">
        <v>541</v>
      </c>
      <c r="C59" s="956" t="s">
        <v>542</v>
      </c>
      <c r="D59" s="957"/>
      <c r="E59" s="958"/>
      <c r="F59" s="959" t="s">
        <v>543</v>
      </c>
      <c r="G59" s="960"/>
      <c r="H59" s="960"/>
      <c r="I59" s="960"/>
      <c r="J59" s="961"/>
    </row>
    <row r="60" spans="1:26" ht="30" customHeight="1" outlineLevel="1">
      <c r="B60" s="937"/>
      <c r="C60" s="74"/>
      <c r="D60" s="91" t="s">
        <v>540</v>
      </c>
      <c r="E60" s="71"/>
      <c r="F60" s="965"/>
      <c r="G60" s="965"/>
      <c r="H60" s="966"/>
      <c r="I60" s="966"/>
      <c r="J60" s="967"/>
    </row>
    <row r="61" spans="1:26" ht="30" customHeight="1" outlineLevel="1">
      <c r="B61" s="937"/>
      <c r="C61" s="74"/>
      <c r="D61" s="91" t="s">
        <v>540</v>
      </c>
      <c r="E61" s="71"/>
      <c r="F61" s="968"/>
      <c r="G61" s="968"/>
      <c r="H61" s="969"/>
      <c r="I61" s="969"/>
      <c r="J61" s="970"/>
    </row>
    <row r="62" spans="1:26" ht="30" customHeight="1" outlineLevel="1">
      <c r="B62" s="937"/>
      <c r="C62" s="74"/>
      <c r="D62" s="91" t="s">
        <v>540</v>
      </c>
      <c r="E62" s="71"/>
      <c r="F62" s="968"/>
      <c r="G62" s="968"/>
      <c r="H62" s="969"/>
      <c r="I62" s="969"/>
      <c r="J62" s="970"/>
    </row>
    <row r="63" spans="1:26" ht="30" customHeight="1" outlineLevel="1" thickBot="1">
      <c r="B63" s="955"/>
      <c r="C63" s="78"/>
      <c r="D63" s="93" t="s">
        <v>540</v>
      </c>
      <c r="E63" s="79"/>
      <c r="F63" s="971"/>
      <c r="G63" s="971"/>
      <c r="H63" s="972"/>
      <c r="I63" s="972"/>
      <c r="J63" s="973"/>
    </row>
    <row r="64" spans="1:26" s="85" customFormat="1" ht="18.75" customHeight="1" outlineLevel="1" thickBot="1">
      <c r="A64" s="81"/>
      <c r="B64" s="94"/>
      <c r="C64" s="81"/>
      <c r="D64" s="81"/>
      <c r="E64" s="81"/>
      <c r="F64" s="81"/>
      <c r="G64" s="82"/>
      <c r="H64" s="82"/>
      <c r="I64" s="82"/>
      <c r="J64" s="82"/>
      <c r="K64" s="82"/>
      <c r="L64" s="82"/>
      <c r="M64" s="83"/>
      <c r="N64" s="1021"/>
      <c r="O64" s="1021"/>
      <c r="P64" s="1021"/>
      <c r="Q64" s="1021"/>
      <c r="R64" s="84"/>
      <c r="V64" s="83"/>
      <c r="W64" s="83"/>
      <c r="X64" s="83"/>
      <c r="Y64" s="83"/>
      <c r="Z64" s="84"/>
    </row>
    <row r="65" spans="1:18" ht="18.75" customHeight="1" outlineLevel="1">
      <c r="B65" s="1018" t="s">
        <v>544</v>
      </c>
      <c r="C65" s="1025"/>
      <c r="D65" s="1026"/>
      <c r="E65" s="1026"/>
      <c r="F65" s="1026"/>
      <c r="G65" s="1026"/>
      <c r="H65" s="1026"/>
      <c r="I65" s="1026"/>
      <c r="J65" s="1027"/>
    </row>
    <row r="66" spans="1:18" ht="18.75" customHeight="1" outlineLevel="1">
      <c r="B66" s="1019"/>
      <c r="C66" s="921"/>
      <c r="D66" s="922"/>
      <c r="E66" s="922"/>
      <c r="F66" s="922"/>
      <c r="G66" s="922"/>
      <c r="H66" s="922"/>
      <c r="I66" s="922"/>
      <c r="J66" s="923"/>
    </row>
    <row r="67" spans="1:18" ht="18.75" customHeight="1" outlineLevel="1">
      <c r="B67" s="1020"/>
      <c r="C67" s="1028"/>
      <c r="D67" s="1029"/>
      <c r="E67" s="1029"/>
      <c r="F67" s="1029"/>
      <c r="G67" s="1029"/>
      <c r="H67" s="1029"/>
      <c r="I67" s="1029"/>
      <c r="J67" s="1030"/>
    </row>
    <row r="68" spans="1:18" ht="18.75" customHeight="1" outlineLevel="1">
      <c r="B68" s="1031" t="s">
        <v>545</v>
      </c>
      <c r="C68" s="918"/>
      <c r="D68" s="919"/>
      <c r="E68" s="919"/>
      <c r="F68" s="919"/>
      <c r="G68" s="919"/>
      <c r="H68" s="919"/>
      <c r="I68" s="919"/>
      <c r="J68" s="920"/>
    </row>
    <row r="69" spans="1:18" ht="18.75" customHeight="1" outlineLevel="1">
      <c r="B69" s="1019"/>
      <c r="C69" s="921"/>
      <c r="D69" s="922"/>
      <c r="E69" s="922"/>
      <c r="F69" s="922"/>
      <c r="G69" s="922"/>
      <c r="H69" s="922"/>
      <c r="I69" s="922"/>
      <c r="J69" s="923"/>
    </row>
    <row r="70" spans="1:18" ht="18.75" customHeight="1" outlineLevel="1" thickBot="1">
      <c r="B70" s="1032"/>
      <c r="C70" s="924"/>
      <c r="D70" s="925"/>
      <c r="E70" s="925"/>
      <c r="F70" s="925"/>
      <c r="G70" s="925"/>
      <c r="H70" s="925"/>
      <c r="I70" s="925"/>
      <c r="J70" s="926"/>
    </row>
    <row r="71" spans="1:18" ht="18.75" customHeight="1" outlineLevel="1" thickBot="1">
      <c r="B71" s="95"/>
      <c r="C71" s="96"/>
      <c r="D71" s="96"/>
      <c r="E71" s="96"/>
      <c r="F71" s="96"/>
      <c r="G71" s="96"/>
      <c r="H71" s="96"/>
      <c r="I71" s="96"/>
      <c r="J71" s="96"/>
    </row>
    <row r="72" spans="1:18" ht="18.75" customHeight="1" outlineLevel="1">
      <c r="B72" s="97" t="s">
        <v>546</v>
      </c>
      <c r="C72" s="98"/>
      <c r="D72" s="98"/>
      <c r="E72" s="98"/>
      <c r="F72" s="99"/>
      <c r="G72" s="99"/>
      <c r="H72" s="99"/>
      <c r="I72" s="99"/>
      <c r="J72" s="100"/>
    </row>
    <row r="73" spans="1:18" ht="18.75" customHeight="1" outlineLevel="1">
      <c r="B73" s="942"/>
      <c r="C73" s="943"/>
      <c r="D73" s="943"/>
      <c r="E73" s="943"/>
      <c r="F73" s="943"/>
      <c r="G73" s="943"/>
      <c r="H73" s="943"/>
      <c r="I73" s="943"/>
      <c r="J73" s="944"/>
    </row>
    <row r="74" spans="1:18" ht="12" customHeight="1" outlineLevel="1" thickBot="1">
      <c r="B74" s="120"/>
      <c r="C74" s="101"/>
      <c r="D74" s="101"/>
      <c r="E74" s="101"/>
      <c r="F74" s="101"/>
      <c r="G74" s="101"/>
      <c r="H74" s="101"/>
      <c r="I74" s="101"/>
      <c r="J74" s="102"/>
    </row>
    <row r="75" spans="1:18" ht="17.25" customHeight="1"/>
    <row r="76" spans="1:18" ht="17.25" customHeight="1"/>
    <row r="77" spans="1:18" ht="15" customHeight="1">
      <c r="B77" s="80" t="s">
        <v>548</v>
      </c>
    </row>
    <row r="78" spans="1:18" ht="6.6" customHeight="1"/>
    <row r="79" spans="1:18">
      <c r="B79" s="83" t="s">
        <v>599</v>
      </c>
      <c r="C79" s="105"/>
    </row>
    <row r="80" spans="1:18" s="2" customFormat="1" ht="14.25" customHeight="1" thickBot="1">
      <c r="A80" s="106" t="s">
        <v>549</v>
      </c>
      <c r="B80" s="1036"/>
      <c r="C80" s="1036"/>
      <c r="D80" s="1036"/>
      <c r="E80" s="1036"/>
      <c r="F80" s="1036"/>
      <c r="G80" s="1036"/>
      <c r="H80" s="1036"/>
      <c r="I80" s="1036"/>
      <c r="J80" s="1036"/>
      <c r="K80" s="1036"/>
      <c r="L80" s="1036"/>
      <c r="M80" s="1036"/>
      <c r="N80" s="1036"/>
      <c r="O80" s="1036"/>
      <c r="P80" s="1036"/>
      <c r="Q80" s="1036"/>
      <c r="R80" s="1036"/>
    </row>
    <row r="81" spans="2:10" ht="33.75" customHeight="1">
      <c r="B81" s="86" t="s">
        <v>529</v>
      </c>
      <c r="C81" s="999">
        <f>個票ｰ1001!B155</f>
        <v>0</v>
      </c>
      <c r="D81" s="1000"/>
      <c r="E81" s="1000"/>
      <c r="F81" s="1001"/>
      <c r="G81" s="87" t="s">
        <v>530</v>
      </c>
      <c r="H81" s="1007">
        <v>11</v>
      </c>
      <c r="I81" s="1008"/>
      <c r="J81" s="1009"/>
    </row>
    <row r="82" spans="2:10" ht="30" customHeight="1" outlineLevel="1">
      <c r="B82" s="121" t="s">
        <v>531</v>
      </c>
      <c r="C82" s="996">
        <f>個票ｰ1001!U155</f>
        <v>0</v>
      </c>
      <c r="D82" s="997"/>
      <c r="E82" s="997"/>
      <c r="F82" s="997"/>
      <c r="G82" s="997"/>
      <c r="H82" s="997"/>
      <c r="I82" s="997"/>
      <c r="J82" s="998"/>
    </row>
    <row r="83" spans="2:10" ht="30" customHeight="1" outlineLevel="1">
      <c r="B83" s="196" t="s">
        <v>533</v>
      </c>
      <c r="C83" s="992">
        <f>個票ｰ1001!S155</f>
        <v>0</v>
      </c>
      <c r="D83" s="993"/>
      <c r="E83" s="993"/>
      <c r="F83" s="993"/>
      <c r="G83" s="993"/>
      <c r="H83" s="993"/>
      <c r="I83" s="993"/>
      <c r="J83" s="994"/>
    </row>
    <row r="84" spans="2:10" ht="30" customHeight="1" outlineLevel="1">
      <c r="B84" s="119" t="s">
        <v>534</v>
      </c>
      <c r="C84" s="927"/>
      <c r="D84" s="927"/>
      <c r="E84" s="927"/>
      <c r="F84" s="927"/>
      <c r="G84" s="927"/>
      <c r="H84" s="928"/>
      <c r="I84" s="928"/>
      <c r="J84" s="929"/>
    </row>
    <row r="85" spans="2:10" ht="14.25" customHeight="1" outlineLevel="1">
      <c r="B85" s="995" t="s">
        <v>547</v>
      </c>
      <c r="C85" s="974" t="s">
        <v>536</v>
      </c>
      <c r="D85" s="974"/>
      <c r="E85" s="974"/>
      <c r="F85" s="974" t="s">
        <v>537</v>
      </c>
      <c r="G85" s="974"/>
      <c r="H85" s="975"/>
      <c r="I85" s="975"/>
      <c r="J85" s="976"/>
    </row>
    <row r="86" spans="2:10" ht="34.5" customHeight="1" outlineLevel="1">
      <c r="B86" s="995"/>
      <c r="C86" s="71"/>
      <c r="D86" s="197" t="s">
        <v>311</v>
      </c>
      <c r="E86" s="71"/>
      <c r="F86" s="977"/>
      <c r="G86" s="977"/>
      <c r="H86" s="978"/>
      <c r="I86" s="978"/>
      <c r="J86" s="979"/>
    </row>
    <row r="87" spans="2:10" ht="34.5" customHeight="1" outlineLevel="1">
      <c r="B87" s="995"/>
      <c r="C87" s="71"/>
      <c r="D87" s="88" t="s">
        <v>311</v>
      </c>
      <c r="E87" s="71"/>
      <c r="F87" s="968"/>
      <c r="G87" s="968"/>
      <c r="H87" s="969"/>
      <c r="I87" s="969"/>
      <c r="J87" s="970"/>
    </row>
    <row r="88" spans="2:10" ht="34.5" customHeight="1" outlineLevel="1">
      <c r="B88" s="995"/>
      <c r="C88" s="71"/>
      <c r="D88" s="88" t="s">
        <v>311</v>
      </c>
      <c r="E88" s="71"/>
      <c r="F88" s="968"/>
      <c r="G88" s="968"/>
      <c r="H88" s="969"/>
      <c r="I88" s="969"/>
      <c r="J88" s="970"/>
    </row>
    <row r="89" spans="2:10" ht="34.5" customHeight="1" outlineLevel="1">
      <c r="B89" s="995"/>
      <c r="C89" s="71"/>
      <c r="D89" s="88" t="s">
        <v>311</v>
      </c>
      <c r="E89" s="71"/>
      <c r="F89" s="968"/>
      <c r="G89" s="968"/>
      <c r="H89" s="969"/>
      <c r="I89" s="969"/>
      <c r="J89" s="970"/>
    </row>
    <row r="90" spans="2:10" ht="34.5" customHeight="1" outlineLevel="1">
      <c r="B90" s="995"/>
      <c r="C90" s="71"/>
      <c r="D90" s="89" t="s">
        <v>311</v>
      </c>
      <c r="E90" s="71"/>
      <c r="F90" s="980"/>
      <c r="G90" s="981"/>
      <c r="H90" s="982"/>
      <c r="I90" s="982"/>
      <c r="J90" s="983"/>
    </row>
    <row r="91" spans="2:10" ht="15" customHeight="1" outlineLevel="1">
      <c r="B91" s="936" t="s">
        <v>538</v>
      </c>
      <c r="C91" s="974" t="s">
        <v>536</v>
      </c>
      <c r="D91" s="974"/>
      <c r="E91" s="974"/>
      <c r="F91" s="974" t="s">
        <v>539</v>
      </c>
      <c r="G91" s="974"/>
      <c r="H91" s="975"/>
      <c r="I91" s="975"/>
      <c r="J91" s="976"/>
    </row>
    <row r="92" spans="2:10" ht="31.5" customHeight="1" outlineLevel="1">
      <c r="B92" s="937"/>
      <c r="C92" s="72"/>
      <c r="D92" s="90" t="s">
        <v>540</v>
      </c>
      <c r="E92" s="73"/>
      <c r="F92" s="977"/>
      <c r="G92" s="977"/>
      <c r="H92" s="978"/>
      <c r="I92" s="978"/>
      <c r="J92" s="979"/>
    </row>
    <row r="93" spans="2:10" ht="31.5" customHeight="1" outlineLevel="1">
      <c r="B93" s="937"/>
      <c r="C93" s="74"/>
      <c r="D93" s="91" t="s">
        <v>540</v>
      </c>
      <c r="E93" s="75"/>
      <c r="F93" s="968"/>
      <c r="G93" s="968"/>
      <c r="H93" s="969"/>
      <c r="I93" s="969"/>
      <c r="J93" s="970"/>
    </row>
    <row r="94" spans="2:10" ht="31.5" customHeight="1" outlineLevel="1">
      <c r="B94" s="937"/>
      <c r="C94" s="74"/>
      <c r="D94" s="91" t="s">
        <v>540</v>
      </c>
      <c r="E94" s="75"/>
      <c r="F94" s="968"/>
      <c r="G94" s="968"/>
      <c r="H94" s="969"/>
      <c r="I94" s="969"/>
      <c r="J94" s="970"/>
    </row>
    <row r="95" spans="2:10" ht="31.5" customHeight="1" outlineLevel="1">
      <c r="B95" s="937"/>
      <c r="C95" s="74"/>
      <c r="D95" s="91" t="s">
        <v>540</v>
      </c>
      <c r="E95" s="75"/>
      <c r="F95" s="968"/>
      <c r="G95" s="968"/>
      <c r="H95" s="969"/>
      <c r="I95" s="969"/>
      <c r="J95" s="970"/>
    </row>
    <row r="96" spans="2:10" ht="31.5" customHeight="1" outlineLevel="1">
      <c r="B96" s="938"/>
      <c r="C96" s="76"/>
      <c r="D96" s="92" t="s">
        <v>540</v>
      </c>
      <c r="E96" s="77"/>
      <c r="F96" s="939"/>
      <c r="G96" s="939"/>
      <c r="H96" s="940"/>
      <c r="I96" s="940"/>
      <c r="J96" s="941"/>
    </row>
    <row r="97" spans="1:26" ht="15" customHeight="1" outlineLevel="1">
      <c r="B97" s="954" t="s">
        <v>541</v>
      </c>
      <c r="C97" s="956" t="s">
        <v>542</v>
      </c>
      <c r="D97" s="957"/>
      <c r="E97" s="958"/>
      <c r="F97" s="959" t="s">
        <v>543</v>
      </c>
      <c r="G97" s="960"/>
      <c r="H97" s="960"/>
      <c r="I97" s="960"/>
      <c r="J97" s="961"/>
    </row>
    <row r="98" spans="1:26" ht="30" customHeight="1" outlineLevel="1">
      <c r="B98" s="937"/>
      <c r="C98" s="74"/>
      <c r="D98" s="91" t="s">
        <v>540</v>
      </c>
      <c r="E98" s="71"/>
      <c r="F98" s="965"/>
      <c r="G98" s="965"/>
      <c r="H98" s="966"/>
      <c r="I98" s="966"/>
      <c r="J98" s="967"/>
    </row>
    <row r="99" spans="1:26" ht="30" customHeight="1" outlineLevel="1">
      <c r="B99" s="937"/>
      <c r="C99" s="74"/>
      <c r="D99" s="91" t="s">
        <v>540</v>
      </c>
      <c r="E99" s="71"/>
      <c r="F99" s="968"/>
      <c r="G99" s="968"/>
      <c r="H99" s="969"/>
      <c r="I99" s="969"/>
      <c r="J99" s="970"/>
    </row>
    <row r="100" spans="1:26" ht="30" customHeight="1" outlineLevel="1">
      <c r="B100" s="937"/>
      <c r="C100" s="74"/>
      <c r="D100" s="91" t="s">
        <v>540</v>
      </c>
      <c r="E100" s="71"/>
      <c r="F100" s="968"/>
      <c r="G100" s="968"/>
      <c r="H100" s="969"/>
      <c r="I100" s="969"/>
      <c r="J100" s="970"/>
    </row>
    <row r="101" spans="1:26" ht="30" customHeight="1" outlineLevel="1" thickBot="1">
      <c r="B101" s="955"/>
      <c r="C101" s="78"/>
      <c r="D101" s="93" t="s">
        <v>540</v>
      </c>
      <c r="E101" s="79"/>
      <c r="F101" s="971"/>
      <c r="G101" s="971"/>
      <c r="H101" s="972"/>
      <c r="I101" s="972"/>
      <c r="J101" s="973"/>
    </row>
    <row r="102" spans="1:26" s="85" customFormat="1" ht="18.75" customHeight="1" outlineLevel="1" thickBot="1">
      <c r="A102" s="81"/>
      <c r="B102" s="94"/>
      <c r="C102" s="81"/>
      <c r="D102" s="81"/>
      <c r="E102" s="81"/>
      <c r="F102" s="81"/>
      <c r="G102" s="82"/>
      <c r="H102" s="82"/>
      <c r="I102" s="82"/>
      <c r="J102" s="82"/>
      <c r="K102" s="82"/>
      <c r="L102" s="82"/>
      <c r="M102" s="83"/>
      <c r="N102" s="1021"/>
      <c r="O102" s="1021"/>
      <c r="P102" s="1021"/>
      <c r="Q102" s="1021"/>
      <c r="R102" s="84"/>
      <c r="V102" s="83"/>
      <c r="W102" s="83"/>
      <c r="X102" s="83"/>
      <c r="Y102" s="83"/>
      <c r="Z102" s="84"/>
    </row>
    <row r="103" spans="1:26" ht="18.75" customHeight="1" outlineLevel="1">
      <c r="B103" s="1018" t="s">
        <v>544</v>
      </c>
      <c r="C103" s="1025"/>
      <c r="D103" s="1026"/>
      <c r="E103" s="1026"/>
      <c r="F103" s="1026"/>
      <c r="G103" s="1026"/>
      <c r="H103" s="1026"/>
      <c r="I103" s="1026"/>
      <c r="J103" s="1027"/>
    </row>
    <row r="104" spans="1:26" ht="18.75" customHeight="1" outlineLevel="1">
      <c r="B104" s="1019"/>
      <c r="C104" s="921"/>
      <c r="D104" s="922"/>
      <c r="E104" s="922"/>
      <c r="F104" s="922"/>
      <c r="G104" s="922"/>
      <c r="H104" s="922"/>
      <c r="I104" s="922"/>
      <c r="J104" s="923"/>
    </row>
    <row r="105" spans="1:26" ht="18.75" customHeight="1" outlineLevel="1">
      <c r="B105" s="1020"/>
      <c r="C105" s="1028"/>
      <c r="D105" s="1029"/>
      <c r="E105" s="1029"/>
      <c r="F105" s="1029"/>
      <c r="G105" s="1029"/>
      <c r="H105" s="1029"/>
      <c r="I105" s="1029"/>
      <c r="J105" s="1030"/>
    </row>
    <row r="106" spans="1:26" ht="18.75" customHeight="1" outlineLevel="1">
      <c r="B106" s="1031" t="s">
        <v>545</v>
      </c>
      <c r="C106" s="918"/>
      <c r="D106" s="919"/>
      <c r="E106" s="919"/>
      <c r="F106" s="919"/>
      <c r="G106" s="919"/>
      <c r="H106" s="919"/>
      <c r="I106" s="919"/>
      <c r="J106" s="920"/>
    </row>
    <row r="107" spans="1:26" ht="18.75" customHeight="1" outlineLevel="1">
      <c r="B107" s="1019"/>
      <c r="C107" s="921"/>
      <c r="D107" s="922"/>
      <c r="E107" s="922"/>
      <c r="F107" s="922"/>
      <c r="G107" s="922"/>
      <c r="H107" s="922"/>
      <c r="I107" s="922"/>
      <c r="J107" s="923"/>
    </row>
    <row r="108" spans="1:26" ht="18.75" customHeight="1" outlineLevel="1" thickBot="1">
      <c r="B108" s="1032"/>
      <c r="C108" s="924"/>
      <c r="D108" s="925"/>
      <c r="E108" s="925"/>
      <c r="F108" s="925"/>
      <c r="G108" s="925"/>
      <c r="H108" s="925"/>
      <c r="I108" s="925"/>
      <c r="J108" s="926"/>
    </row>
    <row r="109" spans="1:26" ht="18.75" customHeight="1" outlineLevel="1" thickBot="1">
      <c r="B109" s="95"/>
      <c r="C109" s="96"/>
      <c r="D109" s="96"/>
      <c r="E109" s="96"/>
      <c r="F109" s="96"/>
      <c r="G109" s="96"/>
      <c r="H109" s="96"/>
      <c r="I109" s="96"/>
      <c r="J109" s="96"/>
    </row>
    <row r="110" spans="1:26" ht="18.75" customHeight="1" outlineLevel="1">
      <c r="B110" s="97" t="s">
        <v>546</v>
      </c>
      <c r="C110" s="98"/>
      <c r="D110" s="98"/>
      <c r="E110" s="98"/>
      <c r="F110" s="99"/>
      <c r="G110" s="99"/>
      <c r="H110" s="99"/>
      <c r="I110" s="99"/>
      <c r="J110" s="100"/>
    </row>
    <row r="111" spans="1:26" ht="18.75" customHeight="1" outlineLevel="1">
      <c r="B111" s="942"/>
      <c r="C111" s="943"/>
      <c r="D111" s="943"/>
      <c r="E111" s="943"/>
      <c r="F111" s="943"/>
      <c r="G111" s="943"/>
      <c r="H111" s="943"/>
      <c r="I111" s="943"/>
      <c r="J111" s="944"/>
    </row>
    <row r="112" spans="1:26" ht="12" customHeight="1" outlineLevel="1" thickBot="1">
      <c r="B112" s="120"/>
      <c r="C112" s="101"/>
      <c r="D112" s="101"/>
      <c r="E112" s="101"/>
      <c r="F112" s="101"/>
      <c r="G112" s="101"/>
      <c r="H112" s="101"/>
      <c r="I112" s="101"/>
      <c r="J112" s="102"/>
    </row>
    <row r="115" spans="2:11" ht="17.25" customHeight="1">
      <c r="B115" s="198"/>
      <c r="C115" s="198"/>
      <c r="D115" s="198"/>
      <c r="E115" s="198"/>
      <c r="F115" s="198"/>
      <c r="G115" s="198"/>
      <c r="H115" s="198"/>
      <c r="I115" s="198"/>
      <c r="J115" s="198"/>
      <c r="K115" s="198"/>
    </row>
    <row r="116" spans="2:11" ht="33.75" customHeight="1">
      <c r="B116" s="103" t="s">
        <v>529</v>
      </c>
      <c r="C116" s="948">
        <f>個票ｰ1001!B156</f>
        <v>0</v>
      </c>
      <c r="D116" s="949"/>
      <c r="E116" s="949"/>
      <c r="F116" s="950"/>
      <c r="G116" s="104" t="s">
        <v>530</v>
      </c>
      <c r="H116" s="945">
        <v>12</v>
      </c>
      <c r="I116" s="946"/>
      <c r="J116" s="947"/>
    </row>
    <row r="117" spans="2:11" ht="30" customHeight="1" outlineLevel="1">
      <c r="B117" s="121" t="s">
        <v>531</v>
      </c>
      <c r="C117" s="996">
        <f>個票ｰ1001!U156</f>
        <v>0</v>
      </c>
      <c r="D117" s="997"/>
      <c r="E117" s="997"/>
      <c r="F117" s="997"/>
      <c r="G117" s="997"/>
      <c r="H117" s="997"/>
      <c r="I117" s="997"/>
      <c r="J117" s="998"/>
    </row>
    <row r="118" spans="2:11" ht="30" customHeight="1" outlineLevel="1">
      <c r="B118" s="196" t="s">
        <v>533</v>
      </c>
      <c r="C118" s="992">
        <f>個票ｰ1001!S156</f>
        <v>0</v>
      </c>
      <c r="D118" s="993"/>
      <c r="E118" s="993"/>
      <c r="F118" s="993"/>
      <c r="G118" s="993"/>
      <c r="H118" s="993"/>
      <c r="I118" s="993"/>
      <c r="J118" s="994"/>
    </row>
    <row r="119" spans="2:11" ht="30" customHeight="1" outlineLevel="1">
      <c r="B119" s="119" t="s">
        <v>534</v>
      </c>
      <c r="C119" s="927"/>
      <c r="D119" s="927"/>
      <c r="E119" s="927"/>
      <c r="F119" s="927"/>
      <c r="G119" s="927"/>
      <c r="H119" s="928"/>
      <c r="I119" s="928"/>
      <c r="J119" s="929"/>
    </row>
    <row r="120" spans="2:11" ht="14.25" customHeight="1" outlineLevel="1">
      <c r="B120" s="995" t="s">
        <v>547</v>
      </c>
      <c r="C120" s="974" t="s">
        <v>536</v>
      </c>
      <c r="D120" s="974"/>
      <c r="E120" s="974"/>
      <c r="F120" s="974" t="s">
        <v>537</v>
      </c>
      <c r="G120" s="974"/>
      <c r="H120" s="975"/>
      <c r="I120" s="975"/>
      <c r="J120" s="976"/>
    </row>
    <row r="121" spans="2:11" ht="34.5" customHeight="1" outlineLevel="1">
      <c r="B121" s="995"/>
      <c r="C121" s="71"/>
      <c r="D121" s="197" t="s">
        <v>311</v>
      </c>
      <c r="E121" s="71"/>
      <c r="F121" s="977"/>
      <c r="G121" s="977"/>
      <c r="H121" s="978"/>
      <c r="I121" s="978"/>
      <c r="J121" s="979"/>
    </row>
    <row r="122" spans="2:11" ht="34.5" customHeight="1" outlineLevel="1">
      <c r="B122" s="995"/>
      <c r="C122" s="71"/>
      <c r="D122" s="88" t="s">
        <v>311</v>
      </c>
      <c r="E122" s="71"/>
      <c r="F122" s="968"/>
      <c r="G122" s="968"/>
      <c r="H122" s="969"/>
      <c r="I122" s="969"/>
      <c r="J122" s="970"/>
    </row>
    <row r="123" spans="2:11" ht="34.5" customHeight="1" outlineLevel="1">
      <c r="B123" s="995"/>
      <c r="C123" s="71"/>
      <c r="D123" s="88" t="s">
        <v>311</v>
      </c>
      <c r="E123" s="71"/>
      <c r="F123" s="968"/>
      <c r="G123" s="968"/>
      <c r="H123" s="969"/>
      <c r="I123" s="969"/>
      <c r="J123" s="970"/>
    </row>
    <row r="124" spans="2:11" ht="34.5" customHeight="1" outlineLevel="1">
      <c r="B124" s="995"/>
      <c r="C124" s="71"/>
      <c r="D124" s="88" t="s">
        <v>311</v>
      </c>
      <c r="E124" s="71"/>
      <c r="F124" s="968"/>
      <c r="G124" s="968"/>
      <c r="H124" s="969"/>
      <c r="I124" s="969"/>
      <c r="J124" s="970"/>
    </row>
    <row r="125" spans="2:11" ht="34.5" customHeight="1" outlineLevel="1">
      <c r="B125" s="995"/>
      <c r="C125" s="71"/>
      <c r="D125" s="89" t="s">
        <v>311</v>
      </c>
      <c r="E125" s="71"/>
      <c r="F125" s="980"/>
      <c r="G125" s="981"/>
      <c r="H125" s="982"/>
      <c r="I125" s="982"/>
      <c r="J125" s="983"/>
    </row>
    <row r="126" spans="2:11" ht="15" customHeight="1" outlineLevel="1">
      <c r="B126" s="936" t="s">
        <v>538</v>
      </c>
      <c r="C126" s="1037" t="s">
        <v>536</v>
      </c>
      <c r="D126" s="1037"/>
      <c r="E126" s="1037"/>
      <c r="F126" s="1037" t="s">
        <v>539</v>
      </c>
      <c r="G126" s="1037"/>
      <c r="H126" s="1038"/>
      <c r="I126" s="1038"/>
      <c r="J126" s="1039"/>
    </row>
    <row r="127" spans="2:11" ht="31.5" customHeight="1" outlineLevel="1">
      <c r="B127" s="937"/>
      <c r="C127" s="72"/>
      <c r="D127" s="90" t="s">
        <v>540</v>
      </c>
      <c r="E127" s="73"/>
      <c r="F127" s="977"/>
      <c r="G127" s="977"/>
      <c r="H127" s="978"/>
      <c r="I127" s="978"/>
      <c r="J127" s="979"/>
    </row>
    <row r="128" spans="2:11" ht="31.5" customHeight="1" outlineLevel="1">
      <c r="B128" s="937"/>
      <c r="C128" s="74"/>
      <c r="D128" s="91" t="s">
        <v>540</v>
      </c>
      <c r="E128" s="75"/>
      <c r="F128" s="968"/>
      <c r="G128" s="968"/>
      <c r="H128" s="969"/>
      <c r="I128" s="969"/>
      <c r="J128" s="970"/>
    </row>
    <row r="129" spans="1:26" ht="31.5" customHeight="1" outlineLevel="1">
      <c r="B129" s="937"/>
      <c r="C129" s="74"/>
      <c r="D129" s="91" t="s">
        <v>540</v>
      </c>
      <c r="E129" s="75"/>
      <c r="F129" s="968"/>
      <c r="G129" s="968"/>
      <c r="H129" s="969"/>
      <c r="I129" s="969"/>
      <c r="J129" s="970"/>
    </row>
    <row r="130" spans="1:26" ht="31.5" customHeight="1" outlineLevel="1">
      <c r="B130" s="937"/>
      <c r="C130" s="74"/>
      <c r="D130" s="91" t="s">
        <v>540</v>
      </c>
      <c r="E130" s="75"/>
      <c r="F130" s="968"/>
      <c r="G130" s="968"/>
      <c r="H130" s="969"/>
      <c r="I130" s="969"/>
      <c r="J130" s="970"/>
    </row>
    <row r="131" spans="1:26" ht="31.5" customHeight="1" outlineLevel="1">
      <c r="B131" s="938"/>
      <c r="C131" s="76"/>
      <c r="D131" s="92" t="s">
        <v>540</v>
      </c>
      <c r="E131" s="77"/>
      <c r="F131" s="939"/>
      <c r="G131" s="939"/>
      <c r="H131" s="940"/>
      <c r="I131" s="940"/>
      <c r="J131" s="941"/>
    </row>
    <row r="132" spans="1:26" ht="15" customHeight="1" outlineLevel="1">
      <c r="B132" s="954" t="s">
        <v>541</v>
      </c>
      <c r="C132" s="956" t="s">
        <v>542</v>
      </c>
      <c r="D132" s="957"/>
      <c r="E132" s="958"/>
      <c r="F132" s="959" t="s">
        <v>543</v>
      </c>
      <c r="G132" s="960"/>
      <c r="H132" s="960"/>
      <c r="I132" s="960"/>
      <c r="J132" s="961"/>
    </row>
    <row r="133" spans="1:26" ht="30" customHeight="1" outlineLevel="1">
      <c r="B133" s="937"/>
      <c r="C133" s="74"/>
      <c r="D133" s="91" t="s">
        <v>540</v>
      </c>
      <c r="E133" s="71"/>
      <c r="F133" s="965"/>
      <c r="G133" s="965"/>
      <c r="H133" s="966"/>
      <c r="I133" s="966"/>
      <c r="J133" s="967"/>
    </row>
    <row r="134" spans="1:26" ht="30" customHeight="1" outlineLevel="1">
      <c r="B134" s="937"/>
      <c r="C134" s="74"/>
      <c r="D134" s="91" t="s">
        <v>540</v>
      </c>
      <c r="E134" s="71"/>
      <c r="F134" s="968"/>
      <c r="G134" s="968"/>
      <c r="H134" s="969"/>
      <c r="I134" s="969"/>
      <c r="J134" s="970"/>
    </row>
    <row r="135" spans="1:26" ht="30" customHeight="1" outlineLevel="1">
      <c r="B135" s="937"/>
      <c r="C135" s="74"/>
      <c r="D135" s="91" t="s">
        <v>540</v>
      </c>
      <c r="E135" s="71"/>
      <c r="F135" s="968"/>
      <c r="G135" s="968"/>
      <c r="H135" s="969"/>
      <c r="I135" s="969"/>
      <c r="J135" s="970"/>
    </row>
    <row r="136" spans="1:26" ht="30" customHeight="1" outlineLevel="1" thickBot="1">
      <c r="B136" s="955"/>
      <c r="C136" s="78"/>
      <c r="D136" s="93" t="s">
        <v>540</v>
      </c>
      <c r="E136" s="79"/>
      <c r="F136" s="971"/>
      <c r="G136" s="971"/>
      <c r="H136" s="972"/>
      <c r="I136" s="972"/>
      <c r="J136" s="973"/>
    </row>
    <row r="137" spans="1:26" s="85" customFormat="1" ht="18.75" customHeight="1" outlineLevel="1" thickBot="1">
      <c r="A137" s="81"/>
      <c r="B137" s="94"/>
      <c r="C137" s="81"/>
      <c r="D137" s="81"/>
      <c r="E137" s="81"/>
      <c r="F137" s="81"/>
      <c r="G137" s="82"/>
      <c r="H137" s="82"/>
      <c r="I137" s="82"/>
      <c r="J137" s="82"/>
      <c r="K137" s="82"/>
      <c r="L137" s="82"/>
      <c r="M137" s="83"/>
      <c r="N137" s="1021"/>
      <c r="O137" s="1021"/>
      <c r="P137" s="1021"/>
      <c r="Q137" s="1021"/>
      <c r="R137" s="84"/>
      <c r="V137" s="83"/>
      <c r="W137" s="83"/>
      <c r="X137" s="83"/>
      <c r="Y137" s="83"/>
      <c r="Z137" s="84"/>
    </row>
    <row r="138" spans="1:26" ht="18.75" customHeight="1" outlineLevel="1">
      <c r="B138" s="1018" t="s">
        <v>544</v>
      </c>
      <c r="C138" s="1025"/>
      <c r="D138" s="1026"/>
      <c r="E138" s="1026"/>
      <c r="F138" s="1026"/>
      <c r="G138" s="1026"/>
      <c r="H138" s="1026"/>
      <c r="I138" s="1026"/>
      <c r="J138" s="1027"/>
    </row>
    <row r="139" spans="1:26" ht="18.75" customHeight="1" outlineLevel="1">
      <c r="B139" s="1019"/>
      <c r="C139" s="921"/>
      <c r="D139" s="922"/>
      <c r="E139" s="922"/>
      <c r="F139" s="922"/>
      <c r="G139" s="922"/>
      <c r="H139" s="922"/>
      <c r="I139" s="922"/>
      <c r="J139" s="923"/>
    </row>
    <row r="140" spans="1:26" ht="18.75" customHeight="1" outlineLevel="1">
      <c r="B140" s="1020"/>
      <c r="C140" s="1028"/>
      <c r="D140" s="1029"/>
      <c r="E140" s="1029"/>
      <c r="F140" s="1029"/>
      <c r="G140" s="1029"/>
      <c r="H140" s="1029"/>
      <c r="I140" s="1029"/>
      <c r="J140" s="1030"/>
    </row>
    <row r="141" spans="1:26" ht="18.75" customHeight="1" outlineLevel="1">
      <c r="B141" s="1031" t="s">
        <v>545</v>
      </c>
      <c r="C141" s="918"/>
      <c r="D141" s="919"/>
      <c r="E141" s="919"/>
      <c r="F141" s="919"/>
      <c r="G141" s="919"/>
      <c r="H141" s="919"/>
      <c r="I141" s="919"/>
      <c r="J141" s="920"/>
    </row>
    <row r="142" spans="1:26" ht="18.75" customHeight="1" outlineLevel="1">
      <c r="B142" s="1019"/>
      <c r="C142" s="921"/>
      <c r="D142" s="922"/>
      <c r="E142" s="922"/>
      <c r="F142" s="922"/>
      <c r="G142" s="922"/>
      <c r="H142" s="922"/>
      <c r="I142" s="922"/>
      <c r="J142" s="923"/>
    </row>
    <row r="143" spans="1:26" ht="18.75" customHeight="1" outlineLevel="1" thickBot="1">
      <c r="B143" s="1032"/>
      <c r="C143" s="924"/>
      <c r="D143" s="925"/>
      <c r="E143" s="925"/>
      <c r="F143" s="925"/>
      <c r="G143" s="925"/>
      <c r="H143" s="925"/>
      <c r="I143" s="925"/>
      <c r="J143" s="926"/>
    </row>
    <row r="144" spans="1:26" ht="18.75" customHeight="1" outlineLevel="1" thickBot="1">
      <c r="B144" s="95"/>
      <c r="C144" s="96"/>
      <c r="D144" s="96"/>
      <c r="E144" s="96"/>
      <c r="F144" s="96"/>
      <c r="G144" s="96"/>
      <c r="H144" s="96"/>
      <c r="I144" s="96"/>
      <c r="J144" s="96"/>
    </row>
    <row r="145" spans="2:10" ht="18.75" customHeight="1" outlineLevel="1">
      <c r="B145" s="97" t="s">
        <v>546</v>
      </c>
      <c r="C145" s="98"/>
      <c r="D145" s="98"/>
      <c r="E145" s="98"/>
      <c r="F145" s="99"/>
      <c r="G145" s="99"/>
      <c r="H145" s="99"/>
      <c r="I145" s="99"/>
      <c r="J145" s="100"/>
    </row>
    <row r="146" spans="2:10" ht="18.75" customHeight="1" outlineLevel="1">
      <c r="B146" s="942"/>
      <c r="C146" s="943"/>
      <c r="D146" s="943"/>
      <c r="E146" s="943"/>
      <c r="F146" s="943"/>
      <c r="G146" s="943"/>
      <c r="H146" s="943"/>
      <c r="I146" s="943"/>
      <c r="J146" s="944"/>
    </row>
    <row r="147" spans="2:10" ht="12" customHeight="1" outlineLevel="1" thickBot="1">
      <c r="B147" s="120"/>
      <c r="C147" s="101"/>
      <c r="D147" s="101"/>
      <c r="E147" s="101"/>
      <c r="F147" s="101"/>
      <c r="G147" s="101"/>
      <c r="H147" s="101"/>
      <c r="I147" s="101"/>
      <c r="J147" s="102"/>
    </row>
    <row r="148" spans="2:10" ht="17.25" customHeight="1"/>
    <row r="150" spans="2:10" ht="33.75" customHeight="1">
      <c r="B150" s="103" t="s">
        <v>529</v>
      </c>
      <c r="C150" s="948">
        <f>個票ｰ1001!B157</f>
        <v>0</v>
      </c>
      <c r="D150" s="949"/>
      <c r="E150" s="949"/>
      <c r="F150" s="950"/>
      <c r="G150" s="104" t="s">
        <v>530</v>
      </c>
      <c r="H150" s="945">
        <v>13</v>
      </c>
      <c r="I150" s="946"/>
      <c r="J150" s="947"/>
    </row>
    <row r="151" spans="2:10" ht="30" customHeight="1" outlineLevel="1">
      <c r="B151" s="121" t="s">
        <v>531</v>
      </c>
      <c r="C151" s="996">
        <f>個票ｰ1001!U157</f>
        <v>0</v>
      </c>
      <c r="D151" s="997"/>
      <c r="E151" s="997"/>
      <c r="F151" s="997"/>
      <c r="G151" s="997"/>
      <c r="H151" s="997"/>
      <c r="I151" s="997"/>
      <c r="J151" s="998"/>
    </row>
    <row r="152" spans="2:10" ht="30" customHeight="1" outlineLevel="1">
      <c r="B152" s="196" t="s">
        <v>533</v>
      </c>
      <c r="C152" s="992">
        <f>個票ｰ1001!S157</f>
        <v>0</v>
      </c>
      <c r="D152" s="993"/>
      <c r="E152" s="993"/>
      <c r="F152" s="993"/>
      <c r="G152" s="993"/>
      <c r="H152" s="993"/>
      <c r="I152" s="993"/>
      <c r="J152" s="994"/>
    </row>
    <row r="153" spans="2:10" ht="30" customHeight="1" outlineLevel="1">
      <c r="B153" s="119" t="s">
        <v>534</v>
      </c>
      <c r="C153" s="927"/>
      <c r="D153" s="927"/>
      <c r="E153" s="927"/>
      <c r="F153" s="927"/>
      <c r="G153" s="927"/>
      <c r="H153" s="928"/>
      <c r="I153" s="928"/>
      <c r="J153" s="929"/>
    </row>
    <row r="154" spans="2:10" ht="14.25" customHeight="1" outlineLevel="1">
      <c r="B154" s="1040" t="s">
        <v>550</v>
      </c>
      <c r="C154" s="974" t="s">
        <v>536</v>
      </c>
      <c r="D154" s="974"/>
      <c r="E154" s="974"/>
      <c r="F154" s="974" t="s">
        <v>537</v>
      </c>
      <c r="G154" s="974"/>
      <c r="H154" s="975"/>
      <c r="I154" s="975"/>
      <c r="J154" s="976"/>
    </row>
    <row r="155" spans="2:10" ht="34.5" customHeight="1" outlineLevel="1">
      <c r="B155" s="1040"/>
      <c r="C155" s="71"/>
      <c r="D155" s="197" t="s">
        <v>311</v>
      </c>
      <c r="E155" s="71"/>
      <c r="F155" s="977"/>
      <c r="G155" s="977"/>
      <c r="H155" s="978"/>
      <c r="I155" s="978"/>
      <c r="J155" s="979"/>
    </row>
    <row r="156" spans="2:10" ht="34.5" customHeight="1" outlineLevel="1">
      <c r="B156" s="1040"/>
      <c r="C156" s="71"/>
      <c r="D156" s="88" t="s">
        <v>311</v>
      </c>
      <c r="E156" s="71"/>
      <c r="F156" s="968"/>
      <c r="G156" s="968"/>
      <c r="H156" s="969"/>
      <c r="I156" s="969"/>
      <c r="J156" s="970"/>
    </row>
    <row r="157" spans="2:10" ht="34.5" customHeight="1" outlineLevel="1">
      <c r="B157" s="1040"/>
      <c r="C157" s="71"/>
      <c r="D157" s="88" t="s">
        <v>311</v>
      </c>
      <c r="E157" s="71"/>
      <c r="F157" s="968"/>
      <c r="G157" s="968"/>
      <c r="H157" s="969"/>
      <c r="I157" s="969"/>
      <c r="J157" s="970"/>
    </row>
    <row r="158" spans="2:10" ht="34.5" customHeight="1" outlineLevel="1">
      <c r="B158" s="1040"/>
      <c r="C158" s="71"/>
      <c r="D158" s="88" t="s">
        <v>311</v>
      </c>
      <c r="E158" s="71"/>
      <c r="F158" s="968"/>
      <c r="G158" s="968"/>
      <c r="H158" s="969"/>
      <c r="I158" s="969"/>
      <c r="J158" s="970"/>
    </row>
    <row r="159" spans="2:10" ht="34.5" customHeight="1" outlineLevel="1">
      <c r="B159" s="1040"/>
      <c r="C159" s="71"/>
      <c r="D159" s="89" t="s">
        <v>311</v>
      </c>
      <c r="E159" s="71"/>
      <c r="F159" s="980"/>
      <c r="G159" s="981"/>
      <c r="H159" s="982"/>
      <c r="I159" s="982"/>
      <c r="J159" s="983"/>
    </row>
    <row r="160" spans="2:10" ht="15" customHeight="1" outlineLevel="1">
      <c r="B160" s="1041" t="s">
        <v>551</v>
      </c>
      <c r="C160" s="974" t="s">
        <v>536</v>
      </c>
      <c r="D160" s="974"/>
      <c r="E160" s="974"/>
      <c r="F160" s="974" t="s">
        <v>539</v>
      </c>
      <c r="G160" s="974"/>
      <c r="H160" s="975"/>
      <c r="I160" s="975"/>
      <c r="J160" s="976"/>
    </row>
    <row r="161" spans="1:26" ht="31.5" customHeight="1" outlineLevel="1">
      <c r="B161" s="1042"/>
      <c r="C161" s="72"/>
      <c r="D161" s="90" t="s">
        <v>540</v>
      </c>
      <c r="E161" s="73"/>
      <c r="F161" s="977"/>
      <c r="G161" s="977"/>
      <c r="H161" s="978"/>
      <c r="I161" s="978"/>
      <c r="J161" s="979"/>
    </row>
    <row r="162" spans="1:26" ht="31.5" customHeight="1" outlineLevel="1">
      <c r="B162" s="1042"/>
      <c r="C162" s="74"/>
      <c r="D162" s="91" t="s">
        <v>540</v>
      </c>
      <c r="E162" s="75"/>
      <c r="F162" s="968"/>
      <c r="G162" s="968"/>
      <c r="H162" s="969"/>
      <c r="I162" s="969"/>
      <c r="J162" s="970"/>
    </row>
    <row r="163" spans="1:26" ht="31.5" customHeight="1" outlineLevel="1">
      <c r="B163" s="1042"/>
      <c r="C163" s="74"/>
      <c r="D163" s="91" t="s">
        <v>540</v>
      </c>
      <c r="E163" s="75"/>
      <c r="F163" s="968"/>
      <c r="G163" s="968"/>
      <c r="H163" s="969"/>
      <c r="I163" s="969"/>
      <c r="J163" s="970"/>
    </row>
    <row r="164" spans="1:26" ht="31.5" customHeight="1" outlineLevel="1">
      <c r="B164" s="1042"/>
      <c r="C164" s="74"/>
      <c r="D164" s="91" t="s">
        <v>540</v>
      </c>
      <c r="E164" s="75"/>
      <c r="F164" s="968"/>
      <c r="G164" s="968"/>
      <c r="H164" s="969"/>
      <c r="I164" s="969"/>
      <c r="J164" s="970"/>
    </row>
    <row r="165" spans="1:26" ht="31.5" customHeight="1" outlineLevel="1">
      <c r="B165" s="1043"/>
      <c r="C165" s="76"/>
      <c r="D165" s="92" t="s">
        <v>540</v>
      </c>
      <c r="E165" s="77"/>
      <c r="F165" s="939"/>
      <c r="G165" s="939"/>
      <c r="H165" s="940"/>
      <c r="I165" s="940"/>
      <c r="J165" s="941"/>
    </row>
    <row r="166" spans="1:26" ht="15" customHeight="1" outlineLevel="1">
      <c r="B166" s="954" t="s">
        <v>552</v>
      </c>
      <c r="C166" s="956" t="s">
        <v>542</v>
      </c>
      <c r="D166" s="957"/>
      <c r="E166" s="958"/>
      <c r="F166" s="959" t="s">
        <v>543</v>
      </c>
      <c r="G166" s="960"/>
      <c r="H166" s="960"/>
      <c r="I166" s="960"/>
      <c r="J166" s="961"/>
    </row>
    <row r="167" spans="1:26" ht="30" customHeight="1" outlineLevel="1">
      <c r="B167" s="937"/>
      <c r="C167" s="74"/>
      <c r="D167" s="91" t="s">
        <v>540</v>
      </c>
      <c r="E167" s="71"/>
      <c r="F167" s="965"/>
      <c r="G167" s="965"/>
      <c r="H167" s="966"/>
      <c r="I167" s="966"/>
      <c r="J167" s="967"/>
    </row>
    <row r="168" spans="1:26" ht="30" customHeight="1" outlineLevel="1">
      <c r="B168" s="937"/>
      <c r="C168" s="74"/>
      <c r="D168" s="91" t="s">
        <v>540</v>
      </c>
      <c r="E168" s="71"/>
      <c r="F168" s="968"/>
      <c r="G168" s="968"/>
      <c r="H168" s="969"/>
      <c r="I168" s="969"/>
      <c r="J168" s="970"/>
    </row>
    <row r="169" spans="1:26" ht="30" customHeight="1" outlineLevel="1">
      <c r="B169" s="937"/>
      <c r="C169" s="74"/>
      <c r="D169" s="91" t="s">
        <v>540</v>
      </c>
      <c r="E169" s="71"/>
      <c r="F169" s="968"/>
      <c r="G169" s="968"/>
      <c r="H169" s="969"/>
      <c r="I169" s="969"/>
      <c r="J169" s="970"/>
    </row>
    <row r="170" spans="1:26" ht="30" customHeight="1" outlineLevel="1" thickBot="1">
      <c r="B170" s="955"/>
      <c r="C170" s="78"/>
      <c r="D170" s="93" t="s">
        <v>540</v>
      </c>
      <c r="E170" s="79"/>
      <c r="F170" s="971"/>
      <c r="G170" s="971"/>
      <c r="H170" s="972"/>
      <c r="I170" s="972"/>
      <c r="J170" s="973"/>
    </row>
    <row r="171" spans="1:26" s="85" customFormat="1" ht="18.75" customHeight="1" outlineLevel="1" thickBot="1">
      <c r="A171" s="81"/>
      <c r="B171" s="94"/>
      <c r="C171" s="81"/>
      <c r="D171" s="81"/>
      <c r="E171" s="81"/>
      <c r="F171" s="81"/>
      <c r="G171" s="82"/>
      <c r="H171" s="82"/>
      <c r="I171" s="82"/>
      <c r="J171" s="82"/>
      <c r="K171" s="82"/>
      <c r="L171" s="82"/>
      <c r="M171" s="83"/>
      <c r="N171" s="1021"/>
      <c r="O171" s="1021"/>
      <c r="P171" s="1021"/>
      <c r="Q171" s="1021"/>
      <c r="R171" s="84"/>
      <c r="V171" s="83"/>
      <c r="W171" s="83"/>
      <c r="X171" s="83"/>
      <c r="Y171" s="83"/>
      <c r="Z171" s="84"/>
    </row>
    <row r="172" spans="1:26" ht="18.75" customHeight="1" outlineLevel="1">
      <c r="B172" s="1018" t="s">
        <v>544</v>
      </c>
      <c r="C172" s="1025"/>
      <c r="D172" s="1026"/>
      <c r="E172" s="1026"/>
      <c r="F172" s="1026"/>
      <c r="G172" s="1026"/>
      <c r="H172" s="1026"/>
      <c r="I172" s="1026"/>
      <c r="J172" s="1027"/>
    </row>
    <row r="173" spans="1:26" ht="18.75" customHeight="1" outlineLevel="1">
      <c r="B173" s="1019"/>
      <c r="C173" s="921"/>
      <c r="D173" s="922"/>
      <c r="E173" s="922"/>
      <c r="F173" s="922"/>
      <c r="G173" s="922"/>
      <c r="H173" s="922"/>
      <c r="I173" s="922"/>
      <c r="J173" s="923"/>
    </row>
    <row r="174" spans="1:26" ht="18.75" customHeight="1" outlineLevel="1">
      <c r="B174" s="1020"/>
      <c r="C174" s="1028"/>
      <c r="D174" s="1029"/>
      <c r="E174" s="1029"/>
      <c r="F174" s="1029"/>
      <c r="G174" s="1029"/>
      <c r="H174" s="1029"/>
      <c r="I174" s="1029"/>
      <c r="J174" s="1030"/>
    </row>
    <row r="175" spans="1:26" ht="18.75" customHeight="1" outlineLevel="1">
      <c r="B175" s="1031" t="s">
        <v>545</v>
      </c>
      <c r="C175" s="918"/>
      <c r="D175" s="919"/>
      <c r="E175" s="919"/>
      <c r="F175" s="919"/>
      <c r="G175" s="919"/>
      <c r="H175" s="919"/>
      <c r="I175" s="919"/>
      <c r="J175" s="920"/>
    </row>
    <row r="176" spans="1:26" ht="18.75" customHeight="1" outlineLevel="1">
      <c r="B176" s="1019"/>
      <c r="C176" s="921"/>
      <c r="D176" s="922"/>
      <c r="E176" s="922"/>
      <c r="F176" s="922"/>
      <c r="G176" s="922"/>
      <c r="H176" s="922"/>
      <c r="I176" s="922"/>
      <c r="J176" s="923"/>
    </row>
    <row r="177" spans="2:10" ht="18.75" customHeight="1" outlineLevel="1" thickBot="1">
      <c r="B177" s="1032"/>
      <c r="C177" s="924"/>
      <c r="D177" s="925"/>
      <c r="E177" s="925"/>
      <c r="F177" s="925"/>
      <c r="G177" s="925"/>
      <c r="H177" s="925"/>
      <c r="I177" s="925"/>
      <c r="J177" s="926"/>
    </row>
    <row r="178" spans="2:10" ht="18.75" customHeight="1" outlineLevel="1" thickBot="1">
      <c r="B178" s="95"/>
      <c r="C178" s="96"/>
      <c r="D178" s="96"/>
      <c r="E178" s="96"/>
      <c r="F178" s="96"/>
      <c r="G178" s="96"/>
      <c r="H178" s="96"/>
      <c r="I178" s="96"/>
      <c r="J178" s="96"/>
    </row>
    <row r="179" spans="2:10" ht="18.75" customHeight="1" outlineLevel="1">
      <c r="B179" s="97" t="s">
        <v>546</v>
      </c>
      <c r="C179" s="98"/>
      <c r="D179" s="98"/>
      <c r="E179" s="98"/>
      <c r="F179" s="99"/>
      <c r="G179" s="99"/>
      <c r="H179" s="99"/>
      <c r="I179" s="99"/>
      <c r="J179" s="100"/>
    </row>
    <row r="180" spans="2:10" ht="18.75" customHeight="1" outlineLevel="1">
      <c r="B180" s="942"/>
      <c r="C180" s="943"/>
      <c r="D180" s="943"/>
      <c r="E180" s="943"/>
      <c r="F180" s="943"/>
      <c r="G180" s="943"/>
      <c r="H180" s="943"/>
      <c r="I180" s="943"/>
      <c r="J180" s="944"/>
    </row>
    <row r="181" spans="2:10" ht="12" customHeight="1" outlineLevel="1" thickBot="1">
      <c r="B181" s="120"/>
      <c r="C181" s="101"/>
      <c r="D181" s="101"/>
      <c r="E181" s="101"/>
      <c r="F181" s="101"/>
      <c r="G181" s="101"/>
      <c r="H181" s="101"/>
      <c r="I181" s="101"/>
      <c r="J181" s="102"/>
    </row>
    <row r="184" spans="2:10" ht="33.75" customHeight="1">
      <c r="B184" s="103" t="s">
        <v>529</v>
      </c>
      <c r="C184" s="948">
        <f>個票ｰ1001!B158</f>
        <v>0</v>
      </c>
      <c r="D184" s="949"/>
      <c r="E184" s="949"/>
      <c r="F184" s="950"/>
      <c r="G184" s="104" t="s">
        <v>530</v>
      </c>
      <c r="H184" s="945">
        <v>14</v>
      </c>
      <c r="I184" s="946"/>
      <c r="J184" s="947"/>
    </row>
    <row r="185" spans="2:10" ht="30" customHeight="1" outlineLevel="1">
      <c r="B185" s="121" t="s">
        <v>531</v>
      </c>
      <c r="C185" s="951">
        <f>個票ｰ1001!U158</f>
        <v>0</v>
      </c>
      <c r="D185" s="952"/>
      <c r="E185" s="952"/>
      <c r="F185" s="952"/>
      <c r="G185" s="952"/>
      <c r="H185" s="952"/>
      <c r="I185" s="952"/>
      <c r="J185" s="953"/>
    </row>
    <row r="186" spans="2:10" ht="30" customHeight="1" outlineLevel="1">
      <c r="B186" s="196" t="s">
        <v>533</v>
      </c>
      <c r="C186" s="992">
        <f>個票ｰ1001!S158</f>
        <v>0</v>
      </c>
      <c r="D186" s="993"/>
      <c r="E186" s="993"/>
      <c r="F186" s="993"/>
      <c r="G186" s="993"/>
      <c r="H186" s="993"/>
      <c r="I186" s="993"/>
      <c r="J186" s="994"/>
    </row>
    <row r="187" spans="2:10" ht="30" customHeight="1" outlineLevel="1">
      <c r="B187" s="119" t="s">
        <v>534</v>
      </c>
      <c r="C187" s="927"/>
      <c r="D187" s="927"/>
      <c r="E187" s="927"/>
      <c r="F187" s="927"/>
      <c r="G187" s="927"/>
      <c r="H187" s="928"/>
      <c r="I187" s="928"/>
      <c r="J187" s="929"/>
    </row>
    <row r="188" spans="2:10" ht="14.25" customHeight="1" outlineLevel="1">
      <c r="B188" s="995" t="s">
        <v>547</v>
      </c>
      <c r="C188" s="974" t="s">
        <v>536</v>
      </c>
      <c r="D188" s="974"/>
      <c r="E188" s="974"/>
      <c r="F188" s="974" t="s">
        <v>537</v>
      </c>
      <c r="G188" s="974"/>
      <c r="H188" s="975"/>
      <c r="I188" s="975"/>
      <c r="J188" s="976"/>
    </row>
    <row r="189" spans="2:10" ht="34.5" customHeight="1" outlineLevel="1">
      <c r="B189" s="995"/>
      <c r="C189" s="71"/>
      <c r="D189" s="197" t="s">
        <v>311</v>
      </c>
      <c r="E189" s="71"/>
      <c r="F189" s="977"/>
      <c r="G189" s="977"/>
      <c r="H189" s="978"/>
      <c r="I189" s="978"/>
      <c r="J189" s="979"/>
    </row>
    <row r="190" spans="2:10" ht="34.5" customHeight="1" outlineLevel="1">
      <c r="B190" s="995"/>
      <c r="C190" s="71"/>
      <c r="D190" s="88" t="s">
        <v>311</v>
      </c>
      <c r="E190" s="71"/>
      <c r="F190" s="968"/>
      <c r="G190" s="968"/>
      <c r="H190" s="969"/>
      <c r="I190" s="969"/>
      <c r="J190" s="970"/>
    </row>
    <row r="191" spans="2:10" ht="34.5" customHeight="1" outlineLevel="1">
      <c r="B191" s="995"/>
      <c r="C191" s="71"/>
      <c r="D191" s="88" t="s">
        <v>311</v>
      </c>
      <c r="E191" s="71"/>
      <c r="F191" s="968"/>
      <c r="G191" s="968"/>
      <c r="H191" s="969"/>
      <c r="I191" s="969"/>
      <c r="J191" s="970"/>
    </row>
    <row r="192" spans="2:10" ht="34.5" customHeight="1" outlineLevel="1">
      <c r="B192" s="995"/>
      <c r="C192" s="71"/>
      <c r="D192" s="88" t="s">
        <v>311</v>
      </c>
      <c r="E192" s="71"/>
      <c r="F192" s="968"/>
      <c r="G192" s="968"/>
      <c r="H192" s="969"/>
      <c r="I192" s="969"/>
      <c r="J192" s="970"/>
    </row>
    <row r="193" spans="1:26" ht="34.5" customHeight="1" outlineLevel="1">
      <c r="B193" s="995"/>
      <c r="C193" s="71"/>
      <c r="D193" s="89" t="s">
        <v>311</v>
      </c>
      <c r="E193" s="71"/>
      <c r="F193" s="980"/>
      <c r="G193" s="981"/>
      <c r="H193" s="982"/>
      <c r="I193" s="982"/>
      <c r="J193" s="983"/>
    </row>
    <row r="194" spans="1:26" ht="15" customHeight="1" outlineLevel="1">
      <c r="B194" s="936" t="s">
        <v>538</v>
      </c>
      <c r="C194" s="974" t="s">
        <v>536</v>
      </c>
      <c r="D194" s="974"/>
      <c r="E194" s="974"/>
      <c r="F194" s="974" t="s">
        <v>539</v>
      </c>
      <c r="G194" s="974"/>
      <c r="H194" s="975"/>
      <c r="I194" s="975"/>
      <c r="J194" s="976"/>
    </row>
    <row r="195" spans="1:26" ht="31.5" customHeight="1" outlineLevel="1">
      <c r="B195" s="937"/>
      <c r="C195" s="72"/>
      <c r="D195" s="90" t="s">
        <v>540</v>
      </c>
      <c r="E195" s="73"/>
      <c r="F195" s="977"/>
      <c r="G195" s="977"/>
      <c r="H195" s="978"/>
      <c r="I195" s="978"/>
      <c r="J195" s="979"/>
    </row>
    <row r="196" spans="1:26" ht="31.5" customHeight="1" outlineLevel="1">
      <c r="B196" s="937"/>
      <c r="C196" s="74"/>
      <c r="D196" s="91" t="s">
        <v>540</v>
      </c>
      <c r="E196" s="75"/>
      <c r="F196" s="968"/>
      <c r="G196" s="968"/>
      <c r="H196" s="969"/>
      <c r="I196" s="969"/>
      <c r="J196" s="970"/>
    </row>
    <row r="197" spans="1:26" ht="31.5" customHeight="1" outlineLevel="1">
      <c r="B197" s="937"/>
      <c r="C197" s="74"/>
      <c r="D197" s="91" t="s">
        <v>540</v>
      </c>
      <c r="E197" s="75"/>
      <c r="F197" s="968"/>
      <c r="G197" s="968"/>
      <c r="H197" s="969"/>
      <c r="I197" s="969"/>
      <c r="J197" s="970"/>
    </row>
    <row r="198" spans="1:26" ht="31.5" customHeight="1" outlineLevel="1">
      <c r="B198" s="937"/>
      <c r="C198" s="74"/>
      <c r="D198" s="91" t="s">
        <v>540</v>
      </c>
      <c r="E198" s="75"/>
      <c r="F198" s="968"/>
      <c r="G198" s="968"/>
      <c r="H198" s="969"/>
      <c r="I198" s="969"/>
      <c r="J198" s="970"/>
    </row>
    <row r="199" spans="1:26" ht="31.5" customHeight="1" outlineLevel="1">
      <c r="B199" s="938"/>
      <c r="C199" s="76"/>
      <c r="D199" s="92" t="s">
        <v>540</v>
      </c>
      <c r="E199" s="77"/>
      <c r="F199" s="939"/>
      <c r="G199" s="939"/>
      <c r="H199" s="940"/>
      <c r="I199" s="940"/>
      <c r="J199" s="941"/>
    </row>
    <row r="200" spans="1:26" ht="15" customHeight="1" outlineLevel="1">
      <c r="B200" s="954" t="s">
        <v>541</v>
      </c>
      <c r="C200" s="956" t="s">
        <v>542</v>
      </c>
      <c r="D200" s="957"/>
      <c r="E200" s="958"/>
      <c r="F200" s="959" t="s">
        <v>543</v>
      </c>
      <c r="G200" s="960"/>
      <c r="H200" s="960"/>
      <c r="I200" s="960"/>
      <c r="J200" s="961"/>
    </row>
    <row r="201" spans="1:26" ht="30" customHeight="1" outlineLevel="1">
      <c r="B201" s="937"/>
      <c r="C201" s="74"/>
      <c r="D201" s="91" t="s">
        <v>540</v>
      </c>
      <c r="E201" s="71"/>
      <c r="F201" s="965"/>
      <c r="G201" s="965"/>
      <c r="H201" s="966"/>
      <c r="I201" s="966"/>
      <c r="J201" s="967"/>
    </row>
    <row r="202" spans="1:26" ht="30" customHeight="1" outlineLevel="1">
      <c r="B202" s="937"/>
      <c r="C202" s="74"/>
      <c r="D202" s="91" t="s">
        <v>540</v>
      </c>
      <c r="E202" s="71"/>
      <c r="F202" s="968"/>
      <c r="G202" s="968"/>
      <c r="H202" s="969"/>
      <c r="I202" s="969"/>
      <c r="J202" s="970"/>
    </row>
    <row r="203" spans="1:26" ht="30" customHeight="1" outlineLevel="1">
      <c r="B203" s="937"/>
      <c r="C203" s="74"/>
      <c r="D203" s="91" t="s">
        <v>540</v>
      </c>
      <c r="E203" s="71"/>
      <c r="F203" s="968"/>
      <c r="G203" s="968"/>
      <c r="H203" s="969"/>
      <c r="I203" s="969"/>
      <c r="J203" s="970"/>
    </row>
    <row r="204" spans="1:26" ht="30" customHeight="1" outlineLevel="1" thickBot="1">
      <c r="B204" s="955"/>
      <c r="C204" s="78"/>
      <c r="D204" s="93" t="s">
        <v>540</v>
      </c>
      <c r="E204" s="79"/>
      <c r="F204" s="971"/>
      <c r="G204" s="971"/>
      <c r="H204" s="972"/>
      <c r="I204" s="972"/>
      <c r="J204" s="973"/>
    </row>
    <row r="205" spans="1:26" s="85" customFormat="1" ht="18.75" customHeight="1" outlineLevel="1" thickBot="1">
      <c r="A205" s="81"/>
      <c r="B205" s="94"/>
      <c r="C205" s="81"/>
      <c r="D205" s="81"/>
      <c r="E205" s="81"/>
      <c r="F205" s="81"/>
      <c r="G205" s="82"/>
      <c r="H205" s="82"/>
      <c r="I205" s="82"/>
      <c r="J205" s="82"/>
      <c r="K205" s="82"/>
      <c r="L205" s="82"/>
      <c r="M205" s="83"/>
      <c r="N205" s="1021"/>
      <c r="O205" s="1021"/>
      <c r="P205" s="1021"/>
      <c r="Q205" s="1021"/>
      <c r="R205" s="84"/>
      <c r="V205" s="83"/>
      <c r="W205" s="83"/>
      <c r="X205" s="83"/>
      <c r="Y205" s="83"/>
      <c r="Z205" s="84"/>
    </row>
    <row r="206" spans="1:26" ht="18.75" customHeight="1" outlineLevel="1">
      <c r="B206" s="1018" t="s">
        <v>544</v>
      </c>
      <c r="C206" s="1025"/>
      <c r="D206" s="1026"/>
      <c r="E206" s="1026"/>
      <c r="F206" s="1026"/>
      <c r="G206" s="1026"/>
      <c r="H206" s="1026"/>
      <c r="I206" s="1026"/>
      <c r="J206" s="1027"/>
    </row>
    <row r="207" spans="1:26" ht="18.75" customHeight="1" outlineLevel="1">
      <c r="B207" s="1019"/>
      <c r="C207" s="921"/>
      <c r="D207" s="922"/>
      <c r="E207" s="922"/>
      <c r="F207" s="922"/>
      <c r="G207" s="922"/>
      <c r="H207" s="922"/>
      <c r="I207" s="922"/>
      <c r="J207" s="923"/>
    </row>
    <row r="208" spans="1:26" ht="18.75" customHeight="1" outlineLevel="1">
      <c r="B208" s="1020"/>
      <c r="C208" s="1028"/>
      <c r="D208" s="1029"/>
      <c r="E208" s="1029"/>
      <c r="F208" s="1029"/>
      <c r="G208" s="1029"/>
      <c r="H208" s="1029"/>
      <c r="I208" s="1029"/>
      <c r="J208" s="1030"/>
    </row>
    <row r="209" spans="2:11" ht="18.75" customHeight="1" outlineLevel="1">
      <c r="B209" s="1031" t="s">
        <v>545</v>
      </c>
      <c r="C209" s="918"/>
      <c r="D209" s="919"/>
      <c r="E209" s="919"/>
      <c r="F209" s="919"/>
      <c r="G209" s="919"/>
      <c r="H209" s="919"/>
      <c r="I209" s="919"/>
      <c r="J209" s="920"/>
    </row>
    <row r="210" spans="2:11" ht="18.75" customHeight="1" outlineLevel="1">
      <c r="B210" s="1019"/>
      <c r="C210" s="921"/>
      <c r="D210" s="922"/>
      <c r="E210" s="922"/>
      <c r="F210" s="922"/>
      <c r="G210" s="922"/>
      <c r="H210" s="922"/>
      <c r="I210" s="922"/>
      <c r="J210" s="923"/>
    </row>
    <row r="211" spans="2:11" ht="18.75" customHeight="1" outlineLevel="1" thickBot="1">
      <c r="B211" s="1032"/>
      <c r="C211" s="924"/>
      <c r="D211" s="925"/>
      <c r="E211" s="925"/>
      <c r="F211" s="925"/>
      <c r="G211" s="925"/>
      <c r="H211" s="925"/>
      <c r="I211" s="925"/>
      <c r="J211" s="926"/>
    </row>
    <row r="212" spans="2:11" ht="18.75" customHeight="1" outlineLevel="1" thickBot="1">
      <c r="B212" s="95"/>
      <c r="C212" s="96"/>
      <c r="D212" s="96"/>
      <c r="E212" s="96"/>
      <c r="F212" s="96"/>
      <c r="G212" s="96"/>
      <c r="H212" s="96"/>
      <c r="I212" s="96"/>
      <c r="J212" s="96"/>
    </row>
    <row r="213" spans="2:11" ht="18.75" customHeight="1" outlineLevel="1">
      <c r="B213" s="97" t="s">
        <v>546</v>
      </c>
      <c r="C213" s="98"/>
      <c r="D213" s="98"/>
      <c r="E213" s="98"/>
      <c r="F213" s="99"/>
      <c r="G213" s="99"/>
      <c r="H213" s="99"/>
      <c r="I213" s="99"/>
      <c r="J213" s="100"/>
    </row>
    <row r="214" spans="2:11" ht="18.75" customHeight="1" outlineLevel="1">
      <c r="B214" s="942"/>
      <c r="C214" s="943"/>
      <c r="D214" s="943"/>
      <c r="E214" s="943"/>
      <c r="F214" s="943"/>
      <c r="G214" s="943"/>
      <c r="H214" s="943"/>
      <c r="I214" s="943"/>
      <c r="J214" s="944"/>
    </row>
    <row r="215" spans="2:11" ht="12" customHeight="1" outlineLevel="1" thickBot="1">
      <c r="B215" s="120"/>
      <c r="C215" s="101"/>
      <c r="D215" s="101"/>
      <c r="E215" s="101"/>
      <c r="F215" s="101"/>
      <c r="G215" s="101"/>
      <c r="H215" s="101"/>
      <c r="I215" s="101"/>
      <c r="J215" s="102"/>
    </row>
    <row r="218" spans="2:11" ht="17.25" customHeight="1">
      <c r="B218" s="198"/>
      <c r="C218" s="198"/>
      <c r="D218" s="198"/>
      <c r="E218" s="198"/>
      <c r="F218" s="198"/>
      <c r="G218" s="198"/>
      <c r="H218" s="198"/>
      <c r="I218" s="198"/>
      <c r="J218" s="198"/>
      <c r="K218" s="198"/>
    </row>
    <row r="219" spans="2:11" ht="33.75" customHeight="1">
      <c r="B219" s="103" t="s">
        <v>529</v>
      </c>
      <c r="C219" s="948">
        <f>個票ｰ1001!B159</f>
        <v>0</v>
      </c>
      <c r="D219" s="949"/>
      <c r="E219" s="949"/>
      <c r="F219" s="950"/>
      <c r="G219" s="104" t="s">
        <v>530</v>
      </c>
      <c r="H219" s="945">
        <v>15</v>
      </c>
      <c r="I219" s="946"/>
      <c r="J219" s="947"/>
    </row>
    <row r="220" spans="2:11" ht="30" customHeight="1" outlineLevel="1">
      <c r="B220" s="121" t="s">
        <v>531</v>
      </c>
      <c r="C220" s="951">
        <f>個票ｰ1001!U159</f>
        <v>0</v>
      </c>
      <c r="D220" s="952"/>
      <c r="E220" s="952"/>
      <c r="F220" s="952"/>
      <c r="G220" s="952"/>
      <c r="H220" s="952"/>
      <c r="I220" s="952"/>
      <c r="J220" s="953"/>
    </row>
    <row r="221" spans="2:11" ht="30" customHeight="1" outlineLevel="1">
      <c r="B221" s="196" t="s">
        <v>533</v>
      </c>
      <c r="C221" s="992">
        <f>個票ｰ1001!S159</f>
        <v>0</v>
      </c>
      <c r="D221" s="993"/>
      <c r="E221" s="993"/>
      <c r="F221" s="993"/>
      <c r="G221" s="993"/>
      <c r="H221" s="993"/>
      <c r="I221" s="993"/>
      <c r="J221" s="994"/>
    </row>
    <row r="222" spans="2:11" ht="30" customHeight="1" outlineLevel="1">
      <c r="B222" s="119" t="s">
        <v>534</v>
      </c>
      <c r="C222" s="927"/>
      <c r="D222" s="927"/>
      <c r="E222" s="927"/>
      <c r="F222" s="927"/>
      <c r="G222" s="927"/>
      <c r="H222" s="928"/>
      <c r="I222" s="928"/>
      <c r="J222" s="929"/>
    </row>
    <row r="223" spans="2:11" ht="14.25" customHeight="1" outlineLevel="1">
      <c r="B223" s="995" t="s">
        <v>547</v>
      </c>
      <c r="C223" s="974" t="s">
        <v>536</v>
      </c>
      <c r="D223" s="974"/>
      <c r="E223" s="974"/>
      <c r="F223" s="974" t="s">
        <v>537</v>
      </c>
      <c r="G223" s="974"/>
      <c r="H223" s="975"/>
      <c r="I223" s="975"/>
      <c r="J223" s="976"/>
    </row>
    <row r="224" spans="2:11" ht="34.5" customHeight="1" outlineLevel="1">
      <c r="B224" s="995"/>
      <c r="C224" s="71"/>
      <c r="D224" s="197" t="s">
        <v>311</v>
      </c>
      <c r="E224" s="71"/>
      <c r="F224" s="977"/>
      <c r="G224" s="977"/>
      <c r="H224" s="978"/>
      <c r="I224" s="978"/>
      <c r="J224" s="979"/>
    </row>
    <row r="225" spans="1:26" ht="34.5" customHeight="1" outlineLevel="1">
      <c r="B225" s="995"/>
      <c r="C225" s="71"/>
      <c r="D225" s="88" t="s">
        <v>311</v>
      </c>
      <c r="E225" s="71"/>
      <c r="F225" s="968"/>
      <c r="G225" s="968"/>
      <c r="H225" s="969"/>
      <c r="I225" s="969"/>
      <c r="J225" s="970"/>
    </row>
    <row r="226" spans="1:26" ht="34.5" customHeight="1" outlineLevel="1">
      <c r="B226" s="995"/>
      <c r="C226" s="71"/>
      <c r="D226" s="88" t="s">
        <v>311</v>
      </c>
      <c r="E226" s="71"/>
      <c r="F226" s="968"/>
      <c r="G226" s="968"/>
      <c r="H226" s="969"/>
      <c r="I226" s="969"/>
      <c r="J226" s="970"/>
    </row>
    <row r="227" spans="1:26" ht="34.5" customHeight="1" outlineLevel="1">
      <c r="B227" s="995"/>
      <c r="C227" s="71"/>
      <c r="D227" s="88" t="s">
        <v>311</v>
      </c>
      <c r="E227" s="71"/>
      <c r="F227" s="968"/>
      <c r="G227" s="968"/>
      <c r="H227" s="969"/>
      <c r="I227" s="969"/>
      <c r="J227" s="970"/>
    </row>
    <row r="228" spans="1:26" ht="34.5" customHeight="1" outlineLevel="1">
      <c r="B228" s="995"/>
      <c r="C228" s="71"/>
      <c r="D228" s="89" t="s">
        <v>311</v>
      </c>
      <c r="E228" s="71"/>
      <c r="F228" s="980"/>
      <c r="G228" s="981"/>
      <c r="H228" s="982"/>
      <c r="I228" s="982"/>
      <c r="J228" s="983"/>
    </row>
    <row r="229" spans="1:26" ht="15" customHeight="1" outlineLevel="1">
      <c r="B229" s="936" t="s">
        <v>538</v>
      </c>
      <c r="C229" s="974" t="s">
        <v>536</v>
      </c>
      <c r="D229" s="974"/>
      <c r="E229" s="974"/>
      <c r="F229" s="974" t="s">
        <v>539</v>
      </c>
      <c r="G229" s="974"/>
      <c r="H229" s="975"/>
      <c r="I229" s="975"/>
      <c r="J229" s="976"/>
    </row>
    <row r="230" spans="1:26" ht="31.5" customHeight="1" outlineLevel="1">
      <c r="B230" s="937"/>
      <c r="C230" s="72"/>
      <c r="D230" s="90" t="s">
        <v>540</v>
      </c>
      <c r="E230" s="73"/>
      <c r="F230" s="977"/>
      <c r="G230" s="977"/>
      <c r="H230" s="978"/>
      <c r="I230" s="978"/>
      <c r="J230" s="979"/>
    </row>
    <row r="231" spans="1:26" ht="31.5" customHeight="1" outlineLevel="1">
      <c r="B231" s="937"/>
      <c r="C231" s="74"/>
      <c r="D231" s="91" t="s">
        <v>540</v>
      </c>
      <c r="E231" s="75"/>
      <c r="F231" s="968"/>
      <c r="G231" s="968"/>
      <c r="H231" s="969"/>
      <c r="I231" s="969"/>
      <c r="J231" s="970"/>
    </row>
    <row r="232" spans="1:26" ht="31.5" customHeight="1" outlineLevel="1">
      <c r="B232" s="937"/>
      <c r="C232" s="74"/>
      <c r="D232" s="91" t="s">
        <v>540</v>
      </c>
      <c r="E232" s="75"/>
      <c r="F232" s="968"/>
      <c r="G232" s="968"/>
      <c r="H232" s="969"/>
      <c r="I232" s="969"/>
      <c r="J232" s="970"/>
    </row>
    <row r="233" spans="1:26" ht="31.5" customHeight="1" outlineLevel="1">
      <c r="B233" s="937"/>
      <c r="C233" s="74"/>
      <c r="D233" s="91" t="s">
        <v>540</v>
      </c>
      <c r="E233" s="75"/>
      <c r="F233" s="968"/>
      <c r="G233" s="968"/>
      <c r="H233" s="969"/>
      <c r="I233" s="969"/>
      <c r="J233" s="970"/>
    </row>
    <row r="234" spans="1:26" ht="31.5" customHeight="1" outlineLevel="1">
      <c r="B234" s="938"/>
      <c r="C234" s="76"/>
      <c r="D234" s="92" t="s">
        <v>540</v>
      </c>
      <c r="E234" s="77"/>
      <c r="F234" s="939"/>
      <c r="G234" s="939"/>
      <c r="H234" s="940"/>
      <c r="I234" s="940"/>
      <c r="J234" s="941"/>
    </row>
    <row r="235" spans="1:26" ht="15" customHeight="1" outlineLevel="1">
      <c r="B235" s="954" t="s">
        <v>541</v>
      </c>
      <c r="C235" s="956" t="s">
        <v>542</v>
      </c>
      <c r="D235" s="957"/>
      <c r="E235" s="958"/>
      <c r="F235" s="959" t="s">
        <v>543</v>
      </c>
      <c r="G235" s="960"/>
      <c r="H235" s="960"/>
      <c r="I235" s="960"/>
      <c r="J235" s="961"/>
    </row>
    <row r="236" spans="1:26" ht="30" customHeight="1" outlineLevel="1">
      <c r="B236" s="937"/>
      <c r="C236" s="74"/>
      <c r="D236" s="91" t="s">
        <v>540</v>
      </c>
      <c r="E236" s="71"/>
      <c r="F236" s="962"/>
      <c r="G236" s="962"/>
      <c r="H236" s="963"/>
      <c r="I236" s="963"/>
      <c r="J236" s="964"/>
    </row>
    <row r="237" spans="1:26" ht="30" customHeight="1" outlineLevel="1">
      <c r="B237" s="937"/>
      <c r="C237" s="74"/>
      <c r="D237" s="91" t="s">
        <v>540</v>
      </c>
      <c r="E237" s="71"/>
      <c r="F237" s="930"/>
      <c r="G237" s="930"/>
      <c r="H237" s="931"/>
      <c r="I237" s="931"/>
      <c r="J237" s="932"/>
    </row>
    <row r="238" spans="1:26" ht="30" customHeight="1" outlineLevel="1">
      <c r="B238" s="937"/>
      <c r="C238" s="74"/>
      <c r="D238" s="91" t="s">
        <v>540</v>
      </c>
      <c r="E238" s="71"/>
      <c r="F238" s="930"/>
      <c r="G238" s="930"/>
      <c r="H238" s="931"/>
      <c r="I238" s="931"/>
      <c r="J238" s="932"/>
    </row>
    <row r="239" spans="1:26" ht="30" customHeight="1" outlineLevel="1" thickBot="1">
      <c r="B239" s="955"/>
      <c r="C239" s="78"/>
      <c r="D239" s="93" t="s">
        <v>540</v>
      </c>
      <c r="E239" s="79"/>
      <c r="F239" s="933"/>
      <c r="G239" s="933"/>
      <c r="H239" s="934"/>
      <c r="I239" s="934"/>
      <c r="J239" s="935"/>
    </row>
    <row r="240" spans="1:26" s="85" customFormat="1" ht="18.75" customHeight="1" outlineLevel="1" thickBot="1">
      <c r="A240" s="81"/>
      <c r="B240" s="94"/>
      <c r="C240" s="81"/>
      <c r="D240" s="81"/>
      <c r="E240" s="81"/>
      <c r="F240" s="81"/>
      <c r="G240" s="82"/>
      <c r="H240" s="82"/>
      <c r="I240" s="82"/>
      <c r="J240" s="82"/>
      <c r="K240" s="82"/>
      <c r="L240" s="82"/>
      <c r="M240" s="83"/>
      <c r="N240" s="1021"/>
      <c r="O240" s="1021"/>
      <c r="P240" s="1021"/>
      <c r="Q240" s="1021"/>
      <c r="R240" s="84"/>
      <c r="V240" s="83"/>
      <c r="W240" s="83"/>
      <c r="X240" s="83"/>
      <c r="Y240" s="83"/>
      <c r="Z240" s="84"/>
    </row>
    <row r="241" spans="2:10" ht="18.75" customHeight="1" outlineLevel="1">
      <c r="B241" s="1018" t="s">
        <v>544</v>
      </c>
      <c r="C241" s="1025"/>
      <c r="D241" s="1026"/>
      <c r="E241" s="1026"/>
      <c r="F241" s="1026"/>
      <c r="G241" s="1026"/>
      <c r="H241" s="1026"/>
      <c r="I241" s="1026"/>
      <c r="J241" s="1027"/>
    </row>
    <row r="242" spans="2:10" ht="18.75" customHeight="1" outlineLevel="1">
      <c r="B242" s="1019"/>
      <c r="C242" s="921"/>
      <c r="D242" s="922"/>
      <c r="E242" s="922"/>
      <c r="F242" s="922"/>
      <c r="G242" s="922"/>
      <c r="H242" s="922"/>
      <c r="I242" s="922"/>
      <c r="J242" s="923"/>
    </row>
    <row r="243" spans="2:10" ht="18.75" customHeight="1" outlineLevel="1">
      <c r="B243" s="1020"/>
      <c r="C243" s="1028"/>
      <c r="D243" s="1029"/>
      <c r="E243" s="1029"/>
      <c r="F243" s="1029"/>
      <c r="G243" s="1029"/>
      <c r="H243" s="1029"/>
      <c r="I243" s="1029"/>
      <c r="J243" s="1030"/>
    </row>
    <row r="244" spans="2:10" ht="18.75" customHeight="1" outlineLevel="1">
      <c r="B244" s="1031" t="s">
        <v>545</v>
      </c>
      <c r="C244" s="918"/>
      <c r="D244" s="919"/>
      <c r="E244" s="919"/>
      <c r="F244" s="919"/>
      <c r="G244" s="919"/>
      <c r="H244" s="919"/>
      <c r="I244" s="919"/>
      <c r="J244" s="920"/>
    </row>
    <row r="245" spans="2:10" ht="18.75" customHeight="1" outlineLevel="1">
      <c r="B245" s="1019"/>
      <c r="C245" s="921"/>
      <c r="D245" s="922"/>
      <c r="E245" s="922"/>
      <c r="F245" s="922"/>
      <c r="G245" s="922"/>
      <c r="H245" s="922"/>
      <c r="I245" s="922"/>
      <c r="J245" s="923"/>
    </row>
    <row r="246" spans="2:10" ht="18.75" customHeight="1" outlineLevel="1" thickBot="1">
      <c r="B246" s="1032"/>
      <c r="C246" s="924"/>
      <c r="D246" s="925"/>
      <c r="E246" s="925"/>
      <c r="F246" s="925"/>
      <c r="G246" s="925"/>
      <c r="H246" s="925"/>
      <c r="I246" s="925"/>
      <c r="J246" s="926"/>
    </row>
    <row r="247" spans="2:10" ht="18.75" customHeight="1" outlineLevel="1" thickBot="1">
      <c r="B247" s="95"/>
      <c r="C247" s="96"/>
      <c r="D247" s="96"/>
      <c r="E247" s="96"/>
      <c r="F247" s="96"/>
      <c r="G247" s="96"/>
      <c r="H247" s="96"/>
      <c r="I247" s="96"/>
      <c r="J247" s="96"/>
    </row>
    <row r="248" spans="2:10" ht="18.75" customHeight="1" outlineLevel="1">
      <c r="B248" s="97" t="s">
        <v>546</v>
      </c>
      <c r="C248" s="98"/>
      <c r="D248" s="98"/>
      <c r="E248" s="98"/>
      <c r="F248" s="99"/>
      <c r="G248" s="99"/>
      <c r="H248" s="99"/>
      <c r="I248" s="99"/>
      <c r="J248" s="100"/>
    </row>
    <row r="249" spans="2:10" ht="18.75" customHeight="1" outlineLevel="1">
      <c r="B249" s="942"/>
      <c r="C249" s="943"/>
      <c r="D249" s="943"/>
      <c r="E249" s="943"/>
      <c r="F249" s="943"/>
      <c r="G249" s="943"/>
      <c r="H249" s="943"/>
      <c r="I249" s="943"/>
      <c r="J249" s="944"/>
    </row>
    <row r="250" spans="2:10" ht="12" customHeight="1" outlineLevel="1" thickBot="1">
      <c r="B250" s="120"/>
      <c r="C250" s="101"/>
      <c r="D250" s="101"/>
      <c r="E250" s="101"/>
      <c r="F250" s="101"/>
      <c r="G250" s="101"/>
      <c r="H250" s="101"/>
      <c r="I250" s="101"/>
      <c r="J250" s="102"/>
    </row>
    <row r="251" spans="2:10" ht="17.25" customHeight="1"/>
    <row r="253" spans="2:10" ht="33.75" customHeight="1">
      <c r="B253" s="103" t="s">
        <v>553</v>
      </c>
      <c r="C253" s="948">
        <f>個票ｰ1001!B160</f>
        <v>0</v>
      </c>
      <c r="D253" s="949"/>
      <c r="E253" s="949"/>
      <c r="F253" s="950"/>
      <c r="G253" s="104" t="s">
        <v>530</v>
      </c>
      <c r="H253" s="945">
        <v>16</v>
      </c>
      <c r="I253" s="946"/>
      <c r="J253" s="947"/>
    </row>
    <row r="254" spans="2:10" ht="30" customHeight="1" outlineLevel="1">
      <c r="B254" s="121" t="s">
        <v>531</v>
      </c>
      <c r="C254" s="951">
        <f>個票ｰ1001!U160</f>
        <v>0</v>
      </c>
      <c r="D254" s="952"/>
      <c r="E254" s="952"/>
      <c r="F254" s="952"/>
      <c r="G254" s="952"/>
      <c r="H254" s="952"/>
      <c r="I254" s="952"/>
      <c r="J254" s="953"/>
    </row>
    <row r="255" spans="2:10" ht="30" customHeight="1" outlineLevel="1">
      <c r="B255" s="196" t="s">
        <v>533</v>
      </c>
      <c r="C255" s="992">
        <f>個票ｰ1001!S160</f>
        <v>0</v>
      </c>
      <c r="D255" s="993"/>
      <c r="E255" s="993"/>
      <c r="F255" s="993"/>
      <c r="G255" s="993"/>
      <c r="H255" s="993"/>
      <c r="I255" s="993"/>
      <c r="J255" s="994"/>
    </row>
    <row r="256" spans="2:10" ht="30" customHeight="1" outlineLevel="1">
      <c r="B256" s="119" t="s">
        <v>534</v>
      </c>
      <c r="C256" s="927"/>
      <c r="D256" s="927"/>
      <c r="E256" s="927"/>
      <c r="F256" s="927"/>
      <c r="G256" s="927"/>
      <c r="H256" s="928"/>
      <c r="I256" s="928"/>
      <c r="J256" s="929"/>
    </row>
    <row r="257" spans="2:10" ht="14.25" customHeight="1" outlineLevel="1">
      <c r="B257" s="995" t="s">
        <v>547</v>
      </c>
      <c r="C257" s="974" t="s">
        <v>536</v>
      </c>
      <c r="D257" s="974"/>
      <c r="E257" s="974"/>
      <c r="F257" s="974" t="s">
        <v>537</v>
      </c>
      <c r="G257" s="974"/>
      <c r="H257" s="975"/>
      <c r="I257" s="975"/>
      <c r="J257" s="976"/>
    </row>
    <row r="258" spans="2:10" ht="34.5" customHeight="1" outlineLevel="1">
      <c r="B258" s="995"/>
      <c r="C258" s="71"/>
      <c r="D258" s="197" t="s">
        <v>311</v>
      </c>
      <c r="E258" s="71"/>
      <c r="F258" s="977"/>
      <c r="G258" s="977"/>
      <c r="H258" s="978"/>
      <c r="I258" s="978"/>
      <c r="J258" s="979"/>
    </row>
    <row r="259" spans="2:10" ht="34.5" customHeight="1" outlineLevel="1">
      <c r="B259" s="995"/>
      <c r="C259" s="71"/>
      <c r="D259" s="88" t="s">
        <v>311</v>
      </c>
      <c r="E259" s="71"/>
      <c r="F259" s="968"/>
      <c r="G259" s="968"/>
      <c r="H259" s="969"/>
      <c r="I259" s="969"/>
      <c r="J259" s="970"/>
    </row>
    <row r="260" spans="2:10" ht="34.5" customHeight="1" outlineLevel="1">
      <c r="B260" s="995"/>
      <c r="C260" s="71"/>
      <c r="D260" s="88" t="s">
        <v>311</v>
      </c>
      <c r="E260" s="71"/>
      <c r="F260" s="968"/>
      <c r="G260" s="968"/>
      <c r="H260" s="969"/>
      <c r="I260" s="969"/>
      <c r="J260" s="970"/>
    </row>
    <row r="261" spans="2:10" ht="34.5" customHeight="1" outlineLevel="1">
      <c r="B261" s="995"/>
      <c r="C261" s="71"/>
      <c r="D261" s="88" t="s">
        <v>311</v>
      </c>
      <c r="E261" s="71"/>
      <c r="F261" s="968"/>
      <c r="G261" s="968"/>
      <c r="H261" s="969"/>
      <c r="I261" s="969"/>
      <c r="J261" s="970"/>
    </row>
    <row r="262" spans="2:10" ht="34.5" customHeight="1" outlineLevel="1">
      <c r="B262" s="995"/>
      <c r="C262" s="71"/>
      <c r="D262" s="89" t="s">
        <v>311</v>
      </c>
      <c r="E262" s="71"/>
      <c r="F262" s="980"/>
      <c r="G262" s="981"/>
      <c r="H262" s="982"/>
      <c r="I262" s="982"/>
      <c r="J262" s="983"/>
    </row>
    <row r="263" spans="2:10" ht="15" customHeight="1" outlineLevel="1">
      <c r="B263" s="936" t="s">
        <v>538</v>
      </c>
      <c r="C263" s="974" t="s">
        <v>536</v>
      </c>
      <c r="D263" s="974"/>
      <c r="E263" s="974"/>
      <c r="F263" s="974" t="s">
        <v>539</v>
      </c>
      <c r="G263" s="974"/>
      <c r="H263" s="975"/>
      <c r="I263" s="975"/>
      <c r="J263" s="976"/>
    </row>
    <row r="264" spans="2:10" ht="31.5" customHeight="1" outlineLevel="1">
      <c r="B264" s="937"/>
      <c r="C264" s="72"/>
      <c r="D264" s="90" t="s">
        <v>540</v>
      </c>
      <c r="E264" s="73"/>
      <c r="F264" s="977"/>
      <c r="G264" s="977"/>
      <c r="H264" s="978"/>
      <c r="I264" s="978"/>
      <c r="J264" s="979"/>
    </row>
    <row r="265" spans="2:10" ht="31.5" customHeight="1" outlineLevel="1">
      <c r="B265" s="937"/>
      <c r="C265" s="74"/>
      <c r="D265" s="91" t="s">
        <v>540</v>
      </c>
      <c r="E265" s="75"/>
      <c r="F265" s="968"/>
      <c r="G265" s="968"/>
      <c r="H265" s="969"/>
      <c r="I265" s="969"/>
      <c r="J265" s="970"/>
    </row>
    <row r="266" spans="2:10" ht="31.5" customHeight="1" outlineLevel="1">
      <c r="B266" s="937"/>
      <c r="C266" s="74"/>
      <c r="D266" s="91" t="s">
        <v>540</v>
      </c>
      <c r="E266" s="75"/>
      <c r="F266" s="968"/>
      <c r="G266" s="968"/>
      <c r="H266" s="969"/>
      <c r="I266" s="969"/>
      <c r="J266" s="970"/>
    </row>
    <row r="267" spans="2:10" ht="31.5" customHeight="1" outlineLevel="1">
      <c r="B267" s="937"/>
      <c r="C267" s="74"/>
      <c r="D267" s="91" t="s">
        <v>540</v>
      </c>
      <c r="E267" s="75"/>
      <c r="F267" s="968"/>
      <c r="G267" s="968"/>
      <c r="H267" s="969"/>
      <c r="I267" s="969"/>
      <c r="J267" s="970"/>
    </row>
    <row r="268" spans="2:10" ht="31.5" customHeight="1" outlineLevel="1">
      <c r="B268" s="938"/>
      <c r="C268" s="76"/>
      <c r="D268" s="92" t="s">
        <v>540</v>
      </c>
      <c r="E268" s="77"/>
      <c r="F268" s="939"/>
      <c r="G268" s="939"/>
      <c r="H268" s="940"/>
      <c r="I268" s="940"/>
      <c r="J268" s="941"/>
    </row>
    <row r="269" spans="2:10" ht="15" customHeight="1" outlineLevel="1">
      <c r="B269" s="954" t="s">
        <v>541</v>
      </c>
      <c r="C269" s="956" t="s">
        <v>542</v>
      </c>
      <c r="D269" s="957"/>
      <c r="E269" s="958"/>
      <c r="F269" s="959" t="s">
        <v>543</v>
      </c>
      <c r="G269" s="960"/>
      <c r="H269" s="960"/>
      <c r="I269" s="960"/>
      <c r="J269" s="961"/>
    </row>
    <row r="270" spans="2:10" ht="30" customHeight="1" outlineLevel="1">
      <c r="B270" s="937"/>
      <c r="C270" s="74"/>
      <c r="D270" s="91" t="s">
        <v>540</v>
      </c>
      <c r="E270" s="71"/>
      <c r="F270" s="962"/>
      <c r="G270" s="962"/>
      <c r="H270" s="963"/>
      <c r="I270" s="963"/>
      <c r="J270" s="964"/>
    </row>
    <row r="271" spans="2:10" ht="30" customHeight="1" outlineLevel="1">
      <c r="B271" s="937"/>
      <c r="C271" s="74"/>
      <c r="D271" s="91" t="s">
        <v>540</v>
      </c>
      <c r="E271" s="71"/>
      <c r="F271" s="930"/>
      <c r="G271" s="930"/>
      <c r="H271" s="931"/>
      <c r="I271" s="931"/>
      <c r="J271" s="932"/>
    </row>
    <row r="272" spans="2:10" ht="30" customHeight="1" outlineLevel="1">
      <c r="B272" s="937"/>
      <c r="C272" s="74"/>
      <c r="D272" s="91" t="s">
        <v>540</v>
      </c>
      <c r="E272" s="71"/>
      <c r="F272" s="930"/>
      <c r="G272" s="930"/>
      <c r="H272" s="931"/>
      <c r="I272" s="931"/>
      <c r="J272" s="932"/>
    </row>
    <row r="273" spans="1:26" ht="30" customHeight="1" outlineLevel="1" thickBot="1">
      <c r="B273" s="955"/>
      <c r="C273" s="78"/>
      <c r="D273" s="93" t="s">
        <v>540</v>
      </c>
      <c r="E273" s="79"/>
      <c r="F273" s="933"/>
      <c r="G273" s="933"/>
      <c r="H273" s="934"/>
      <c r="I273" s="934"/>
      <c r="J273" s="935"/>
    </row>
    <row r="274" spans="1:26" s="85" customFormat="1" ht="18.75" customHeight="1" outlineLevel="1" thickBot="1">
      <c r="A274" s="81"/>
      <c r="B274" s="94"/>
      <c r="C274" s="81"/>
      <c r="D274" s="81"/>
      <c r="E274" s="81"/>
      <c r="F274" s="81"/>
      <c r="G274" s="82"/>
      <c r="H274" s="82"/>
      <c r="I274" s="82"/>
      <c r="J274" s="82"/>
      <c r="K274" s="82"/>
      <c r="L274" s="82"/>
      <c r="M274" s="83"/>
      <c r="N274" s="1021"/>
      <c r="O274" s="1021"/>
      <c r="P274" s="1021"/>
      <c r="Q274" s="1021"/>
      <c r="R274" s="84"/>
      <c r="V274" s="83"/>
      <c r="W274" s="83"/>
      <c r="X274" s="83"/>
      <c r="Y274" s="83"/>
      <c r="Z274" s="84"/>
    </row>
    <row r="275" spans="1:26" ht="18.75" customHeight="1" outlineLevel="1">
      <c r="B275" s="1018" t="s">
        <v>544</v>
      </c>
      <c r="C275" s="1025"/>
      <c r="D275" s="1026"/>
      <c r="E275" s="1026"/>
      <c r="F275" s="1026"/>
      <c r="G275" s="1026"/>
      <c r="H275" s="1026"/>
      <c r="I275" s="1026"/>
      <c r="J275" s="1027"/>
    </row>
    <row r="276" spans="1:26" ht="18.75" customHeight="1" outlineLevel="1">
      <c r="B276" s="1019"/>
      <c r="C276" s="921"/>
      <c r="D276" s="922"/>
      <c r="E276" s="922"/>
      <c r="F276" s="922"/>
      <c r="G276" s="922"/>
      <c r="H276" s="922"/>
      <c r="I276" s="922"/>
      <c r="J276" s="923"/>
    </row>
    <row r="277" spans="1:26" ht="18.75" customHeight="1" outlineLevel="1">
      <c r="B277" s="1020"/>
      <c r="C277" s="1028"/>
      <c r="D277" s="1029"/>
      <c r="E277" s="1029"/>
      <c r="F277" s="1029"/>
      <c r="G277" s="1029"/>
      <c r="H277" s="1029"/>
      <c r="I277" s="1029"/>
      <c r="J277" s="1030"/>
    </row>
    <row r="278" spans="1:26" ht="18.75" customHeight="1" outlineLevel="1">
      <c r="B278" s="1031" t="s">
        <v>545</v>
      </c>
      <c r="C278" s="918"/>
      <c r="D278" s="919"/>
      <c r="E278" s="919"/>
      <c r="F278" s="919"/>
      <c r="G278" s="919"/>
      <c r="H278" s="919"/>
      <c r="I278" s="919"/>
      <c r="J278" s="920"/>
    </row>
    <row r="279" spans="1:26" ht="18.75" customHeight="1" outlineLevel="1">
      <c r="B279" s="1019"/>
      <c r="C279" s="921"/>
      <c r="D279" s="922"/>
      <c r="E279" s="922"/>
      <c r="F279" s="922"/>
      <c r="G279" s="922"/>
      <c r="H279" s="922"/>
      <c r="I279" s="922"/>
      <c r="J279" s="923"/>
    </row>
    <row r="280" spans="1:26" ht="18.75" customHeight="1" outlineLevel="1" thickBot="1">
      <c r="B280" s="1032"/>
      <c r="C280" s="924"/>
      <c r="D280" s="925"/>
      <c r="E280" s="925"/>
      <c r="F280" s="925"/>
      <c r="G280" s="925"/>
      <c r="H280" s="925"/>
      <c r="I280" s="925"/>
      <c r="J280" s="926"/>
    </row>
    <row r="281" spans="1:26" ht="18.75" customHeight="1" outlineLevel="1" thickBot="1">
      <c r="B281" s="95"/>
      <c r="C281" s="96"/>
      <c r="D281" s="96"/>
      <c r="E281" s="96"/>
      <c r="F281" s="96"/>
      <c r="G281" s="96"/>
      <c r="H281" s="96"/>
      <c r="I281" s="96"/>
      <c r="J281" s="96"/>
    </row>
    <row r="282" spans="1:26" ht="18.75" customHeight="1" outlineLevel="1">
      <c r="B282" s="97" t="s">
        <v>546</v>
      </c>
      <c r="C282" s="98"/>
      <c r="D282" s="98"/>
      <c r="E282" s="98"/>
      <c r="F282" s="99"/>
      <c r="G282" s="99"/>
      <c r="H282" s="99"/>
      <c r="I282" s="99"/>
      <c r="J282" s="100"/>
    </row>
    <row r="283" spans="1:26" ht="18.75" customHeight="1" outlineLevel="1">
      <c r="B283" s="942"/>
      <c r="C283" s="943"/>
      <c r="D283" s="943"/>
      <c r="E283" s="943"/>
      <c r="F283" s="943"/>
      <c r="G283" s="943"/>
      <c r="H283" s="943"/>
      <c r="I283" s="943"/>
      <c r="J283" s="944"/>
    </row>
    <row r="284" spans="1:26" ht="12" customHeight="1" outlineLevel="1" thickBot="1">
      <c r="B284" s="120"/>
      <c r="C284" s="101"/>
      <c r="D284" s="101"/>
      <c r="E284" s="101"/>
      <c r="F284" s="101"/>
      <c r="G284" s="101"/>
      <c r="H284" s="101"/>
      <c r="I284" s="101"/>
      <c r="J284" s="102"/>
    </row>
    <row r="287" spans="1:26" ht="33.75" customHeight="1">
      <c r="B287" s="103" t="s">
        <v>529</v>
      </c>
      <c r="C287" s="948">
        <f>個票ｰ1001!B161</f>
        <v>0</v>
      </c>
      <c r="D287" s="949"/>
      <c r="E287" s="949"/>
      <c r="F287" s="950"/>
      <c r="G287" s="104" t="s">
        <v>530</v>
      </c>
      <c r="H287" s="945">
        <v>17</v>
      </c>
      <c r="I287" s="946"/>
      <c r="J287" s="947"/>
    </row>
    <row r="288" spans="1:26" ht="30" customHeight="1" outlineLevel="1">
      <c r="B288" s="121" t="s">
        <v>531</v>
      </c>
      <c r="C288" s="951">
        <f>個票ｰ1001!U161</f>
        <v>0</v>
      </c>
      <c r="D288" s="952"/>
      <c r="E288" s="952"/>
      <c r="F288" s="952"/>
      <c r="G288" s="952"/>
      <c r="H288" s="952"/>
      <c r="I288" s="952"/>
      <c r="J288" s="953"/>
    </row>
    <row r="289" spans="2:10" ht="30" customHeight="1" outlineLevel="1">
      <c r="B289" s="196" t="s">
        <v>533</v>
      </c>
      <c r="C289" s="992">
        <f>個票ｰ1001!S161</f>
        <v>0</v>
      </c>
      <c r="D289" s="993"/>
      <c r="E289" s="993"/>
      <c r="F289" s="993"/>
      <c r="G289" s="993"/>
      <c r="H289" s="993"/>
      <c r="I289" s="993"/>
      <c r="J289" s="994"/>
    </row>
    <row r="290" spans="2:10" ht="30" customHeight="1" outlineLevel="1">
      <c r="B290" s="119" t="s">
        <v>534</v>
      </c>
      <c r="C290" s="927"/>
      <c r="D290" s="927"/>
      <c r="E290" s="927"/>
      <c r="F290" s="927"/>
      <c r="G290" s="927"/>
      <c r="H290" s="928"/>
      <c r="I290" s="928"/>
      <c r="J290" s="929"/>
    </row>
    <row r="291" spans="2:10" ht="14.25" customHeight="1" outlineLevel="1">
      <c r="B291" s="995" t="s">
        <v>547</v>
      </c>
      <c r="C291" s="974" t="s">
        <v>536</v>
      </c>
      <c r="D291" s="974"/>
      <c r="E291" s="974"/>
      <c r="F291" s="974" t="s">
        <v>537</v>
      </c>
      <c r="G291" s="974"/>
      <c r="H291" s="975"/>
      <c r="I291" s="975"/>
      <c r="J291" s="976"/>
    </row>
    <row r="292" spans="2:10" ht="34.5" customHeight="1" outlineLevel="1">
      <c r="B292" s="995"/>
      <c r="C292" s="71"/>
      <c r="D292" s="197" t="s">
        <v>311</v>
      </c>
      <c r="E292" s="71"/>
      <c r="F292" s="977"/>
      <c r="G292" s="977"/>
      <c r="H292" s="978"/>
      <c r="I292" s="978"/>
      <c r="J292" s="979"/>
    </row>
    <row r="293" spans="2:10" ht="34.5" customHeight="1" outlineLevel="1">
      <c r="B293" s="995"/>
      <c r="C293" s="71"/>
      <c r="D293" s="88" t="s">
        <v>311</v>
      </c>
      <c r="E293" s="71"/>
      <c r="F293" s="968"/>
      <c r="G293" s="968"/>
      <c r="H293" s="969"/>
      <c r="I293" s="969"/>
      <c r="J293" s="970"/>
    </row>
    <row r="294" spans="2:10" ht="34.5" customHeight="1" outlineLevel="1">
      <c r="B294" s="995"/>
      <c r="C294" s="71"/>
      <c r="D294" s="88" t="s">
        <v>311</v>
      </c>
      <c r="E294" s="71"/>
      <c r="F294" s="968"/>
      <c r="G294" s="968"/>
      <c r="H294" s="969"/>
      <c r="I294" s="969"/>
      <c r="J294" s="970"/>
    </row>
    <row r="295" spans="2:10" ht="34.5" customHeight="1" outlineLevel="1">
      <c r="B295" s="995"/>
      <c r="C295" s="71"/>
      <c r="D295" s="88" t="s">
        <v>311</v>
      </c>
      <c r="E295" s="71"/>
      <c r="F295" s="968"/>
      <c r="G295" s="968"/>
      <c r="H295" s="969"/>
      <c r="I295" s="969"/>
      <c r="J295" s="970"/>
    </row>
    <row r="296" spans="2:10" ht="34.5" customHeight="1" outlineLevel="1">
      <c r="B296" s="995"/>
      <c r="C296" s="71"/>
      <c r="D296" s="89" t="s">
        <v>311</v>
      </c>
      <c r="E296" s="71"/>
      <c r="F296" s="980"/>
      <c r="G296" s="981"/>
      <c r="H296" s="982"/>
      <c r="I296" s="982"/>
      <c r="J296" s="983"/>
    </row>
    <row r="297" spans="2:10" ht="15" customHeight="1" outlineLevel="1">
      <c r="B297" s="936" t="s">
        <v>538</v>
      </c>
      <c r="C297" s="974" t="s">
        <v>536</v>
      </c>
      <c r="D297" s="974"/>
      <c r="E297" s="974"/>
      <c r="F297" s="974" t="s">
        <v>539</v>
      </c>
      <c r="G297" s="974"/>
      <c r="H297" s="975"/>
      <c r="I297" s="975"/>
      <c r="J297" s="976"/>
    </row>
    <row r="298" spans="2:10" ht="31.5" customHeight="1" outlineLevel="1">
      <c r="B298" s="937"/>
      <c r="C298" s="72"/>
      <c r="D298" s="90" t="s">
        <v>540</v>
      </c>
      <c r="E298" s="73"/>
      <c r="F298" s="977"/>
      <c r="G298" s="977"/>
      <c r="H298" s="978"/>
      <c r="I298" s="978"/>
      <c r="J298" s="979"/>
    </row>
    <row r="299" spans="2:10" ht="31.5" customHeight="1" outlineLevel="1">
      <c r="B299" s="937"/>
      <c r="C299" s="74"/>
      <c r="D299" s="91" t="s">
        <v>540</v>
      </c>
      <c r="E299" s="75"/>
      <c r="F299" s="968"/>
      <c r="G299" s="968"/>
      <c r="H299" s="969"/>
      <c r="I299" s="969"/>
      <c r="J299" s="970"/>
    </row>
    <row r="300" spans="2:10" ht="31.5" customHeight="1" outlineLevel="1">
      <c r="B300" s="937"/>
      <c r="C300" s="74"/>
      <c r="D300" s="91" t="s">
        <v>540</v>
      </c>
      <c r="E300" s="75"/>
      <c r="F300" s="968"/>
      <c r="G300" s="968"/>
      <c r="H300" s="969"/>
      <c r="I300" s="969"/>
      <c r="J300" s="970"/>
    </row>
    <row r="301" spans="2:10" ht="31.5" customHeight="1" outlineLevel="1">
      <c r="B301" s="937"/>
      <c r="C301" s="74"/>
      <c r="D301" s="91" t="s">
        <v>540</v>
      </c>
      <c r="E301" s="75"/>
      <c r="F301" s="968"/>
      <c r="G301" s="968"/>
      <c r="H301" s="969"/>
      <c r="I301" s="969"/>
      <c r="J301" s="970"/>
    </row>
    <row r="302" spans="2:10" ht="31.5" customHeight="1" outlineLevel="1">
      <c r="B302" s="938"/>
      <c r="C302" s="76"/>
      <c r="D302" s="92" t="s">
        <v>540</v>
      </c>
      <c r="E302" s="77"/>
      <c r="F302" s="939"/>
      <c r="G302" s="939"/>
      <c r="H302" s="940"/>
      <c r="I302" s="940"/>
      <c r="J302" s="941"/>
    </row>
    <row r="303" spans="2:10" ht="15" customHeight="1" outlineLevel="1">
      <c r="B303" s="954" t="s">
        <v>541</v>
      </c>
      <c r="C303" s="956" t="s">
        <v>542</v>
      </c>
      <c r="D303" s="957"/>
      <c r="E303" s="958"/>
      <c r="F303" s="959" t="s">
        <v>543</v>
      </c>
      <c r="G303" s="960"/>
      <c r="H303" s="960"/>
      <c r="I303" s="960"/>
      <c r="J303" s="961"/>
    </row>
    <row r="304" spans="2:10" ht="30" customHeight="1" outlineLevel="1">
      <c r="B304" s="937"/>
      <c r="C304" s="74"/>
      <c r="D304" s="91" t="s">
        <v>540</v>
      </c>
      <c r="E304" s="71"/>
      <c r="F304" s="962"/>
      <c r="G304" s="962"/>
      <c r="H304" s="963"/>
      <c r="I304" s="963"/>
      <c r="J304" s="964"/>
    </row>
    <row r="305" spans="1:26" ht="30" customHeight="1" outlineLevel="1">
      <c r="B305" s="937"/>
      <c r="C305" s="74"/>
      <c r="D305" s="91" t="s">
        <v>540</v>
      </c>
      <c r="E305" s="71"/>
      <c r="F305" s="930"/>
      <c r="G305" s="930"/>
      <c r="H305" s="931"/>
      <c r="I305" s="931"/>
      <c r="J305" s="932"/>
    </row>
    <row r="306" spans="1:26" ht="30" customHeight="1" outlineLevel="1">
      <c r="B306" s="937"/>
      <c r="C306" s="74"/>
      <c r="D306" s="91" t="s">
        <v>540</v>
      </c>
      <c r="E306" s="71"/>
      <c r="F306" s="930"/>
      <c r="G306" s="930"/>
      <c r="H306" s="931"/>
      <c r="I306" s="931"/>
      <c r="J306" s="932"/>
    </row>
    <row r="307" spans="1:26" ht="30" customHeight="1" outlineLevel="1" thickBot="1">
      <c r="B307" s="955"/>
      <c r="C307" s="78"/>
      <c r="D307" s="93" t="s">
        <v>540</v>
      </c>
      <c r="E307" s="79"/>
      <c r="F307" s="933"/>
      <c r="G307" s="933"/>
      <c r="H307" s="934"/>
      <c r="I307" s="934"/>
      <c r="J307" s="935"/>
    </row>
    <row r="308" spans="1:26" s="85" customFormat="1" ht="18.75" customHeight="1" outlineLevel="1" thickBot="1">
      <c r="A308" s="81"/>
      <c r="B308" s="94"/>
      <c r="C308" s="81"/>
      <c r="D308" s="81"/>
      <c r="E308" s="81"/>
      <c r="F308" s="81"/>
      <c r="G308" s="82"/>
      <c r="H308" s="82"/>
      <c r="I308" s="82"/>
      <c r="J308" s="82"/>
      <c r="K308" s="82"/>
      <c r="L308" s="82"/>
      <c r="M308" s="83"/>
      <c r="N308" s="1021"/>
      <c r="O308" s="1021"/>
      <c r="P308" s="1021"/>
      <c r="Q308" s="1021"/>
      <c r="R308" s="84"/>
      <c r="V308" s="83"/>
      <c r="W308" s="83"/>
      <c r="X308" s="83"/>
      <c r="Y308" s="83"/>
      <c r="Z308" s="84"/>
    </row>
    <row r="309" spans="1:26" ht="18.75" customHeight="1" outlineLevel="1">
      <c r="B309" s="1018" t="s">
        <v>544</v>
      </c>
      <c r="C309" s="1025"/>
      <c r="D309" s="1026"/>
      <c r="E309" s="1026"/>
      <c r="F309" s="1026"/>
      <c r="G309" s="1026"/>
      <c r="H309" s="1026"/>
      <c r="I309" s="1026"/>
      <c r="J309" s="1027"/>
    </row>
    <row r="310" spans="1:26" ht="18.75" customHeight="1" outlineLevel="1">
      <c r="B310" s="1019"/>
      <c r="C310" s="921"/>
      <c r="D310" s="922"/>
      <c r="E310" s="922"/>
      <c r="F310" s="922"/>
      <c r="G310" s="922"/>
      <c r="H310" s="922"/>
      <c r="I310" s="922"/>
      <c r="J310" s="923"/>
    </row>
    <row r="311" spans="1:26" ht="18.75" customHeight="1" outlineLevel="1">
      <c r="B311" s="1020"/>
      <c r="C311" s="1028"/>
      <c r="D311" s="1029"/>
      <c r="E311" s="1029"/>
      <c r="F311" s="1029"/>
      <c r="G311" s="1029"/>
      <c r="H311" s="1029"/>
      <c r="I311" s="1029"/>
      <c r="J311" s="1030"/>
    </row>
    <row r="312" spans="1:26" ht="18.75" customHeight="1" outlineLevel="1">
      <c r="B312" s="1031" t="s">
        <v>545</v>
      </c>
      <c r="C312" s="918"/>
      <c r="D312" s="919"/>
      <c r="E312" s="919"/>
      <c r="F312" s="919"/>
      <c r="G312" s="919"/>
      <c r="H312" s="919"/>
      <c r="I312" s="919"/>
      <c r="J312" s="920"/>
    </row>
    <row r="313" spans="1:26" ht="18.75" customHeight="1" outlineLevel="1">
      <c r="B313" s="1019"/>
      <c r="C313" s="921"/>
      <c r="D313" s="922"/>
      <c r="E313" s="922"/>
      <c r="F313" s="922"/>
      <c r="G313" s="922"/>
      <c r="H313" s="922"/>
      <c r="I313" s="922"/>
      <c r="J313" s="923"/>
    </row>
    <row r="314" spans="1:26" ht="18.75" customHeight="1" outlineLevel="1" thickBot="1">
      <c r="B314" s="1032"/>
      <c r="C314" s="924"/>
      <c r="D314" s="925"/>
      <c r="E314" s="925"/>
      <c r="F314" s="925"/>
      <c r="G314" s="925"/>
      <c r="H314" s="925"/>
      <c r="I314" s="925"/>
      <c r="J314" s="926"/>
    </row>
    <row r="315" spans="1:26" ht="18.75" customHeight="1" outlineLevel="1" thickBot="1">
      <c r="B315" s="95"/>
      <c r="C315" s="96"/>
      <c r="D315" s="96"/>
      <c r="E315" s="96"/>
      <c r="F315" s="96"/>
      <c r="G315" s="96"/>
      <c r="H315" s="96"/>
      <c r="I315" s="96"/>
      <c r="J315" s="96"/>
    </row>
    <row r="316" spans="1:26" ht="18.75" customHeight="1" outlineLevel="1">
      <c r="B316" s="97" t="s">
        <v>546</v>
      </c>
      <c r="C316" s="98"/>
      <c r="D316" s="98"/>
      <c r="E316" s="98"/>
      <c r="F316" s="99"/>
      <c r="G316" s="99"/>
      <c r="H316" s="99"/>
      <c r="I316" s="99"/>
      <c r="J316" s="100"/>
    </row>
    <row r="317" spans="1:26" ht="18.75" customHeight="1" outlineLevel="1">
      <c r="B317" s="942"/>
      <c r="C317" s="943"/>
      <c r="D317" s="943"/>
      <c r="E317" s="943"/>
      <c r="F317" s="943"/>
      <c r="G317" s="943"/>
      <c r="H317" s="943"/>
      <c r="I317" s="943"/>
      <c r="J317" s="944"/>
    </row>
    <row r="318" spans="1:26" ht="12" customHeight="1" outlineLevel="1" thickBot="1">
      <c r="B318" s="120"/>
      <c r="C318" s="101"/>
      <c r="D318" s="101"/>
      <c r="E318" s="101"/>
      <c r="F318" s="101"/>
      <c r="G318" s="101"/>
      <c r="H318" s="101"/>
      <c r="I318" s="101"/>
      <c r="J318" s="102"/>
    </row>
    <row r="321" spans="2:11" ht="17.25" customHeight="1">
      <c r="B321" s="198"/>
      <c r="C321" s="198"/>
      <c r="D321" s="198"/>
      <c r="E321" s="198"/>
      <c r="F321" s="198"/>
      <c r="G321" s="198"/>
      <c r="H321" s="198"/>
      <c r="I321" s="198"/>
      <c r="J321" s="198"/>
      <c r="K321" s="198"/>
    </row>
    <row r="322" spans="2:11" ht="33.75" customHeight="1">
      <c r="B322" s="103" t="s">
        <v>529</v>
      </c>
      <c r="C322" s="948">
        <f>個票ｰ1001!B162</f>
        <v>0</v>
      </c>
      <c r="D322" s="949"/>
      <c r="E322" s="949"/>
      <c r="F322" s="950"/>
      <c r="G322" s="104" t="s">
        <v>530</v>
      </c>
      <c r="H322" s="945">
        <v>18</v>
      </c>
      <c r="I322" s="946"/>
      <c r="J322" s="947"/>
    </row>
    <row r="323" spans="2:11" ht="30" customHeight="1" outlineLevel="1">
      <c r="B323" s="121" t="s">
        <v>531</v>
      </c>
      <c r="C323" s="951">
        <f>個票ｰ1001!U162</f>
        <v>0</v>
      </c>
      <c r="D323" s="952"/>
      <c r="E323" s="952"/>
      <c r="F323" s="952"/>
      <c r="G323" s="952"/>
      <c r="H323" s="952"/>
      <c r="I323" s="952"/>
      <c r="J323" s="953"/>
    </row>
    <row r="324" spans="2:11" ht="30" customHeight="1" outlineLevel="1">
      <c r="B324" s="196" t="s">
        <v>533</v>
      </c>
      <c r="C324" s="992">
        <f>個票ｰ1001!S162</f>
        <v>0</v>
      </c>
      <c r="D324" s="993"/>
      <c r="E324" s="993"/>
      <c r="F324" s="993"/>
      <c r="G324" s="993"/>
      <c r="H324" s="993"/>
      <c r="I324" s="993"/>
      <c r="J324" s="994"/>
    </row>
    <row r="325" spans="2:11" ht="30" customHeight="1" outlineLevel="1">
      <c r="B325" s="119" t="s">
        <v>534</v>
      </c>
      <c r="C325" s="927"/>
      <c r="D325" s="927"/>
      <c r="E325" s="927"/>
      <c r="F325" s="927"/>
      <c r="G325" s="927"/>
      <c r="H325" s="928"/>
      <c r="I325" s="928"/>
      <c r="J325" s="929"/>
    </row>
    <row r="326" spans="2:11" ht="14.25" customHeight="1" outlineLevel="1">
      <c r="B326" s="995" t="s">
        <v>547</v>
      </c>
      <c r="C326" s="974" t="s">
        <v>536</v>
      </c>
      <c r="D326" s="974"/>
      <c r="E326" s="974"/>
      <c r="F326" s="974" t="s">
        <v>537</v>
      </c>
      <c r="G326" s="974"/>
      <c r="H326" s="975"/>
      <c r="I326" s="975"/>
      <c r="J326" s="976"/>
    </row>
    <row r="327" spans="2:11" ht="34.5" customHeight="1" outlineLevel="1">
      <c r="B327" s="995"/>
      <c r="C327" s="71"/>
      <c r="D327" s="197" t="s">
        <v>311</v>
      </c>
      <c r="E327" s="71"/>
      <c r="F327" s="977"/>
      <c r="G327" s="977"/>
      <c r="H327" s="978"/>
      <c r="I327" s="978"/>
      <c r="J327" s="979"/>
    </row>
    <row r="328" spans="2:11" ht="34.5" customHeight="1" outlineLevel="1">
      <c r="B328" s="995"/>
      <c r="C328" s="71"/>
      <c r="D328" s="88" t="s">
        <v>311</v>
      </c>
      <c r="E328" s="71"/>
      <c r="F328" s="968"/>
      <c r="G328" s="968"/>
      <c r="H328" s="969"/>
      <c r="I328" s="969"/>
      <c r="J328" s="970"/>
    </row>
    <row r="329" spans="2:11" ht="34.5" customHeight="1" outlineLevel="1">
      <c r="B329" s="995"/>
      <c r="C329" s="71"/>
      <c r="D329" s="88" t="s">
        <v>311</v>
      </c>
      <c r="E329" s="71"/>
      <c r="F329" s="968"/>
      <c r="G329" s="968"/>
      <c r="H329" s="969"/>
      <c r="I329" s="969"/>
      <c r="J329" s="970"/>
    </row>
    <row r="330" spans="2:11" ht="34.5" customHeight="1" outlineLevel="1">
      <c r="B330" s="995"/>
      <c r="C330" s="71"/>
      <c r="D330" s="88" t="s">
        <v>311</v>
      </c>
      <c r="E330" s="71"/>
      <c r="F330" s="968"/>
      <c r="G330" s="968"/>
      <c r="H330" s="969"/>
      <c r="I330" s="969"/>
      <c r="J330" s="970"/>
    </row>
    <row r="331" spans="2:11" ht="34.5" customHeight="1" outlineLevel="1">
      <c r="B331" s="995"/>
      <c r="C331" s="71"/>
      <c r="D331" s="89" t="s">
        <v>311</v>
      </c>
      <c r="E331" s="71"/>
      <c r="F331" s="980"/>
      <c r="G331" s="981"/>
      <c r="H331" s="982"/>
      <c r="I331" s="982"/>
      <c r="J331" s="983"/>
    </row>
    <row r="332" spans="2:11" ht="15" customHeight="1" outlineLevel="1">
      <c r="B332" s="936" t="s">
        <v>538</v>
      </c>
      <c r="C332" s="974" t="s">
        <v>536</v>
      </c>
      <c r="D332" s="974"/>
      <c r="E332" s="974"/>
      <c r="F332" s="974" t="s">
        <v>539</v>
      </c>
      <c r="G332" s="974"/>
      <c r="H332" s="975"/>
      <c r="I332" s="975"/>
      <c r="J332" s="976"/>
    </row>
    <row r="333" spans="2:11" ht="31.5" customHeight="1" outlineLevel="1">
      <c r="B333" s="937"/>
      <c r="C333" s="72"/>
      <c r="D333" s="90" t="s">
        <v>540</v>
      </c>
      <c r="E333" s="73"/>
      <c r="F333" s="977"/>
      <c r="G333" s="977"/>
      <c r="H333" s="978"/>
      <c r="I333" s="978"/>
      <c r="J333" s="979"/>
    </row>
    <row r="334" spans="2:11" ht="31.5" customHeight="1" outlineLevel="1">
      <c r="B334" s="937"/>
      <c r="C334" s="74"/>
      <c r="D334" s="91" t="s">
        <v>540</v>
      </c>
      <c r="E334" s="75"/>
      <c r="F334" s="968"/>
      <c r="G334" s="968"/>
      <c r="H334" s="969"/>
      <c r="I334" s="969"/>
      <c r="J334" s="970"/>
    </row>
    <row r="335" spans="2:11" ht="31.5" customHeight="1" outlineLevel="1">
      <c r="B335" s="937"/>
      <c r="C335" s="74"/>
      <c r="D335" s="91" t="s">
        <v>540</v>
      </c>
      <c r="E335" s="75"/>
      <c r="F335" s="968"/>
      <c r="G335" s="968"/>
      <c r="H335" s="969"/>
      <c r="I335" s="969"/>
      <c r="J335" s="970"/>
    </row>
    <row r="336" spans="2:11" ht="31.5" customHeight="1" outlineLevel="1">
      <c r="B336" s="937"/>
      <c r="C336" s="74"/>
      <c r="D336" s="91" t="s">
        <v>540</v>
      </c>
      <c r="E336" s="75"/>
      <c r="F336" s="968"/>
      <c r="G336" s="968"/>
      <c r="H336" s="969"/>
      <c r="I336" s="969"/>
      <c r="J336" s="970"/>
    </row>
    <row r="337" spans="1:26" ht="31.5" customHeight="1" outlineLevel="1">
      <c r="B337" s="938"/>
      <c r="C337" s="76"/>
      <c r="D337" s="92" t="s">
        <v>540</v>
      </c>
      <c r="E337" s="77"/>
      <c r="F337" s="939"/>
      <c r="G337" s="939"/>
      <c r="H337" s="940"/>
      <c r="I337" s="940"/>
      <c r="J337" s="941"/>
    </row>
    <row r="338" spans="1:26" ht="15" customHeight="1" outlineLevel="1">
      <c r="B338" s="954" t="s">
        <v>541</v>
      </c>
      <c r="C338" s="956" t="s">
        <v>542</v>
      </c>
      <c r="D338" s="957"/>
      <c r="E338" s="958"/>
      <c r="F338" s="959" t="s">
        <v>543</v>
      </c>
      <c r="G338" s="960"/>
      <c r="H338" s="960"/>
      <c r="I338" s="960"/>
      <c r="J338" s="961"/>
    </row>
    <row r="339" spans="1:26" ht="30" customHeight="1" outlineLevel="1">
      <c r="B339" s="937"/>
      <c r="C339" s="74"/>
      <c r="D339" s="91" t="s">
        <v>540</v>
      </c>
      <c r="E339" s="71"/>
      <c r="F339" s="965"/>
      <c r="G339" s="965"/>
      <c r="H339" s="966"/>
      <c r="I339" s="966"/>
      <c r="J339" s="967"/>
    </row>
    <row r="340" spans="1:26" ht="30" customHeight="1" outlineLevel="1">
      <c r="B340" s="937"/>
      <c r="C340" s="74"/>
      <c r="D340" s="91" t="s">
        <v>540</v>
      </c>
      <c r="E340" s="71"/>
      <c r="F340" s="968"/>
      <c r="G340" s="968"/>
      <c r="H340" s="969"/>
      <c r="I340" s="969"/>
      <c r="J340" s="970"/>
    </row>
    <row r="341" spans="1:26" ht="30" customHeight="1" outlineLevel="1">
      <c r="B341" s="937"/>
      <c r="C341" s="74"/>
      <c r="D341" s="91" t="s">
        <v>540</v>
      </c>
      <c r="E341" s="71"/>
      <c r="F341" s="968"/>
      <c r="G341" s="968"/>
      <c r="H341" s="969"/>
      <c r="I341" s="969"/>
      <c r="J341" s="970"/>
    </row>
    <row r="342" spans="1:26" ht="30" customHeight="1" outlineLevel="1" thickBot="1">
      <c r="B342" s="955"/>
      <c r="C342" s="78"/>
      <c r="D342" s="93" t="s">
        <v>540</v>
      </c>
      <c r="E342" s="79"/>
      <c r="F342" s="971"/>
      <c r="G342" s="971"/>
      <c r="H342" s="972"/>
      <c r="I342" s="972"/>
      <c r="J342" s="973"/>
    </row>
    <row r="343" spans="1:26" s="85" customFormat="1" ht="18.75" customHeight="1" outlineLevel="1" thickBot="1">
      <c r="A343" s="81"/>
      <c r="B343" s="94"/>
      <c r="C343" s="81"/>
      <c r="D343" s="81"/>
      <c r="E343" s="81"/>
      <c r="F343" s="81"/>
      <c r="G343" s="82"/>
      <c r="H343" s="82"/>
      <c r="I343" s="82"/>
      <c r="J343" s="82"/>
      <c r="K343" s="82"/>
      <c r="L343" s="82"/>
      <c r="M343" s="83"/>
      <c r="N343" s="1021"/>
      <c r="O343" s="1021"/>
      <c r="P343" s="1021"/>
      <c r="Q343" s="1021"/>
      <c r="R343" s="84"/>
      <c r="V343" s="83"/>
      <c r="W343" s="83"/>
      <c r="X343" s="83"/>
      <c r="Y343" s="83"/>
      <c r="Z343" s="84"/>
    </row>
    <row r="344" spans="1:26" ht="18.75" customHeight="1" outlineLevel="1">
      <c r="B344" s="1018" t="s">
        <v>544</v>
      </c>
      <c r="C344" s="1025"/>
      <c r="D344" s="1026"/>
      <c r="E344" s="1026"/>
      <c r="F344" s="1026"/>
      <c r="G344" s="1026"/>
      <c r="H344" s="1026"/>
      <c r="I344" s="1026"/>
      <c r="J344" s="1027"/>
    </row>
    <row r="345" spans="1:26" ht="18.75" customHeight="1" outlineLevel="1">
      <c r="B345" s="1019"/>
      <c r="C345" s="921"/>
      <c r="D345" s="922"/>
      <c r="E345" s="922"/>
      <c r="F345" s="922"/>
      <c r="G345" s="922"/>
      <c r="H345" s="922"/>
      <c r="I345" s="922"/>
      <c r="J345" s="923"/>
    </row>
    <row r="346" spans="1:26" ht="18.75" customHeight="1" outlineLevel="1">
      <c r="B346" s="1020"/>
      <c r="C346" s="1028"/>
      <c r="D346" s="1029"/>
      <c r="E346" s="1029"/>
      <c r="F346" s="1029"/>
      <c r="G346" s="1029"/>
      <c r="H346" s="1029"/>
      <c r="I346" s="1029"/>
      <c r="J346" s="1030"/>
    </row>
    <row r="347" spans="1:26" ht="18.75" customHeight="1" outlineLevel="1">
      <c r="B347" s="1031" t="s">
        <v>545</v>
      </c>
      <c r="C347" s="918"/>
      <c r="D347" s="919"/>
      <c r="E347" s="919"/>
      <c r="F347" s="919"/>
      <c r="G347" s="919"/>
      <c r="H347" s="919"/>
      <c r="I347" s="919"/>
      <c r="J347" s="920"/>
    </row>
    <row r="348" spans="1:26" ht="18.75" customHeight="1" outlineLevel="1">
      <c r="B348" s="1019"/>
      <c r="C348" s="921"/>
      <c r="D348" s="922"/>
      <c r="E348" s="922"/>
      <c r="F348" s="922"/>
      <c r="G348" s="922"/>
      <c r="H348" s="922"/>
      <c r="I348" s="922"/>
      <c r="J348" s="923"/>
    </row>
    <row r="349" spans="1:26" ht="18.75" customHeight="1" outlineLevel="1" thickBot="1">
      <c r="B349" s="1032"/>
      <c r="C349" s="924"/>
      <c r="D349" s="925"/>
      <c r="E349" s="925"/>
      <c r="F349" s="925"/>
      <c r="G349" s="925"/>
      <c r="H349" s="925"/>
      <c r="I349" s="925"/>
      <c r="J349" s="926"/>
    </row>
    <row r="350" spans="1:26" ht="18.75" customHeight="1" outlineLevel="1" thickBot="1">
      <c r="B350" s="95"/>
      <c r="C350" s="96"/>
      <c r="D350" s="96"/>
      <c r="E350" s="96"/>
      <c r="F350" s="96"/>
      <c r="G350" s="96"/>
      <c r="H350" s="96"/>
      <c r="I350" s="96"/>
      <c r="J350" s="96"/>
    </row>
    <row r="351" spans="1:26" ht="18.75" customHeight="1" outlineLevel="1">
      <c r="B351" s="97" t="s">
        <v>546</v>
      </c>
      <c r="C351" s="98"/>
      <c r="D351" s="98"/>
      <c r="E351" s="98"/>
      <c r="F351" s="99"/>
      <c r="G351" s="99"/>
      <c r="H351" s="99"/>
      <c r="I351" s="99"/>
      <c r="J351" s="100"/>
    </row>
    <row r="352" spans="1:26" ht="18.75" customHeight="1" outlineLevel="1">
      <c r="B352" s="942"/>
      <c r="C352" s="943"/>
      <c r="D352" s="943"/>
      <c r="E352" s="943"/>
      <c r="F352" s="943"/>
      <c r="G352" s="943"/>
      <c r="H352" s="943"/>
      <c r="I352" s="943"/>
      <c r="J352" s="944"/>
    </row>
    <row r="353" spans="2:10" ht="12" customHeight="1" outlineLevel="1" thickBot="1">
      <c r="B353" s="120"/>
      <c r="C353" s="101"/>
      <c r="D353" s="101"/>
      <c r="E353" s="101"/>
      <c r="F353" s="101"/>
      <c r="G353" s="101"/>
      <c r="H353" s="101"/>
      <c r="I353" s="101"/>
      <c r="J353" s="102"/>
    </row>
    <row r="354" spans="2:10" ht="17.25" customHeight="1"/>
    <row r="356" spans="2:10" ht="33.75" customHeight="1">
      <c r="B356" s="103" t="s">
        <v>529</v>
      </c>
      <c r="C356" s="948">
        <f>個票ｰ1001!B163</f>
        <v>0</v>
      </c>
      <c r="D356" s="949"/>
      <c r="E356" s="949"/>
      <c r="F356" s="950"/>
      <c r="G356" s="104" t="s">
        <v>530</v>
      </c>
      <c r="H356" s="945">
        <v>19</v>
      </c>
      <c r="I356" s="946"/>
      <c r="J356" s="947"/>
    </row>
    <row r="357" spans="2:10" ht="30" customHeight="1" outlineLevel="1">
      <c r="B357" s="121" t="s">
        <v>531</v>
      </c>
      <c r="C357" s="951">
        <f>個票ｰ1001!U163</f>
        <v>0</v>
      </c>
      <c r="D357" s="952"/>
      <c r="E357" s="952"/>
      <c r="F357" s="952"/>
      <c r="G357" s="952"/>
      <c r="H357" s="952"/>
      <c r="I357" s="952"/>
      <c r="J357" s="953"/>
    </row>
    <row r="358" spans="2:10" ht="30" customHeight="1" outlineLevel="1">
      <c r="B358" s="196" t="s">
        <v>533</v>
      </c>
      <c r="C358" s="992">
        <f>個票ｰ1001!S163</f>
        <v>0</v>
      </c>
      <c r="D358" s="993"/>
      <c r="E358" s="993"/>
      <c r="F358" s="993"/>
      <c r="G358" s="993"/>
      <c r="H358" s="993"/>
      <c r="I358" s="993"/>
      <c r="J358" s="994"/>
    </row>
    <row r="359" spans="2:10" ht="30" customHeight="1" outlineLevel="1">
      <c r="B359" s="119" t="s">
        <v>534</v>
      </c>
      <c r="C359" s="927"/>
      <c r="D359" s="927"/>
      <c r="E359" s="927"/>
      <c r="F359" s="927"/>
      <c r="G359" s="927"/>
      <c r="H359" s="928"/>
      <c r="I359" s="928"/>
      <c r="J359" s="929"/>
    </row>
    <row r="360" spans="2:10" ht="14.25" customHeight="1" outlineLevel="1">
      <c r="B360" s="995" t="s">
        <v>547</v>
      </c>
      <c r="C360" s="974" t="s">
        <v>536</v>
      </c>
      <c r="D360" s="974"/>
      <c r="E360" s="974"/>
      <c r="F360" s="974" t="s">
        <v>537</v>
      </c>
      <c r="G360" s="974"/>
      <c r="H360" s="975"/>
      <c r="I360" s="975"/>
      <c r="J360" s="976"/>
    </row>
    <row r="361" spans="2:10" ht="34.5" customHeight="1" outlineLevel="1">
      <c r="B361" s="995"/>
      <c r="C361" s="71"/>
      <c r="D361" s="197" t="s">
        <v>311</v>
      </c>
      <c r="E361" s="71"/>
      <c r="F361" s="977"/>
      <c r="G361" s="977"/>
      <c r="H361" s="978"/>
      <c r="I361" s="978"/>
      <c r="J361" s="979"/>
    </row>
    <row r="362" spans="2:10" ht="34.5" customHeight="1" outlineLevel="1">
      <c r="B362" s="995"/>
      <c r="C362" s="71"/>
      <c r="D362" s="88" t="s">
        <v>311</v>
      </c>
      <c r="E362" s="71"/>
      <c r="F362" s="968"/>
      <c r="G362" s="968"/>
      <c r="H362" s="969"/>
      <c r="I362" s="969"/>
      <c r="J362" s="970"/>
    </row>
    <row r="363" spans="2:10" ht="34.5" customHeight="1" outlineLevel="1">
      <c r="B363" s="995"/>
      <c r="C363" s="71"/>
      <c r="D363" s="88" t="s">
        <v>311</v>
      </c>
      <c r="E363" s="71"/>
      <c r="F363" s="968"/>
      <c r="G363" s="968"/>
      <c r="H363" s="969"/>
      <c r="I363" s="969"/>
      <c r="J363" s="970"/>
    </row>
    <row r="364" spans="2:10" ht="34.5" customHeight="1" outlineLevel="1">
      <c r="B364" s="995"/>
      <c r="C364" s="71"/>
      <c r="D364" s="88" t="s">
        <v>311</v>
      </c>
      <c r="E364" s="71"/>
      <c r="F364" s="968"/>
      <c r="G364" s="968"/>
      <c r="H364" s="969"/>
      <c r="I364" s="969"/>
      <c r="J364" s="970"/>
    </row>
    <row r="365" spans="2:10" ht="34.5" customHeight="1" outlineLevel="1">
      <c r="B365" s="995"/>
      <c r="C365" s="71"/>
      <c r="D365" s="89" t="s">
        <v>311</v>
      </c>
      <c r="E365" s="71"/>
      <c r="F365" s="980"/>
      <c r="G365" s="981"/>
      <c r="H365" s="982"/>
      <c r="I365" s="982"/>
      <c r="J365" s="983"/>
    </row>
    <row r="366" spans="2:10" ht="15" customHeight="1" outlineLevel="1">
      <c r="B366" s="936" t="s">
        <v>538</v>
      </c>
      <c r="C366" s="974" t="s">
        <v>536</v>
      </c>
      <c r="D366" s="974"/>
      <c r="E366" s="974"/>
      <c r="F366" s="974" t="s">
        <v>539</v>
      </c>
      <c r="G366" s="974"/>
      <c r="H366" s="975"/>
      <c r="I366" s="975"/>
      <c r="J366" s="976"/>
    </row>
    <row r="367" spans="2:10" ht="31.5" customHeight="1" outlineLevel="1">
      <c r="B367" s="937"/>
      <c r="C367" s="72"/>
      <c r="D367" s="90" t="s">
        <v>540</v>
      </c>
      <c r="E367" s="73"/>
      <c r="F367" s="977"/>
      <c r="G367" s="977"/>
      <c r="H367" s="978"/>
      <c r="I367" s="978"/>
      <c r="J367" s="979"/>
    </row>
    <row r="368" spans="2:10" ht="31.5" customHeight="1" outlineLevel="1">
      <c r="B368" s="937"/>
      <c r="C368" s="74"/>
      <c r="D368" s="91" t="s">
        <v>540</v>
      </c>
      <c r="E368" s="75"/>
      <c r="F368" s="968"/>
      <c r="G368" s="968"/>
      <c r="H368" s="969"/>
      <c r="I368" s="969"/>
      <c r="J368" s="970"/>
    </row>
    <row r="369" spans="1:26" ht="31.5" customHeight="1" outlineLevel="1">
      <c r="B369" s="937"/>
      <c r="C369" s="74"/>
      <c r="D369" s="91" t="s">
        <v>540</v>
      </c>
      <c r="E369" s="75"/>
      <c r="F369" s="968"/>
      <c r="G369" s="968"/>
      <c r="H369" s="969"/>
      <c r="I369" s="969"/>
      <c r="J369" s="970"/>
    </row>
    <row r="370" spans="1:26" ht="31.5" customHeight="1" outlineLevel="1">
      <c r="B370" s="937"/>
      <c r="C370" s="74"/>
      <c r="D370" s="91" t="s">
        <v>540</v>
      </c>
      <c r="E370" s="75"/>
      <c r="F370" s="968"/>
      <c r="G370" s="968"/>
      <c r="H370" s="969"/>
      <c r="I370" s="969"/>
      <c r="J370" s="970"/>
    </row>
    <row r="371" spans="1:26" ht="31.5" customHeight="1" outlineLevel="1">
      <c r="B371" s="938"/>
      <c r="C371" s="76"/>
      <c r="D371" s="92" t="s">
        <v>540</v>
      </c>
      <c r="E371" s="77"/>
      <c r="F371" s="939"/>
      <c r="G371" s="939"/>
      <c r="H371" s="940"/>
      <c r="I371" s="940"/>
      <c r="J371" s="941"/>
    </row>
    <row r="372" spans="1:26" ht="15" customHeight="1" outlineLevel="1">
      <c r="B372" s="954" t="s">
        <v>541</v>
      </c>
      <c r="C372" s="956" t="s">
        <v>542</v>
      </c>
      <c r="D372" s="957"/>
      <c r="E372" s="958"/>
      <c r="F372" s="959" t="s">
        <v>543</v>
      </c>
      <c r="G372" s="960"/>
      <c r="H372" s="960"/>
      <c r="I372" s="960"/>
      <c r="J372" s="961"/>
    </row>
    <row r="373" spans="1:26" ht="30" customHeight="1" outlineLevel="1">
      <c r="B373" s="937"/>
      <c r="C373" s="74"/>
      <c r="D373" s="91" t="s">
        <v>540</v>
      </c>
      <c r="E373" s="71"/>
      <c r="F373" s="965"/>
      <c r="G373" s="965"/>
      <c r="H373" s="966"/>
      <c r="I373" s="966"/>
      <c r="J373" s="967"/>
    </row>
    <row r="374" spans="1:26" ht="30" customHeight="1" outlineLevel="1">
      <c r="B374" s="937"/>
      <c r="C374" s="74"/>
      <c r="D374" s="91" t="s">
        <v>540</v>
      </c>
      <c r="E374" s="71"/>
      <c r="F374" s="968"/>
      <c r="G374" s="968"/>
      <c r="H374" s="969"/>
      <c r="I374" s="969"/>
      <c r="J374" s="970"/>
    </row>
    <row r="375" spans="1:26" ht="30" customHeight="1" outlineLevel="1">
      <c r="B375" s="937"/>
      <c r="C375" s="74"/>
      <c r="D375" s="91" t="s">
        <v>540</v>
      </c>
      <c r="E375" s="71"/>
      <c r="F375" s="968"/>
      <c r="G375" s="968"/>
      <c r="H375" s="969"/>
      <c r="I375" s="969"/>
      <c r="J375" s="970"/>
    </row>
    <row r="376" spans="1:26" ht="30" customHeight="1" outlineLevel="1" thickBot="1">
      <c r="B376" s="955"/>
      <c r="C376" s="78"/>
      <c r="D376" s="93" t="s">
        <v>540</v>
      </c>
      <c r="E376" s="79"/>
      <c r="F376" s="971"/>
      <c r="G376" s="971"/>
      <c r="H376" s="972"/>
      <c r="I376" s="972"/>
      <c r="J376" s="973"/>
    </row>
    <row r="377" spans="1:26" s="85" customFormat="1" ht="18.75" customHeight="1" outlineLevel="1" thickBot="1">
      <c r="A377" s="81"/>
      <c r="B377" s="94"/>
      <c r="C377" s="81"/>
      <c r="D377" s="81"/>
      <c r="E377" s="81"/>
      <c r="F377" s="81"/>
      <c r="G377" s="82"/>
      <c r="H377" s="82"/>
      <c r="I377" s="82"/>
      <c r="J377" s="82"/>
      <c r="K377" s="82"/>
      <c r="L377" s="82"/>
      <c r="M377" s="83"/>
      <c r="N377" s="1021"/>
      <c r="O377" s="1021"/>
      <c r="P377" s="1021"/>
      <c r="Q377" s="1021"/>
      <c r="R377" s="84"/>
      <c r="V377" s="83"/>
      <c r="W377" s="83"/>
      <c r="X377" s="83"/>
      <c r="Y377" s="83"/>
      <c r="Z377" s="84"/>
    </row>
    <row r="378" spans="1:26" ht="18.75" customHeight="1" outlineLevel="1">
      <c r="B378" s="1018" t="s">
        <v>544</v>
      </c>
      <c r="C378" s="1025"/>
      <c r="D378" s="1026"/>
      <c r="E378" s="1026"/>
      <c r="F378" s="1026"/>
      <c r="G378" s="1026"/>
      <c r="H378" s="1026"/>
      <c r="I378" s="1026"/>
      <c r="J378" s="1027"/>
    </row>
    <row r="379" spans="1:26" ht="18.75" customHeight="1" outlineLevel="1">
      <c r="B379" s="1019"/>
      <c r="C379" s="921"/>
      <c r="D379" s="922"/>
      <c r="E379" s="922"/>
      <c r="F379" s="922"/>
      <c r="G379" s="922"/>
      <c r="H379" s="922"/>
      <c r="I379" s="922"/>
      <c r="J379" s="923"/>
    </row>
    <row r="380" spans="1:26" ht="18.75" customHeight="1" outlineLevel="1">
      <c r="B380" s="1020"/>
      <c r="C380" s="1028"/>
      <c r="D380" s="1029"/>
      <c r="E380" s="1029"/>
      <c r="F380" s="1029"/>
      <c r="G380" s="1029"/>
      <c r="H380" s="1029"/>
      <c r="I380" s="1029"/>
      <c r="J380" s="1030"/>
    </row>
    <row r="381" spans="1:26" ht="18.75" customHeight="1" outlineLevel="1">
      <c r="B381" s="1031" t="s">
        <v>545</v>
      </c>
      <c r="C381" s="918"/>
      <c r="D381" s="919"/>
      <c r="E381" s="919"/>
      <c r="F381" s="919"/>
      <c r="G381" s="919"/>
      <c r="H381" s="919"/>
      <c r="I381" s="919"/>
      <c r="J381" s="920"/>
    </row>
    <row r="382" spans="1:26" ht="18.75" customHeight="1" outlineLevel="1">
      <c r="B382" s="1019"/>
      <c r="C382" s="921"/>
      <c r="D382" s="922"/>
      <c r="E382" s="922"/>
      <c r="F382" s="922"/>
      <c r="G382" s="922"/>
      <c r="H382" s="922"/>
      <c r="I382" s="922"/>
      <c r="J382" s="923"/>
    </row>
    <row r="383" spans="1:26" ht="18.75" customHeight="1" outlineLevel="1" thickBot="1">
      <c r="B383" s="1032"/>
      <c r="C383" s="924"/>
      <c r="D383" s="925"/>
      <c r="E383" s="925"/>
      <c r="F383" s="925"/>
      <c r="G383" s="925"/>
      <c r="H383" s="925"/>
      <c r="I383" s="925"/>
      <c r="J383" s="926"/>
    </row>
    <row r="384" spans="1:26" ht="18.75" customHeight="1" outlineLevel="1" thickBot="1">
      <c r="B384" s="95"/>
      <c r="C384" s="96"/>
      <c r="D384" s="96"/>
      <c r="E384" s="96"/>
      <c r="F384" s="96"/>
      <c r="G384" s="96"/>
      <c r="H384" s="96"/>
      <c r="I384" s="96"/>
      <c r="J384" s="96"/>
    </row>
    <row r="385" spans="2:10" ht="18.75" customHeight="1" outlineLevel="1">
      <c r="B385" s="97" t="s">
        <v>546</v>
      </c>
      <c r="C385" s="98"/>
      <c r="D385" s="98"/>
      <c r="E385" s="98"/>
      <c r="F385" s="99"/>
      <c r="G385" s="99"/>
      <c r="H385" s="99"/>
      <c r="I385" s="99"/>
      <c r="J385" s="100"/>
    </row>
    <row r="386" spans="2:10" ht="18.75" customHeight="1" outlineLevel="1">
      <c r="B386" s="942"/>
      <c r="C386" s="943"/>
      <c r="D386" s="943"/>
      <c r="E386" s="943"/>
      <c r="F386" s="943"/>
      <c r="G386" s="943"/>
      <c r="H386" s="943"/>
      <c r="I386" s="943"/>
      <c r="J386" s="944"/>
    </row>
    <row r="387" spans="2:10" ht="12" customHeight="1" outlineLevel="1" thickBot="1">
      <c r="B387" s="120"/>
      <c r="C387" s="101"/>
      <c r="D387" s="101"/>
      <c r="E387" s="101"/>
      <c r="F387" s="101"/>
      <c r="G387" s="101"/>
      <c r="H387" s="101"/>
      <c r="I387" s="101"/>
      <c r="J387" s="102"/>
    </row>
    <row r="390" spans="2:10" ht="33" customHeight="1">
      <c r="B390" s="103" t="s">
        <v>529</v>
      </c>
      <c r="C390" s="948">
        <f>個票ｰ1001!B164</f>
        <v>0</v>
      </c>
      <c r="D390" s="949"/>
      <c r="E390" s="949"/>
      <c r="F390" s="950"/>
      <c r="G390" s="104" t="s">
        <v>530</v>
      </c>
      <c r="H390" s="945">
        <v>20</v>
      </c>
      <c r="I390" s="946"/>
      <c r="J390" s="947"/>
    </row>
    <row r="391" spans="2:10" ht="30" customHeight="1" outlineLevel="1">
      <c r="B391" s="121" t="s">
        <v>531</v>
      </c>
      <c r="C391" s="951">
        <f>個票ｰ1001!U164</f>
        <v>0</v>
      </c>
      <c r="D391" s="952"/>
      <c r="E391" s="952"/>
      <c r="F391" s="952"/>
      <c r="G391" s="952"/>
      <c r="H391" s="952"/>
      <c r="I391" s="952"/>
      <c r="J391" s="953"/>
    </row>
    <row r="392" spans="2:10" ht="30" customHeight="1" outlineLevel="1">
      <c r="B392" s="196" t="s">
        <v>533</v>
      </c>
      <c r="C392" s="992">
        <f>個票ｰ1001!S164</f>
        <v>0</v>
      </c>
      <c r="D392" s="993"/>
      <c r="E392" s="993"/>
      <c r="F392" s="993"/>
      <c r="G392" s="993"/>
      <c r="H392" s="993"/>
      <c r="I392" s="993"/>
      <c r="J392" s="994"/>
    </row>
    <row r="393" spans="2:10" ht="30" customHeight="1" outlineLevel="1">
      <c r="B393" s="119" t="s">
        <v>534</v>
      </c>
      <c r="C393" s="927"/>
      <c r="D393" s="927"/>
      <c r="E393" s="927"/>
      <c r="F393" s="927"/>
      <c r="G393" s="927"/>
      <c r="H393" s="928"/>
      <c r="I393" s="928"/>
      <c r="J393" s="929"/>
    </row>
    <row r="394" spans="2:10" ht="14.25" customHeight="1" outlineLevel="1">
      <c r="B394" s="995" t="s">
        <v>547</v>
      </c>
      <c r="C394" s="974" t="s">
        <v>536</v>
      </c>
      <c r="D394" s="974"/>
      <c r="E394" s="974"/>
      <c r="F394" s="974" t="s">
        <v>537</v>
      </c>
      <c r="G394" s="974"/>
      <c r="H394" s="975"/>
      <c r="I394" s="975"/>
      <c r="J394" s="976"/>
    </row>
    <row r="395" spans="2:10" ht="34.5" customHeight="1" outlineLevel="1">
      <c r="B395" s="995"/>
      <c r="C395" s="71"/>
      <c r="D395" s="197" t="s">
        <v>311</v>
      </c>
      <c r="E395" s="71"/>
      <c r="F395" s="977"/>
      <c r="G395" s="977"/>
      <c r="H395" s="978"/>
      <c r="I395" s="978"/>
      <c r="J395" s="979"/>
    </row>
    <row r="396" spans="2:10" ht="34.5" customHeight="1" outlineLevel="1">
      <c r="B396" s="995"/>
      <c r="C396" s="71"/>
      <c r="D396" s="88" t="s">
        <v>311</v>
      </c>
      <c r="E396" s="71"/>
      <c r="F396" s="968"/>
      <c r="G396" s="968"/>
      <c r="H396" s="969"/>
      <c r="I396" s="969"/>
      <c r="J396" s="970"/>
    </row>
    <row r="397" spans="2:10" ht="34.5" customHeight="1" outlineLevel="1">
      <c r="B397" s="995"/>
      <c r="C397" s="71"/>
      <c r="D397" s="88" t="s">
        <v>311</v>
      </c>
      <c r="E397" s="71"/>
      <c r="F397" s="968"/>
      <c r="G397" s="968"/>
      <c r="H397" s="969"/>
      <c r="I397" s="969"/>
      <c r="J397" s="970"/>
    </row>
    <row r="398" spans="2:10" ht="34.5" customHeight="1" outlineLevel="1">
      <c r="B398" s="995"/>
      <c r="C398" s="71"/>
      <c r="D398" s="88" t="s">
        <v>311</v>
      </c>
      <c r="E398" s="71"/>
      <c r="F398" s="968"/>
      <c r="G398" s="968"/>
      <c r="H398" s="969"/>
      <c r="I398" s="969"/>
      <c r="J398" s="970"/>
    </row>
    <row r="399" spans="2:10" ht="34.5" customHeight="1" outlineLevel="1">
      <c r="B399" s="995"/>
      <c r="C399" s="71"/>
      <c r="D399" s="89" t="s">
        <v>311</v>
      </c>
      <c r="E399" s="71"/>
      <c r="F399" s="980"/>
      <c r="G399" s="981"/>
      <c r="H399" s="982"/>
      <c r="I399" s="982"/>
      <c r="J399" s="983"/>
    </row>
    <row r="400" spans="2:10" ht="15" customHeight="1" outlineLevel="1">
      <c r="B400" s="936" t="s">
        <v>538</v>
      </c>
      <c r="C400" s="974" t="s">
        <v>536</v>
      </c>
      <c r="D400" s="974"/>
      <c r="E400" s="974"/>
      <c r="F400" s="974" t="s">
        <v>539</v>
      </c>
      <c r="G400" s="974"/>
      <c r="H400" s="975"/>
      <c r="I400" s="975"/>
      <c r="J400" s="976"/>
    </row>
    <row r="401" spans="1:26" ht="31.5" customHeight="1" outlineLevel="1">
      <c r="B401" s="937"/>
      <c r="C401" s="72"/>
      <c r="D401" s="90" t="s">
        <v>540</v>
      </c>
      <c r="E401" s="73"/>
      <c r="F401" s="977"/>
      <c r="G401" s="977"/>
      <c r="H401" s="978"/>
      <c r="I401" s="978"/>
      <c r="J401" s="979"/>
    </row>
    <row r="402" spans="1:26" ht="31.5" customHeight="1" outlineLevel="1">
      <c r="B402" s="937"/>
      <c r="C402" s="74"/>
      <c r="D402" s="91" t="s">
        <v>540</v>
      </c>
      <c r="E402" s="75"/>
      <c r="F402" s="968"/>
      <c r="G402" s="968"/>
      <c r="H402" s="969"/>
      <c r="I402" s="969"/>
      <c r="J402" s="970"/>
    </row>
    <row r="403" spans="1:26" ht="31.5" customHeight="1" outlineLevel="1">
      <c r="B403" s="937"/>
      <c r="C403" s="74"/>
      <c r="D403" s="91" t="s">
        <v>540</v>
      </c>
      <c r="E403" s="75"/>
      <c r="F403" s="968"/>
      <c r="G403" s="968"/>
      <c r="H403" s="969"/>
      <c r="I403" s="969"/>
      <c r="J403" s="970"/>
    </row>
    <row r="404" spans="1:26" ht="31.5" customHeight="1" outlineLevel="1">
      <c r="B404" s="937"/>
      <c r="C404" s="74"/>
      <c r="D404" s="91" t="s">
        <v>540</v>
      </c>
      <c r="E404" s="75"/>
      <c r="F404" s="968"/>
      <c r="G404" s="968"/>
      <c r="H404" s="969"/>
      <c r="I404" s="969"/>
      <c r="J404" s="970"/>
    </row>
    <row r="405" spans="1:26" ht="31.5" customHeight="1" outlineLevel="1">
      <c r="B405" s="938"/>
      <c r="C405" s="76"/>
      <c r="D405" s="92" t="s">
        <v>540</v>
      </c>
      <c r="E405" s="77"/>
      <c r="F405" s="939"/>
      <c r="G405" s="939"/>
      <c r="H405" s="940"/>
      <c r="I405" s="940"/>
      <c r="J405" s="941"/>
    </row>
    <row r="406" spans="1:26" ht="15" customHeight="1" outlineLevel="1">
      <c r="B406" s="954" t="s">
        <v>541</v>
      </c>
      <c r="C406" s="956" t="s">
        <v>542</v>
      </c>
      <c r="D406" s="957"/>
      <c r="E406" s="958"/>
      <c r="F406" s="959" t="s">
        <v>543</v>
      </c>
      <c r="G406" s="960"/>
      <c r="H406" s="960"/>
      <c r="I406" s="960"/>
      <c r="J406" s="961"/>
    </row>
    <row r="407" spans="1:26" ht="30" customHeight="1" outlineLevel="1">
      <c r="B407" s="937"/>
      <c r="C407" s="74"/>
      <c r="D407" s="91" t="s">
        <v>540</v>
      </c>
      <c r="E407" s="71"/>
      <c r="F407" s="965"/>
      <c r="G407" s="965"/>
      <c r="H407" s="966"/>
      <c r="I407" s="966"/>
      <c r="J407" s="967"/>
    </row>
    <row r="408" spans="1:26" ht="30" customHeight="1" outlineLevel="1">
      <c r="B408" s="937"/>
      <c r="C408" s="74"/>
      <c r="D408" s="91" t="s">
        <v>540</v>
      </c>
      <c r="E408" s="71"/>
      <c r="F408" s="968"/>
      <c r="G408" s="968"/>
      <c r="H408" s="969"/>
      <c r="I408" s="969"/>
      <c r="J408" s="970"/>
    </row>
    <row r="409" spans="1:26" ht="30" customHeight="1" outlineLevel="1">
      <c r="B409" s="937"/>
      <c r="C409" s="74"/>
      <c r="D409" s="91" t="s">
        <v>540</v>
      </c>
      <c r="E409" s="71"/>
      <c r="F409" s="968"/>
      <c r="G409" s="968"/>
      <c r="H409" s="969"/>
      <c r="I409" s="969"/>
      <c r="J409" s="970"/>
    </row>
    <row r="410" spans="1:26" ht="30" customHeight="1" outlineLevel="1" thickBot="1">
      <c r="B410" s="955"/>
      <c r="C410" s="78"/>
      <c r="D410" s="93" t="s">
        <v>540</v>
      </c>
      <c r="E410" s="79"/>
      <c r="F410" s="971"/>
      <c r="G410" s="971"/>
      <c r="H410" s="972"/>
      <c r="I410" s="972"/>
      <c r="J410" s="973"/>
    </row>
    <row r="411" spans="1:26" s="85" customFormat="1" ht="18.75" customHeight="1" outlineLevel="1" thickBot="1">
      <c r="A411" s="81"/>
      <c r="B411" s="94"/>
      <c r="C411" s="81"/>
      <c r="D411" s="81"/>
      <c r="E411" s="81"/>
      <c r="F411" s="81"/>
      <c r="G411" s="82"/>
      <c r="H411" s="82"/>
      <c r="I411" s="82"/>
      <c r="J411" s="82"/>
      <c r="K411" s="82"/>
      <c r="L411" s="82"/>
      <c r="M411" s="83"/>
      <c r="N411" s="1021"/>
      <c r="O411" s="1021"/>
      <c r="P411" s="1021"/>
      <c r="Q411" s="1021"/>
      <c r="R411" s="84"/>
      <c r="V411" s="83"/>
      <c r="W411" s="83"/>
      <c r="X411" s="83"/>
      <c r="Y411" s="83"/>
      <c r="Z411" s="84"/>
    </row>
    <row r="412" spans="1:26" ht="18.75" customHeight="1" outlineLevel="1">
      <c r="B412" s="1018" t="s">
        <v>544</v>
      </c>
      <c r="C412" s="1025"/>
      <c r="D412" s="1026"/>
      <c r="E412" s="1026"/>
      <c r="F412" s="1026"/>
      <c r="G412" s="1026"/>
      <c r="H412" s="1026"/>
      <c r="I412" s="1026"/>
      <c r="J412" s="1027"/>
    </row>
    <row r="413" spans="1:26" ht="18.75" customHeight="1" outlineLevel="1">
      <c r="B413" s="1019"/>
      <c r="C413" s="921"/>
      <c r="D413" s="922"/>
      <c r="E413" s="922"/>
      <c r="F413" s="922"/>
      <c r="G413" s="922"/>
      <c r="H413" s="922"/>
      <c r="I413" s="922"/>
      <c r="J413" s="923"/>
    </row>
    <row r="414" spans="1:26" ht="18.75" customHeight="1" outlineLevel="1">
      <c r="B414" s="1020"/>
      <c r="C414" s="1028"/>
      <c r="D414" s="1029"/>
      <c r="E414" s="1029"/>
      <c r="F414" s="1029"/>
      <c r="G414" s="1029"/>
      <c r="H414" s="1029"/>
      <c r="I414" s="1029"/>
      <c r="J414" s="1030"/>
    </row>
    <row r="415" spans="1:26" ht="18.75" customHeight="1" outlineLevel="1">
      <c r="B415" s="1031" t="s">
        <v>545</v>
      </c>
      <c r="C415" s="918"/>
      <c r="D415" s="919"/>
      <c r="E415" s="919"/>
      <c r="F415" s="919"/>
      <c r="G415" s="919"/>
      <c r="H415" s="919"/>
      <c r="I415" s="919"/>
      <c r="J415" s="920"/>
    </row>
    <row r="416" spans="1:26" ht="18.75" customHeight="1" outlineLevel="1">
      <c r="B416" s="1019"/>
      <c r="C416" s="921"/>
      <c r="D416" s="922"/>
      <c r="E416" s="922"/>
      <c r="F416" s="922"/>
      <c r="G416" s="922"/>
      <c r="H416" s="922"/>
      <c r="I416" s="922"/>
      <c r="J416" s="923"/>
    </row>
    <row r="417" spans="2:10" ht="18.75" customHeight="1" outlineLevel="1" thickBot="1">
      <c r="B417" s="1032"/>
      <c r="C417" s="924"/>
      <c r="D417" s="925"/>
      <c r="E417" s="925"/>
      <c r="F417" s="925"/>
      <c r="G417" s="925"/>
      <c r="H417" s="925"/>
      <c r="I417" s="925"/>
      <c r="J417" s="926"/>
    </row>
    <row r="418" spans="2:10" ht="18.75" customHeight="1" outlineLevel="1" thickBot="1">
      <c r="B418" s="95"/>
      <c r="C418" s="96"/>
      <c r="D418" s="96"/>
      <c r="E418" s="96"/>
      <c r="F418" s="96"/>
      <c r="G418" s="96"/>
      <c r="H418" s="96"/>
      <c r="I418" s="96"/>
      <c r="J418" s="96"/>
    </row>
    <row r="419" spans="2:10" ht="18.75" customHeight="1" outlineLevel="1">
      <c r="B419" s="97" t="s">
        <v>546</v>
      </c>
      <c r="C419" s="98"/>
      <c r="D419" s="98"/>
      <c r="E419" s="98"/>
      <c r="F419" s="99"/>
      <c r="G419" s="99"/>
      <c r="H419" s="99"/>
      <c r="I419" s="99"/>
      <c r="J419" s="100"/>
    </row>
    <row r="420" spans="2:10" ht="18.75" customHeight="1" outlineLevel="1">
      <c r="B420" s="942"/>
      <c r="C420" s="943"/>
      <c r="D420" s="943"/>
      <c r="E420" s="943"/>
      <c r="F420" s="943"/>
      <c r="G420" s="943"/>
      <c r="H420" s="943"/>
      <c r="I420" s="943"/>
      <c r="J420" s="944"/>
    </row>
    <row r="421" spans="2:10" ht="12" customHeight="1" outlineLevel="1" thickBot="1">
      <c r="B421" s="120"/>
      <c r="C421" s="101"/>
      <c r="D421" s="101"/>
      <c r="E421" s="101"/>
      <c r="F421" s="101"/>
      <c r="G421" s="101"/>
      <c r="H421" s="101"/>
      <c r="I421" s="101"/>
      <c r="J421" s="102"/>
    </row>
  </sheetData>
  <sheetProtection formatRows="0" selectLockedCells="1"/>
  <mergeCells count="415">
    <mergeCell ref="N2:Q2"/>
    <mergeCell ref="J2:L2"/>
    <mergeCell ref="F395:J395"/>
    <mergeCell ref="F396:J396"/>
    <mergeCell ref="F408:J408"/>
    <mergeCell ref="F409:J409"/>
    <mergeCell ref="F410:J410"/>
    <mergeCell ref="C393:J393"/>
    <mergeCell ref="B394:B399"/>
    <mergeCell ref="B3:B4"/>
    <mergeCell ref="C3:F4"/>
    <mergeCell ref="C358:J358"/>
    <mergeCell ref="C394:E394"/>
    <mergeCell ref="F394:J394"/>
    <mergeCell ref="F373:J373"/>
    <mergeCell ref="F374:J374"/>
    <mergeCell ref="F375:J375"/>
    <mergeCell ref="F328:J328"/>
    <mergeCell ref="C289:J289"/>
    <mergeCell ref="F302:J302"/>
    <mergeCell ref="F305:J305"/>
    <mergeCell ref="F306:J306"/>
    <mergeCell ref="F307:J307"/>
    <mergeCell ref="C290:J290"/>
    <mergeCell ref="N411:Q411"/>
    <mergeCell ref="B400:B405"/>
    <mergeCell ref="C400:E400"/>
    <mergeCell ref="F400:J400"/>
    <mergeCell ref="F401:J401"/>
    <mergeCell ref="F402:J402"/>
    <mergeCell ref="F403:J403"/>
    <mergeCell ref="F404:J404"/>
    <mergeCell ref="F405:J405"/>
    <mergeCell ref="F371:J371"/>
    <mergeCell ref="F336:J336"/>
    <mergeCell ref="F337:J337"/>
    <mergeCell ref="B317:J317"/>
    <mergeCell ref="F330:J330"/>
    <mergeCell ref="B291:B296"/>
    <mergeCell ref="C291:E291"/>
    <mergeCell ref="F291:J291"/>
    <mergeCell ref="F292:J292"/>
    <mergeCell ref="F293:J293"/>
    <mergeCell ref="F294:J294"/>
    <mergeCell ref="F295:J295"/>
    <mergeCell ref="F296:J296"/>
    <mergeCell ref="C324:J324"/>
    <mergeCell ref="H322:J322"/>
    <mergeCell ref="B297:B302"/>
    <mergeCell ref="C297:E297"/>
    <mergeCell ref="F297:J297"/>
    <mergeCell ref="F298:J298"/>
    <mergeCell ref="F299:J299"/>
    <mergeCell ref="F300:J300"/>
    <mergeCell ref="F301:J301"/>
    <mergeCell ref="B303:B307"/>
    <mergeCell ref="B312:B314"/>
    <mergeCell ref="B415:B417"/>
    <mergeCell ref="C415:J417"/>
    <mergeCell ref="B406:B410"/>
    <mergeCell ref="C406:E406"/>
    <mergeCell ref="F406:J406"/>
    <mergeCell ref="F407:J407"/>
    <mergeCell ref="F364:J364"/>
    <mergeCell ref="F365:J365"/>
    <mergeCell ref="B386:J386"/>
    <mergeCell ref="C392:J392"/>
    <mergeCell ref="B412:B414"/>
    <mergeCell ref="C412:J414"/>
    <mergeCell ref="F397:J397"/>
    <mergeCell ref="F398:J398"/>
    <mergeCell ref="F399:J399"/>
    <mergeCell ref="C390:F390"/>
    <mergeCell ref="C391:J391"/>
    <mergeCell ref="B366:B371"/>
    <mergeCell ref="C366:E366"/>
    <mergeCell ref="F366:J366"/>
    <mergeCell ref="F367:J367"/>
    <mergeCell ref="F368:J368"/>
    <mergeCell ref="F369:J369"/>
    <mergeCell ref="F370:J370"/>
    <mergeCell ref="N308:Q308"/>
    <mergeCell ref="B309:B311"/>
    <mergeCell ref="C309:J311"/>
    <mergeCell ref="N377:Q377"/>
    <mergeCell ref="B378:B380"/>
    <mergeCell ref="C378:J380"/>
    <mergeCell ref="B381:B383"/>
    <mergeCell ref="C381:J383"/>
    <mergeCell ref="B372:B376"/>
    <mergeCell ref="C372:E372"/>
    <mergeCell ref="F372:J372"/>
    <mergeCell ref="F331:J331"/>
    <mergeCell ref="F376:J376"/>
    <mergeCell ref="C359:J359"/>
    <mergeCell ref="B360:B365"/>
    <mergeCell ref="C360:E360"/>
    <mergeCell ref="F360:J360"/>
    <mergeCell ref="F361:J361"/>
    <mergeCell ref="F362:J362"/>
    <mergeCell ref="F363:J363"/>
    <mergeCell ref="C356:F356"/>
    <mergeCell ref="C357:J357"/>
    <mergeCell ref="H356:J356"/>
    <mergeCell ref="B326:B331"/>
    <mergeCell ref="N343:Q343"/>
    <mergeCell ref="B352:J352"/>
    <mergeCell ref="B344:B346"/>
    <mergeCell ref="C344:J346"/>
    <mergeCell ref="B347:B349"/>
    <mergeCell ref="C347:J349"/>
    <mergeCell ref="C326:E326"/>
    <mergeCell ref="F326:J326"/>
    <mergeCell ref="F327:J327"/>
    <mergeCell ref="F329:J329"/>
    <mergeCell ref="F334:J334"/>
    <mergeCell ref="F335:J335"/>
    <mergeCell ref="N274:Q274"/>
    <mergeCell ref="B275:B277"/>
    <mergeCell ref="C275:J277"/>
    <mergeCell ref="B278:B280"/>
    <mergeCell ref="C278:J280"/>
    <mergeCell ref="B283:J283"/>
    <mergeCell ref="C287:F287"/>
    <mergeCell ref="C288:J288"/>
    <mergeCell ref="H287:J287"/>
    <mergeCell ref="F270:J270"/>
    <mergeCell ref="F271:J271"/>
    <mergeCell ref="F272:J272"/>
    <mergeCell ref="F273:J273"/>
    <mergeCell ref="B269:B273"/>
    <mergeCell ref="C269:E269"/>
    <mergeCell ref="F269:J269"/>
    <mergeCell ref="N205:Q205"/>
    <mergeCell ref="B206:B208"/>
    <mergeCell ref="C206:J208"/>
    <mergeCell ref="B209:B211"/>
    <mergeCell ref="C209:J211"/>
    <mergeCell ref="C222:J222"/>
    <mergeCell ref="C221:J221"/>
    <mergeCell ref="H219:J219"/>
    <mergeCell ref="F258:J258"/>
    <mergeCell ref="C255:J255"/>
    <mergeCell ref="N240:Q240"/>
    <mergeCell ref="B249:J249"/>
    <mergeCell ref="H253:J253"/>
    <mergeCell ref="B241:B243"/>
    <mergeCell ref="C241:J243"/>
    <mergeCell ref="B244:B246"/>
    <mergeCell ref="C244:J246"/>
    <mergeCell ref="C253:F253"/>
    <mergeCell ref="C254:J254"/>
    <mergeCell ref="C256:J256"/>
    <mergeCell ref="B257:B262"/>
    <mergeCell ref="C257:E257"/>
    <mergeCell ref="F257:J257"/>
    <mergeCell ref="F259:J259"/>
    <mergeCell ref="B200:B204"/>
    <mergeCell ref="C200:E200"/>
    <mergeCell ref="F200:J200"/>
    <mergeCell ref="F201:J201"/>
    <mergeCell ref="F202:J202"/>
    <mergeCell ref="F203:J203"/>
    <mergeCell ref="F204:J204"/>
    <mergeCell ref="B223:B228"/>
    <mergeCell ref="C223:E223"/>
    <mergeCell ref="F223:J223"/>
    <mergeCell ref="F224:J224"/>
    <mergeCell ref="F225:J225"/>
    <mergeCell ref="F226:J226"/>
    <mergeCell ref="F227:J227"/>
    <mergeCell ref="F228:J228"/>
    <mergeCell ref="F260:J260"/>
    <mergeCell ref="F261:J261"/>
    <mergeCell ref="B188:B193"/>
    <mergeCell ref="C188:E188"/>
    <mergeCell ref="F188:J188"/>
    <mergeCell ref="F189:J189"/>
    <mergeCell ref="F190:J190"/>
    <mergeCell ref="F191:J191"/>
    <mergeCell ref="F192:J192"/>
    <mergeCell ref="F193:J193"/>
    <mergeCell ref="B194:B199"/>
    <mergeCell ref="C194:E194"/>
    <mergeCell ref="F194:J194"/>
    <mergeCell ref="F195:J195"/>
    <mergeCell ref="F196:J196"/>
    <mergeCell ref="F197:J197"/>
    <mergeCell ref="F198:J198"/>
    <mergeCell ref="F199:J199"/>
    <mergeCell ref="C184:F184"/>
    <mergeCell ref="C185:J185"/>
    <mergeCell ref="C187:J187"/>
    <mergeCell ref="N171:Q171"/>
    <mergeCell ref="B172:B174"/>
    <mergeCell ref="C172:J174"/>
    <mergeCell ref="B175:B177"/>
    <mergeCell ref="C175:J177"/>
    <mergeCell ref="C153:J153"/>
    <mergeCell ref="B154:B159"/>
    <mergeCell ref="C154:E154"/>
    <mergeCell ref="F154:J154"/>
    <mergeCell ref="F155:J155"/>
    <mergeCell ref="F156:J156"/>
    <mergeCell ref="F157:J157"/>
    <mergeCell ref="F158:J158"/>
    <mergeCell ref="F159:J159"/>
    <mergeCell ref="B160:B165"/>
    <mergeCell ref="C160:E160"/>
    <mergeCell ref="F160:J160"/>
    <mergeCell ref="F161:J161"/>
    <mergeCell ref="F162:J162"/>
    <mergeCell ref="F163:J163"/>
    <mergeCell ref="F164:J164"/>
    <mergeCell ref="F165:J165"/>
    <mergeCell ref="B166:B170"/>
    <mergeCell ref="B138:B140"/>
    <mergeCell ref="C138:J140"/>
    <mergeCell ref="B141:B143"/>
    <mergeCell ref="C141:J143"/>
    <mergeCell ref="B146:J146"/>
    <mergeCell ref="H150:J150"/>
    <mergeCell ref="C152:J152"/>
    <mergeCell ref="C150:F150"/>
    <mergeCell ref="F166:J166"/>
    <mergeCell ref="F167:J167"/>
    <mergeCell ref="F168:J168"/>
    <mergeCell ref="F169:J169"/>
    <mergeCell ref="F170:J170"/>
    <mergeCell ref="C166:E166"/>
    <mergeCell ref="C151:J151"/>
    <mergeCell ref="F126:J126"/>
    <mergeCell ref="F127:J127"/>
    <mergeCell ref="F128:J128"/>
    <mergeCell ref="F129:J129"/>
    <mergeCell ref="F130:J130"/>
    <mergeCell ref="F131:J131"/>
    <mergeCell ref="C119:J119"/>
    <mergeCell ref="C120:E120"/>
    <mergeCell ref="F120:J120"/>
    <mergeCell ref="F121:J121"/>
    <mergeCell ref="F122:J122"/>
    <mergeCell ref="F123:J123"/>
    <mergeCell ref="F124:J124"/>
    <mergeCell ref="F125:J125"/>
    <mergeCell ref="C118:J118"/>
    <mergeCell ref="N137:Q137"/>
    <mergeCell ref="N102:Q102"/>
    <mergeCell ref="B103:B105"/>
    <mergeCell ref="C103:J105"/>
    <mergeCell ref="B106:B108"/>
    <mergeCell ref="C106:J108"/>
    <mergeCell ref="H116:J116"/>
    <mergeCell ref="B97:B101"/>
    <mergeCell ref="F98:J98"/>
    <mergeCell ref="F99:J99"/>
    <mergeCell ref="F100:J100"/>
    <mergeCell ref="F101:J101"/>
    <mergeCell ref="C116:F116"/>
    <mergeCell ref="B111:J111"/>
    <mergeCell ref="B132:B136"/>
    <mergeCell ref="C132:E132"/>
    <mergeCell ref="F132:J132"/>
    <mergeCell ref="F133:J133"/>
    <mergeCell ref="F134:J134"/>
    <mergeCell ref="F135:J135"/>
    <mergeCell ref="F136:J136"/>
    <mergeCell ref="B120:B125"/>
    <mergeCell ref="C126:E126"/>
    <mergeCell ref="C91:E91"/>
    <mergeCell ref="F91:J91"/>
    <mergeCell ref="F92:J92"/>
    <mergeCell ref="F93:J93"/>
    <mergeCell ref="F94:J94"/>
    <mergeCell ref="F95:J95"/>
    <mergeCell ref="F96:J96"/>
    <mergeCell ref="C97:E97"/>
    <mergeCell ref="F97:J97"/>
    <mergeCell ref="N64:Q64"/>
    <mergeCell ref="B65:B67"/>
    <mergeCell ref="C65:J67"/>
    <mergeCell ref="B68:B70"/>
    <mergeCell ref="C68:J70"/>
    <mergeCell ref="B80:R80"/>
    <mergeCell ref="F88:J88"/>
    <mergeCell ref="F89:J89"/>
    <mergeCell ref="F62:J62"/>
    <mergeCell ref="F63:J63"/>
    <mergeCell ref="B73:J73"/>
    <mergeCell ref="C82:J82"/>
    <mergeCell ref="C81:F81"/>
    <mergeCell ref="H81:J81"/>
    <mergeCell ref="C83:J83"/>
    <mergeCell ref="F57:J57"/>
    <mergeCell ref="H43:J43"/>
    <mergeCell ref="C31:J33"/>
    <mergeCell ref="B39:J39"/>
    <mergeCell ref="B34:B36"/>
    <mergeCell ref="C53:E53"/>
    <mergeCell ref="F53:J53"/>
    <mergeCell ref="F54:J54"/>
    <mergeCell ref="F55:J55"/>
    <mergeCell ref="F49:J49"/>
    <mergeCell ref="F50:J50"/>
    <mergeCell ref="F51:J51"/>
    <mergeCell ref="F52:J52"/>
    <mergeCell ref="B53:B58"/>
    <mergeCell ref="F58:J58"/>
    <mergeCell ref="C43:F43"/>
    <mergeCell ref="C44:J44"/>
    <mergeCell ref="C45:J45"/>
    <mergeCell ref="F56:J56"/>
    <mergeCell ref="N30:Q30"/>
    <mergeCell ref="F23:J23"/>
    <mergeCell ref="F27:J27"/>
    <mergeCell ref="F18:J18"/>
    <mergeCell ref="F20:J20"/>
    <mergeCell ref="C25:E25"/>
    <mergeCell ref="F26:J26"/>
    <mergeCell ref="F21:J21"/>
    <mergeCell ref="F24:J24"/>
    <mergeCell ref="F25:J25"/>
    <mergeCell ref="B19:B24"/>
    <mergeCell ref="C19:E19"/>
    <mergeCell ref="F19:J19"/>
    <mergeCell ref="F22:J22"/>
    <mergeCell ref="F29:J29"/>
    <mergeCell ref="F28:J28"/>
    <mergeCell ref="C12:J12"/>
    <mergeCell ref="F14:J14"/>
    <mergeCell ref="C34:J36"/>
    <mergeCell ref="B31:B33"/>
    <mergeCell ref="B25:B29"/>
    <mergeCell ref="C9:F9"/>
    <mergeCell ref="B13:B18"/>
    <mergeCell ref="C13:E13"/>
    <mergeCell ref="F13:J13"/>
    <mergeCell ref="F15:J15"/>
    <mergeCell ref="F17:J17"/>
    <mergeCell ref="F16:J16"/>
    <mergeCell ref="H9:J9"/>
    <mergeCell ref="C11:J11"/>
    <mergeCell ref="C10:J10"/>
    <mergeCell ref="G3:G4"/>
    <mergeCell ref="H3:J4"/>
    <mergeCell ref="B180:J180"/>
    <mergeCell ref="C186:J186"/>
    <mergeCell ref="B214:J214"/>
    <mergeCell ref="H184:J184"/>
    <mergeCell ref="C46:J46"/>
    <mergeCell ref="B47:B52"/>
    <mergeCell ref="C47:E47"/>
    <mergeCell ref="F47:J47"/>
    <mergeCell ref="F48:J48"/>
    <mergeCell ref="C84:J84"/>
    <mergeCell ref="B85:B90"/>
    <mergeCell ref="C85:E85"/>
    <mergeCell ref="F85:J85"/>
    <mergeCell ref="F86:J86"/>
    <mergeCell ref="F87:J87"/>
    <mergeCell ref="B59:B63"/>
    <mergeCell ref="C59:E59"/>
    <mergeCell ref="F59:J59"/>
    <mergeCell ref="F60:J60"/>
    <mergeCell ref="F61:J61"/>
    <mergeCell ref="F90:J90"/>
    <mergeCell ref="C117:J117"/>
    <mergeCell ref="B126:B131"/>
    <mergeCell ref="B91:B96"/>
    <mergeCell ref="F262:J262"/>
    <mergeCell ref="F267:J267"/>
    <mergeCell ref="F268:J268"/>
    <mergeCell ref="B263:B268"/>
    <mergeCell ref="C263:E263"/>
    <mergeCell ref="F263:J263"/>
    <mergeCell ref="F264:J264"/>
    <mergeCell ref="F265:J265"/>
    <mergeCell ref="F266:J266"/>
    <mergeCell ref="C229:E229"/>
    <mergeCell ref="F229:J229"/>
    <mergeCell ref="F230:J230"/>
    <mergeCell ref="F231:J231"/>
    <mergeCell ref="F232:J232"/>
    <mergeCell ref="F233:J233"/>
    <mergeCell ref="C219:F219"/>
    <mergeCell ref="C220:J220"/>
    <mergeCell ref="B235:B239"/>
    <mergeCell ref="C235:E235"/>
    <mergeCell ref="F235:J235"/>
    <mergeCell ref="F236:J236"/>
    <mergeCell ref="F237:J237"/>
    <mergeCell ref="C312:J314"/>
    <mergeCell ref="C325:J325"/>
    <mergeCell ref="F238:J238"/>
    <mergeCell ref="F239:J239"/>
    <mergeCell ref="B229:B234"/>
    <mergeCell ref="F234:J234"/>
    <mergeCell ref="B420:J420"/>
    <mergeCell ref="H390:J390"/>
    <mergeCell ref="C322:F322"/>
    <mergeCell ref="C323:J323"/>
    <mergeCell ref="B338:B342"/>
    <mergeCell ref="C338:E338"/>
    <mergeCell ref="F338:J338"/>
    <mergeCell ref="C303:E303"/>
    <mergeCell ref="F303:J303"/>
    <mergeCell ref="F304:J304"/>
    <mergeCell ref="F339:J339"/>
    <mergeCell ref="F340:J340"/>
    <mergeCell ref="F341:J341"/>
    <mergeCell ref="F342:J342"/>
    <mergeCell ref="B332:B337"/>
    <mergeCell ref="C332:E332"/>
    <mergeCell ref="F332:J332"/>
    <mergeCell ref="F333:J333"/>
  </mergeCells>
  <phoneticPr fontId="17"/>
  <conditionalFormatting sqref="C3:H3 C4:F4 C9:F9 C43:F43 C81:F81 C116:F116 C150:F150 C184:F184 C219:F219 C253:F253 C287:F287 C322:F322 C356:F356 C390:F390">
    <cfRule type="cellIs" dxfId="318" priority="17" operator="equal">
      <formula>0</formula>
    </cfRule>
  </conditionalFormatting>
  <conditionalFormatting sqref="C11:J11">
    <cfRule type="cellIs" dxfId="317" priority="12" operator="equal">
      <formula>0</formula>
    </cfRule>
  </conditionalFormatting>
  <conditionalFormatting sqref="C45:J45">
    <cfRule type="cellIs" dxfId="316" priority="11" operator="equal">
      <formula>0</formula>
    </cfRule>
  </conditionalFormatting>
  <conditionalFormatting sqref="C83:J83">
    <cfRule type="cellIs" dxfId="315" priority="10" operator="equal">
      <formula>0</formula>
    </cfRule>
  </conditionalFormatting>
  <conditionalFormatting sqref="C118:J118">
    <cfRule type="cellIs" dxfId="314" priority="9" operator="equal">
      <formula>0</formula>
    </cfRule>
  </conditionalFormatting>
  <conditionalFormatting sqref="C152:J152">
    <cfRule type="cellIs" dxfId="313" priority="8" operator="equal">
      <formula>0</formula>
    </cfRule>
  </conditionalFormatting>
  <conditionalFormatting sqref="C186:J186">
    <cfRule type="cellIs" dxfId="312" priority="7" operator="equal">
      <formula>0</formula>
    </cfRule>
  </conditionalFormatting>
  <conditionalFormatting sqref="C221:J221">
    <cfRule type="cellIs" dxfId="311" priority="6" operator="equal">
      <formula>0</formula>
    </cfRule>
  </conditionalFormatting>
  <conditionalFormatting sqref="C255:J255">
    <cfRule type="cellIs" dxfId="310" priority="5" operator="equal">
      <formula>0</formula>
    </cfRule>
  </conditionalFormatting>
  <conditionalFormatting sqref="C289:J289">
    <cfRule type="cellIs" dxfId="309" priority="4" operator="equal">
      <formula>0</formula>
    </cfRule>
  </conditionalFormatting>
  <conditionalFormatting sqref="C324:J324">
    <cfRule type="cellIs" dxfId="308" priority="3" operator="equal">
      <formula>0</formula>
    </cfRule>
  </conditionalFormatting>
  <conditionalFormatting sqref="C358:J358">
    <cfRule type="cellIs" dxfId="307" priority="2" operator="equal">
      <formula>0</formula>
    </cfRule>
  </conditionalFormatting>
  <conditionalFormatting sqref="C392:J392">
    <cfRule type="cellIs" dxfId="306" priority="1" operator="equal">
      <formula>0</formula>
    </cfRule>
  </conditionalFormatting>
  <dataValidations count="5">
    <dataValidation allowBlank="1" showInputMessage="1" showErrorMessage="1" prompt="これまでの講師歴について、所属だけでなく「担当分野」まで記載。" sqref="F54:J58 F92:J96 F127:J131" xr:uid="{00000000-0002-0000-0700-000000000000}"/>
    <dataValidation allowBlank="1" showInputMessage="1" showErrorMessage="1" prompt="直近の職歴について、所属だけではなく「担当分野」も記載。" sqref="F26:J29 F60:J63 F98:J101 F133:J136" xr:uid="{00000000-0002-0000-0700-000001000000}"/>
    <dataValidation allowBlank="1" showInputMessage="1" showErrorMessage="1" prompt="当該教育訓練の内容に関係する実務経験を具体的に記載。" sqref="F14:J18 F20:J24 F48:J52 F86:J90 F121:J125" xr:uid="{00000000-0002-0000-0700-000002000000}"/>
    <dataValidation type="list" allowBlank="1" showInputMessage="1" showErrorMessage="1" sqref="C82:J82 C117:J117" xr:uid="{00000000-0002-0000-0700-000003000000}">
      <formula1>"主担当講師,担当講師"</formula1>
    </dataValidation>
    <dataValidation type="list" allowBlank="1" showInputMessage="1" showErrorMessage="1" sqref="B39:J39 B73:J73 B111:J111 B146:J146 B180:J180 B214:J214 B249:J249 B283:J283 B317:J317 B352:J352 B386:J386 B420:J420" xr:uid="{00000000-0002-0000-0700-000008000000}">
      <formula1>"はい（いずれにも該当しない）,いいえ（いずれかに該当する）"</formula1>
    </dataValidation>
  </dataValidations>
  <printOptions horizontalCentered="1"/>
  <pageMargins left="0.74803149606299213" right="0.74803149606299213" top="0.70866141732283472" bottom="0.59055118110236227" header="0.51181102362204722" footer="0.51181102362204722"/>
  <pageSetup paperSize="9" scale="74" orientation="portrait" r:id="rId1"/>
  <headerFooter alignWithMargins="0">
    <oddHeader>&amp;R（&amp;P／&amp;N）</oddHeader>
  </headerFooter>
  <rowBreaks count="11" manualBreakCount="11">
    <brk id="41" min="1" max="10" man="1"/>
    <brk id="75" max="16383" man="1"/>
    <brk id="114" max="16383" man="1"/>
    <brk id="148" min="1" max="10" man="1"/>
    <brk id="182" min="1" max="10" man="1"/>
    <brk id="217" min="1" max="10" man="1"/>
    <brk id="251" min="1" max="10" man="1"/>
    <brk id="285" min="1" max="10" man="1"/>
    <brk id="320" min="1" max="10" man="1"/>
    <brk id="354" min="1" max="10" man="1"/>
    <brk id="388" min="1" max="10"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2151E6-1EC9-4D0F-A4BB-1727DA65962F}">
  <sheetPr>
    <pageSetUpPr fitToPage="1"/>
  </sheetPr>
  <dimension ref="A1:DX272"/>
  <sheetViews>
    <sheetView showGridLines="0" view="pageBreakPreview" zoomScale="70" zoomScaleNormal="100" zoomScaleSheetLayoutView="70" workbookViewId="0">
      <selection activeCell="C4" sqref="C4:M4"/>
    </sheetView>
  </sheetViews>
  <sheetFormatPr defaultColWidth="9" defaultRowHeight="12" outlineLevelRow="1"/>
  <cols>
    <col min="1" max="3" width="6.625" style="36" customWidth="1"/>
    <col min="4" max="4" width="7.125" style="36" customWidth="1"/>
    <col min="5" max="11" width="6.625" style="36" customWidth="1"/>
    <col min="12" max="16" width="6.625" style="1" customWidth="1"/>
    <col min="17" max="17" width="7.375" style="1" customWidth="1"/>
    <col min="18" max="18" width="8" style="36" customWidth="1"/>
    <col min="19" max="20" width="9.125" style="36" customWidth="1"/>
    <col min="21" max="21" width="26.5" style="36" customWidth="1"/>
    <col min="22" max="23" width="3.125" style="36" customWidth="1"/>
    <col min="24" max="26" width="9" style="36"/>
    <col min="27" max="29" width="9.875" style="36" customWidth="1"/>
    <col min="30" max="48" width="9" style="36"/>
    <col min="49" max="49" width="9" style="36" customWidth="1"/>
    <col min="50" max="16384" width="9" style="36"/>
  </cols>
  <sheetData>
    <row r="1" spans="1:33" ht="6.75" customHeight="1">
      <c r="A1" s="113"/>
      <c r="B1" s="38"/>
      <c r="C1" s="39"/>
      <c r="D1" s="40"/>
      <c r="L1" s="42"/>
      <c r="M1" s="42"/>
      <c r="N1" s="42"/>
      <c r="O1" s="42"/>
      <c r="P1" s="42"/>
      <c r="Q1" s="42"/>
      <c r="R1" s="42"/>
      <c r="AE1" s="122" t="s">
        <v>314</v>
      </c>
      <c r="AF1" s="123" t="s">
        <v>315</v>
      </c>
      <c r="AG1" s="122"/>
    </row>
    <row r="2" spans="1:33" ht="24" customHeight="1">
      <c r="A2" s="533" t="s">
        <v>592</v>
      </c>
      <c r="B2" s="533"/>
      <c r="C2" s="533"/>
      <c r="D2" s="533"/>
      <c r="E2" s="533"/>
      <c r="F2" s="533"/>
      <c r="G2" s="533"/>
      <c r="H2" s="533"/>
      <c r="I2" s="533"/>
      <c r="J2" s="533"/>
      <c r="K2" s="533"/>
      <c r="L2" s="533"/>
      <c r="M2" s="533"/>
      <c r="N2" s="533"/>
      <c r="O2" s="533"/>
      <c r="P2" s="533"/>
      <c r="Q2" s="533"/>
      <c r="R2" s="533"/>
      <c r="AE2" s="122" t="s">
        <v>65</v>
      </c>
      <c r="AF2" s="123" t="s">
        <v>316</v>
      </c>
      <c r="AG2" s="122"/>
    </row>
    <row r="3" spans="1:33" ht="8.25" customHeight="1">
      <c r="A3" s="204"/>
      <c r="B3" s="204"/>
      <c r="C3" s="204"/>
      <c r="D3" s="204"/>
      <c r="E3" s="204"/>
      <c r="F3" s="204"/>
      <c r="G3" s="204"/>
      <c r="H3" s="204"/>
      <c r="I3" s="204"/>
      <c r="J3" s="204"/>
      <c r="K3" s="204"/>
      <c r="L3" s="204"/>
      <c r="M3" s="204"/>
      <c r="N3" s="204"/>
      <c r="O3" s="204"/>
      <c r="P3" s="204"/>
      <c r="Q3" s="204"/>
      <c r="R3" s="204"/>
      <c r="AE3" s="122" t="s">
        <v>317</v>
      </c>
      <c r="AF3" s="123"/>
      <c r="AG3" s="122"/>
    </row>
    <row r="4" spans="1:33" ht="44.25" customHeight="1">
      <c r="A4" s="534" t="s">
        <v>318</v>
      </c>
      <c r="B4" s="535"/>
      <c r="C4" s="536"/>
      <c r="D4" s="537"/>
      <c r="E4" s="537"/>
      <c r="F4" s="537"/>
      <c r="G4" s="537"/>
      <c r="H4" s="537"/>
      <c r="I4" s="537"/>
      <c r="J4" s="537"/>
      <c r="K4" s="537"/>
      <c r="L4" s="537"/>
      <c r="M4" s="538"/>
      <c r="N4" s="539" t="s">
        <v>319</v>
      </c>
      <c r="O4" s="540"/>
      <c r="P4" s="541">
        <v>1002</v>
      </c>
      <c r="Q4" s="542"/>
      <c r="R4" s="543"/>
    </row>
    <row r="5" spans="1:33" ht="37.5" customHeight="1">
      <c r="A5" s="43"/>
    </row>
    <row r="6" spans="1:33" s="2" customFormat="1">
      <c r="A6" s="560" t="s">
        <v>593</v>
      </c>
      <c r="B6" s="560"/>
      <c r="C6" s="560"/>
      <c r="D6" s="561"/>
      <c r="E6" s="562"/>
      <c r="F6" s="562"/>
      <c r="G6" s="562"/>
      <c r="H6" s="562"/>
      <c r="I6" s="562"/>
      <c r="J6" s="562"/>
      <c r="K6" s="562"/>
      <c r="L6" s="562"/>
      <c r="M6" s="562"/>
      <c r="N6" s="562"/>
      <c r="O6" s="562"/>
      <c r="P6" s="562"/>
      <c r="Q6" s="562"/>
      <c r="R6" s="562"/>
      <c r="S6" s="3"/>
      <c r="T6" s="28"/>
      <c r="U6" s="28"/>
      <c r="V6" s="28"/>
      <c r="W6" s="28"/>
      <c r="X6" s="28"/>
      <c r="Y6" s="28"/>
      <c r="Z6" s="28"/>
    </row>
    <row r="7" spans="1:33" s="2" customFormat="1">
      <c r="A7" s="560"/>
      <c r="B7" s="560"/>
      <c r="C7" s="560"/>
      <c r="D7" s="562"/>
      <c r="E7" s="562"/>
      <c r="F7" s="562"/>
      <c r="G7" s="562"/>
      <c r="H7" s="562"/>
      <c r="I7" s="562"/>
      <c r="J7" s="562"/>
      <c r="K7" s="562"/>
      <c r="L7" s="562"/>
      <c r="M7" s="562"/>
      <c r="N7" s="562"/>
      <c r="O7" s="562"/>
      <c r="P7" s="562"/>
      <c r="Q7" s="562"/>
      <c r="R7" s="562"/>
      <c r="S7" s="3"/>
      <c r="T7" s="28"/>
      <c r="U7" s="28"/>
      <c r="V7" s="28"/>
      <c r="W7" s="28"/>
      <c r="X7" s="28"/>
      <c r="Y7" s="28"/>
      <c r="Z7" s="28"/>
    </row>
    <row r="8" spans="1:33" s="128" customFormat="1" ht="31.5" customHeight="1">
      <c r="A8" s="569" t="s">
        <v>320</v>
      </c>
      <c r="B8" s="561"/>
      <c r="C8" s="561"/>
      <c r="D8" s="561"/>
      <c r="E8" s="561"/>
      <c r="F8" s="561"/>
      <c r="G8" s="561"/>
      <c r="H8" s="561"/>
      <c r="I8" s="561"/>
      <c r="J8" s="561"/>
      <c r="K8" s="561"/>
      <c r="L8" s="561"/>
      <c r="M8" s="561"/>
      <c r="N8" s="561"/>
      <c r="O8" s="561"/>
      <c r="P8" s="561"/>
      <c r="Q8" s="561"/>
      <c r="R8" s="561"/>
      <c r="S8" s="169"/>
      <c r="T8" s="169"/>
      <c r="U8" s="169"/>
      <c r="V8" s="169"/>
      <c r="W8" s="169"/>
      <c r="X8" s="169"/>
      <c r="Y8" s="169"/>
      <c r="Z8" s="169"/>
    </row>
    <row r="9" spans="1:33" s="2" customFormat="1" ht="12" customHeight="1">
      <c r="A9" s="563" t="s">
        <v>601</v>
      </c>
      <c r="B9" s="564"/>
      <c r="C9" s="564"/>
      <c r="D9" s="565"/>
      <c r="E9" s="474" t="s">
        <v>321</v>
      </c>
      <c r="F9" s="474"/>
      <c r="G9" s="474"/>
      <c r="H9" s="474"/>
      <c r="I9" s="474"/>
      <c r="J9" s="474"/>
      <c r="K9" s="474"/>
      <c r="L9" s="474"/>
      <c r="M9" s="474"/>
      <c r="N9" s="474"/>
      <c r="O9" s="474"/>
      <c r="P9" s="474"/>
      <c r="Q9" s="474"/>
      <c r="R9" s="474"/>
      <c r="S9" s="3"/>
      <c r="T9" s="28"/>
      <c r="U9" s="28"/>
      <c r="V9" s="28"/>
      <c r="W9" s="28"/>
      <c r="X9" s="28"/>
      <c r="Y9" s="28"/>
      <c r="Z9" s="28"/>
    </row>
    <row r="10" spans="1:33" s="2" customFormat="1" ht="30" customHeight="1">
      <c r="A10" s="546"/>
      <c r="B10" s="547"/>
      <c r="C10" s="547"/>
      <c r="D10" s="548"/>
      <c r="E10" s="475"/>
      <c r="F10" s="474"/>
      <c r="G10" s="474"/>
      <c r="H10" s="474"/>
      <c r="I10" s="474"/>
      <c r="J10" s="474"/>
      <c r="K10" s="474"/>
      <c r="L10" s="474"/>
      <c r="M10" s="474"/>
      <c r="N10" s="474"/>
      <c r="O10" s="474"/>
      <c r="P10" s="474"/>
      <c r="Q10" s="474"/>
      <c r="R10" s="474"/>
      <c r="S10" s="3"/>
      <c r="T10" s="28"/>
      <c r="U10" s="28"/>
      <c r="V10" s="28"/>
      <c r="W10" s="28"/>
      <c r="X10" s="28"/>
      <c r="Y10" s="28"/>
      <c r="Z10" s="28"/>
    </row>
    <row r="11" spans="1:33" s="2" customFormat="1" ht="22.5" customHeight="1">
      <c r="A11" s="546"/>
      <c r="B11" s="547"/>
      <c r="C11" s="547"/>
      <c r="D11" s="548"/>
      <c r="E11" s="170"/>
      <c r="F11" s="471" t="s">
        <v>322</v>
      </c>
      <c r="G11" s="472"/>
      <c r="H11" s="472"/>
      <c r="I11" s="472"/>
      <c r="J11" s="472"/>
      <c r="K11" s="472"/>
      <c r="L11" s="472"/>
      <c r="M11" s="472"/>
      <c r="N11" s="472"/>
      <c r="O11" s="472"/>
      <c r="P11" s="472"/>
      <c r="Q11" s="472"/>
      <c r="R11" s="473"/>
      <c r="S11" s="41" t="str">
        <f>IF(COUNTIF(ロール対応表ｰ1002!$D$58:$S$58,F11)=0,"【ERROR正しいロールを選択してください】","")</f>
        <v/>
      </c>
      <c r="T11" s="28"/>
      <c r="U11" s="28"/>
      <c r="V11" s="28"/>
      <c r="W11" s="28"/>
      <c r="X11" s="28"/>
      <c r="Y11" s="28"/>
      <c r="Z11" s="28"/>
    </row>
    <row r="12" spans="1:33" s="2" customFormat="1" ht="12" customHeight="1">
      <c r="A12" s="546"/>
      <c r="B12" s="547"/>
      <c r="C12" s="547"/>
      <c r="D12" s="548"/>
      <c r="E12" s="475" t="s">
        <v>323</v>
      </c>
      <c r="F12" s="474"/>
      <c r="G12" s="474"/>
      <c r="H12" s="474"/>
      <c r="I12" s="474"/>
      <c r="J12" s="474"/>
      <c r="K12" s="474"/>
      <c r="L12" s="474"/>
      <c r="M12" s="474"/>
      <c r="N12" s="474"/>
      <c r="O12" s="474"/>
      <c r="P12" s="474"/>
      <c r="Q12" s="474"/>
      <c r="R12" s="474"/>
      <c r="S12" s="3"/>
      <c r="T12" s="28"/>
      <c r="U12" s="28"/>
      <c r="V12" s="28"/>
      <c r="W12" s="28"/>
      <c r="X12" s="28"/>
      <c r="Y12" s="28"/>
      <c r="Z12" s="28"/>
    </row>
    <row r="13" spans="1:33" s="2" customFormat="1" ht="22.5" customHeight="1">
      <c r="A13" s="566"/>
      <c r="B13" s="567"/>
      <c r="C13" s="567"/>
      <c r="D13" s="568"/>
      <c r="E13" s="171"/>
      <c r="F13" s="471" t="s">
        <v>324</v>
      </c>
      <c r="G13" s="472"/>
      <c r="H13" s="472"/>
      <c r="I13" s="472"/>
      <c r="J13" s="472"/>
      <c r="K13" s="472"/>
      <c r="L13" s="472"/>
      <c r="M13" s="472"/>
      <c r="N13" s="472"/>
      <c r="O13" s="472"/>
      <c r="P13" s="472"/>
      <c r="Q13" s="472"/>
      <c r="R13" s="473"/>
      <c r="S13" s="41" t="str">
        <f>IF(COUNTIF(ロール対応表ｰ1002!$D$59:$S$59,F13)=0,"【ERROR正しいロールを選択してください】","")</f>
        <v/>
      </c>
      <c r="T13" s="28"/>
      <c r="U13" s="28"/>
      <c r="V13" s="28"/>
      <c r="W13" s="28"/>
      <c r="X13" s="28"/>
      <c r="Y13" s="28"/>
      <c r="Z13" s="28"/>
    </row>
    <row r="14" spans="1:33" s="2" customFormat="1" ht="13.5">
      <c r="A14" s="172"/>
      <c r="B14" s="172"/>
      <c r="C14" s="172"/>
      <c r="D14" s="172"/>
      <c r="E14" s="172"/>
      <c r="F14" s="172"/>
      <c r="G14" s="172"/>
      <c r="H14" s="172"/>
      <c r="I14" s="172"/>
      <c r="J14" s="172"/>
      <c r="K14" s="172"/>
      <c r="L14" s="172"/>
      <c r="M14" s="172"/>
      <c r="N14" s="172"/>
      <c r="O14" s="172"/>
      <c r="P14" s="172"/>
      <c r="Q14" s="172"/>
      <c r="R14" s="172"/>
      <c r="S14" s="28"/>
      <c r="T14" s="28"/>
      <c r="U14" s="28"/>
      <c r="V14" s="28"/>
      <c r="W14" s="28"/>
      <c r="X14" s="28"/>
      <c r="Y14" s="28"/>
      <c r="Z14" s="28"/>
    </row>
    <row r="15" spans="1:33" s="2" customFormat="1" ht="13.5">
      <c r="A15" s="30" t="s">
        <v>597</v>
      </c>
      <c r="B15" s="201"/>
      <c r="C15" s="201"/>
      <c r="D15" s="201"/>
      <c r="E15" s="201"/>
      <c r="F15" s="201"/>
      <c r="G15" s="201"/>
      <c r="H15" s="201"/>
      <c r="I15" s="201"/>
      <c r="J15" s="201"/>
      <c r="K15" s="201"/>
      <c r="L15" s="201"/>
      <c r="M15" s="201"/>
      <c r="N15" s="201"/>
      <c r="O15" s="201"/>
      <c r="P15" s="201"/>
      <c r="Q15" s="201"/>
      <c r="R15" s="201"/>
      <c r="S15" s="3"/>
      <c r="T15" s="28"/>
      <c r="U15" s="28"/>
      <c r="V15" s="28"/>
      <c r="W15" s="28"/>
      <c r="X15" s="28"/>
      <c r="Y15" s="28"/>
      <c r="Z15" s="28"/>
    </row>
    <row r="16" spans="1:33" s="2" customFormat="1">
      <c r="A16" s="501" t="s">
        <v>325</v>
      </c>
      <c r="B16" s="544"/>
      <c r="C16" s="544"/>
      <c r="D16" s="545"/>
      <c r="E16" s="507" t="s">
        <v>326</v>
      </c>
      <c r="F16" s="508"/>
      <c r="G16" s="508"/>
      <c r="H16" s="508"/>
      <c r="I16" s="508"/>
      <c r="J16" s="508"/>
      <c r="K16" s="508"/>
      <c r="L16" s="508"/>
      <c r="M16" s="508"/>
      <c r="N16" s="508"/>
      <c r="O16" s="508"/>
      <c r="P16" s="508"/>
      <c r="Q16" s="508"/>
      <c r="R16" s="509"/>
      <c r="S16" s="3"/>
      <c r="T16" s="28"/>
      <c r="U16" s="28"/>
      <c r="V16" s="28"/>
      <c r="W16" s="28"/>
      <c r="X16" s="28"/>
      <c r="Y16" s="28"/>
      <c r="Z16" s="28"/>
    </row>
    <row r="17" spans="1:29" s="2" customFormat="1" ht="30" customHeight="1">
      <c r="A17" s="546"/>
      <c r="B17" s="547"/>
      <c r="C17" s="547"/>
      <c r="D17" s="548"/>
      <c r="E17" s="174"/>
      <c r="F17" s="549" t="s">
        <v>327</v>
      </c>
      <c r="G17" s="550"/>
      <c r="H17" s="550"/>
      <c r="I17" s="550"/>
      <c r="J17" s="550"/>
      <c r="K17" s="550"/>
      <c r="L17" s="550"/>
      <c r="M17" s="550"/>
      <c r="N17" s="550"/>
      <c r="O17" s="550"/>
      <c r="P17" s="550"/>
      <c r="Q17" s="550"/>
      <c r="R17" s="551"/>
      <c r="S17" s="3"/>
      <c r="T17" s="28"/>
      <c r="U17" s="28"/>
      <c r="V17" s="28"/>
      <c r="W17" s="28"/>
      <c r="X17" s="28"/>
      <c r="Y17" s="28"/>
      <c r="Z17" s="28"/>
    </row>
    <row r="18" spans="1:29" s="2" customFormat="1">
      <c r="A18" s="552" t="s">
        <v>328</v>
      </c>
      <c r="B18" s="544"/>
      <c r="C18" s="544"/>
      <c r="D18" s="545"/>
      <c r="E18" s="556" t="s">
        <v>329</v>
      </c>
      <c r="F18" s="508"/>
      <c r="G18" s="508"/>
      <c r="H18" s="508"/>
      <c r="I18" s="508"/>
      <c r="J18" s="508"/>
      <c r="K18" s="508"/>
      <c r="L18" s="508"/>
      <c r="M18" s="508"/>
      <c r="N18" s="508"/>
      <c r="O18" s="508"/>
      <c r="P18" s="508"/>
      <c r="Q18" s="508"/>
      <c r="R18" s="509"/>
      <c r="S18" s="3"/>
      <c r="T18" s="28"/>
      <c r="U18" s="28"/>
      <c r="V18" s="28"/>
      <c r="W18" s="28"/>
      <c r="X18" s="28"/>
      <c r="Y18" s="28"/>
      <c r="Z18" s="28"/>
    </row>
    <row r="19" spans="1:29" s="2" customFormat="1" ht="105.75" customHeight="1">
      <c r="A19" s="553"/>
      <c r="B19" s="554"/>
      <c r="C19" s="554"/>
      <c r="D19" s="555"/>
      <c r="E19" s="557"/>
      <c r="F19" s="558"/>
      <c r="G19" s="558"/>
      <c r="H19" s="558"/>
      <c r="I19" s="558"/>
      <c r="J19" s="558"/>
      <c r="K19" s="558"/>
      <c r="L19" s="558"/>
      <c r="M19" s="558"/>
      <c r="N19" s="558"/>
      <c r="O19" s="558"/>
      <c r="P19" s="558"/>
      <c r="Q19" s="558"/>
      <c r="R19" s="559"/>
      <c r="S19" s="3"/>
      <c r="T19" s="28"/>
      <c r="U19" s="28"/>
      <c r="V19" s="28"/>
      <c r="W19" s="28"/>
      <c r="X19" s="28"/>
      <c r="Y19" s="28"/>
      <c r="Z19" s="28"/>
    </row>
    <row r="20" spans="1:29" s="2" customFormat="1" ht="83.25" customHeight="1">
      <c r="A20" s="501" t="s">
        <v>330</v>
      </c>
      <c r="B20" s="502"/>
      <c r="C20" s="502"/>
      <c r="D20" s="503"/>
      <c r="E20" s="507" t="s">
        <v>331</v>
      </c>
      <c r="F20" s="508"/>
      <c r="G20" s="508"/>
      <c r="H20" s="508"/>
      <c r="I20" s="508"/>
      <c r="J20" s="508"/>
      <c r="K20" s="508"/>
      <c r="L20" s="508"/>
      <c r="M20" s="508"/>
      <c r="N20" s="508"/>
      <c r="O20" s="508"/>
      <c r="P20" s="508"/>
      <c r="Q20" s="508"/>
      <c r="R20" s="509"/>
      <c r="S20" s="175"/>
      <c r="T20" s="28"/>
      <c r="U20" s="28"/>
      <c r="V20" s="28"/>
      <c r="W20" s="28"/>
      <c r="X20" s="28"/>
      <c r="Y20" s="28"/>
      <c r="Z20" s="28"/>
    </row>
    <row r="21" spans="1:29" s="2" customFormat="1" ht="22.5" customHeight="1">
      <c r="A21" s="504"/>
      <c r="B21" s="505"/>
      <c r="C21" s="505"/>
      <c r="D21" s="506"/>
      <c r="E21" s="412" t="s">
        <v>332</v>
      </c>
      <c r="F21" s="413"/>
      <c r="G21" s="414"/>
      <c r="H21" s="415" t="str">
        <f>IF(F11=0,"自動で入力されます",F11)</f>
        <v>プルダウンメニューよりロールを選択してください</v>
      </c>
      <c r="I21" s="413"/>
      <c r="J21" s="413"/>
      <c r="K21" s="413"/>
      <c r="L21" s="413"/>
      <c r="M21" s="413"/>
      <c r="N21" s="413"/>
      <c r="O21" s="413"/>
      <c r="P21" s="413"/>
      <c r="Q21" s="413"/>
      <c r="R21" s="416"/>
      <c r="S21" s="3"/>
      <c r="T21" s="28"/>
      <c r="U21" s="28"/>
      <c r="V21" s="28"/>
      <c r="W21" s="28"/>
      <c r="X21" s="28"/>
      <c r="Y21" s="28"/>
      <c r="Z21" s="28"/>
    </row>
    <row r="22" spans="1:29" s="2" customFormat="1" ht="105" customHeight="1">
      <c r="A22" s="504"/>
      <c r="B22" s="505"/>
      <c r="C22" s="505"/>
      <c r="D22" s="506"/>
      <c r="E22" s="417"/>
      <c r="F22" s="418"/>
      <c r="G22" s="418"/>
      <c r="H22" s="418"/>
      <c r="I22" s="418"/>
      <c r="J22" s="418"/>
      <c r="K22" s="418"/>
      <c r="L22" s="418"/>
      <c r="M22" s="418"/>
      <c r="N22" s="418"/>
      <c r="O22" s="418"/>
      <c r="P22" s="418"/>
      <c r="Q22" s="418"/>
      <c r="R22" s="419"/>
      <c r="S22" s="3"/>
      <c r="T22" s="28"/>
      <c r="U22" s="28"/>
      <c r="V22" s="28"/>
      <c r="W22" s="28"/>
      <c r="X22" s="28"/>
      <c r="Y22" s="28"/>
      <c r="Z22" s="28"/>
    </row>
    <row r="23" spans="1:29" s="2" customFormat="1" ht="22.5" customHeight="1">
      <c r="A23" s="504"/>
      <c r="B23" s="505"/>
      <c r="C23" s="505"/>
      <c r="D23" s="506"/>
      <c r="E23" s="420" t="s">
        <v>333</v>
      </c>
      <c r="F23" s="421"/>
      <c r="G23" s="421"/>
      <c r="H23" s="415" t="str">
        <f>IF(F13=0,"自動で入力されます",F13)</f>
        <v>プルダウンメニューよりロールを選択してください（任意）</v>
      </c>
      <c r="I23" s="413"/>
      <c r="J23" s="413"/>
      <c r="K23" s="413"/>
      <c r="L23" s="413"/>
      <c r="M23" s="413"/>
      <c r="N23" s="413"/>
      <c r="O23" s="413"/>
      <c r="P23" s="413"/>
      <c r="Q23" s="413"/>
      <c r="R23" s="416"/>
      <c r="S23" s="3"/>
      <c r="T23" s="28"/>
      <c r="U23" s="28"/>
      <c r="V23" s="28"/>
      <c r="W23" s="28"/>
      <c r="X23" s="28"/>
      <c r="Y23" s="28"/>
      <c r="Z23" s="28"/>
    </row>
    <row r="24" spans="1:29" s="2" customFormat="1" ht="105" customHeight="1">
      <c r="A24" s="504"/>
      <c r="B24" s="505"/>
      <c r="C24" s="505"/>
      <c r="D24" s="506"/>
      <c r="E24" s="417"/>
      <c r="F24" s="418"/>
      <c r="G24" s="418"/>
      <c r="H24" s="418"/>
      <c r="I24" s="418"/>
      <c r="J24" s="418"/>
      <c r="K24" s="418"/>
      <c r="L24" s="418"/>
      <c r="M24" s="418"/>
      <c r="N24" s="418"/>
      <c r="O24" s="418"/>
      <c r="P24" s="418"/>
      <c r="Q24" s="418"/>
      <c r="R24" s="419"/>
      <c r="S24" s="3"/>
      <c r="T24" s="28"/>
      <c r="U24" s="28"/>
      <c r="V24" s="28"/>
      <c r="W24" s="28"/>
      <c r="X24" s="28"/>
      <c r="Y24" s="28"/>
      <c r="Z24" s="28"/>
    </row>
    <row r="25" spans="1:29" s="2" customFormat="1" ht="11.25">
      <c r="A25" s="176"/>
      <c r="B25" s="203"/>
      <c r="C25" s="203"/>
      <c r="D25" s="203"/>
      <c r="E25" s="203"/>
      <c r="F25" s="203"/>
      <c r="G25" s="176"/>
      <c r="H25" s="203"/>
      <c r="I25" s="203"/>
      <c r="J25" s="203"/>
      <c r="K25" s="203"/>
      <c r="L25" s="203"/>
      <c r="M25" s="203"/>
      <c r="N25" s="203"/>
      <c r="O25" s="203"/>
      <c r="P25" s="203"/>
      <c r="Q25" s="203"/>
      <c r="R25" s="203"/>
      <c r="S25" s="28"/>
      <c r="T25" s="28"/>
      <c r="U25" s="28"/>
      <c r="V25" s="28"/>
      <c r="W25" s="28"/>
      <c r="X25" s="28"/>
      <c r="Y25" s="28"/>
      <c r="Z25" s="28"/>
    </row>
    <row r="26" spans="1:29" ht="21" customHeight="1">
      <c r="A26" s="208" t="s">
        <v>598</v>
      </c>
      <c r="B26" s="199"/>
      <c r="C26" s="199"/>
      <c r="D26" s="199"/>
      <c r="E26" s="3"/>
      <c r="F26" s="201"/>
      <c r="G26" s="200"/>
      <c r="H26" s="200"/>
      <c r="I26" s="200"/>
      <c r="J26" s="200"/>
      <c r="K26" s="200"/>
      <c r="L26" s="200"/>
      <c r="M26" s="200"/>
      <c r="N26" s="200"/>
      <c r="O26" s="200"/>
      <c r="P26" s="200"/>
      <c r="Q26" s="200"/>
      <c r="R26" s="200"/>
      <c r="S26" s="3"/>
      <c r="T26" s="214"/>
      <c r="U26" s="214"/>
      <c r="V26" s="214"/>
      <c r="W26" s="178"/>
      <c r="X26" s="214"/>
      <c r="Y26" s="3"/>
      <c r="Z26" s="3"/>
    </row>
    <row r="27" spans="1:29" ht="44.25" customHeight="1">
      <c r="A27" s="448" t="s">
        <v>334</v>
      </c>
      <c r="B27" s="448"/>
      <c r="C27" s="448"/>
      <c r="D27" s="448"/>
      <c r="E27" s="448"/>
      <c r="F27" s="448"/>
      <c r="G27" s="448"/>
      <c r="H27" s="448"/>
      <c r="I27" s="448"/>
      <c r="J27" s="448"/>
      <c r="K27" s="448"/>
      <c r="L27" s="448"/>
      <c r="M27" s="448"/>
      <c r="N27" s="448"/>
      <c r="O27" s="448"/>
      <c r="P27" s="448"/>
      <c r="Q27" s="448"/>
      <c r="R27" s="448"/>
      <c r="S27" s="448"/>
      <c r="T27" s="448"/>
      <c r="U27" s="448"/>
      <c r="V27" s="448"/>
      <c r="W27" s="448"/>
      <c r="X27" s="448"/>
      <c r="Y27" s="448"/>
      <c r="Z27" s="448"/>
    </row>
    <row r="28" spans="1:29" ht="60" customHeight="1">
      <c r="A28" s="510" t="s">
        <v>335</v>
      </c>
      <c r="B28" s="512" t="s">
        <v>594</v>
      </c>
      <c r="C28" s="513"/>
      <c r="D28" s="513"/>
      <c r="E28" s="513"/>
      <c r="F28" s="514"/>
      <c r="G28" s="518" t="s">
        <v>336</v>
      </c>
      <c r="H28" s="519"/>
      <c r="I28" s="519"/>
      <c r="J28" s="519"/>
      <c r="K28" s="520"/>
      <c r="L28" s="512" t="s">
        <v>337</v>
      </c>
      <c r="M28" s="514"/>
      <c r="N28" s="524" t="s">
        <v>595</v>
      </c>
      <c r="O28" s="526" t="s">
        <v>338</v>
      </c>
      <c r="P28" s="526" t="s">
        <v>339</v>
      </c>
      <c r="Q28" s="528" t="s">
        <v>340</v>
      </c>
      <c r="R28" s="529"/>
      <c r="S28" s="529"/>
      <c r="T28" s="529"/>
      <c r="U28" s="530"/>
      <c r="V28" s="300" t="s">
        <v>341</v>
      </c>
      <c r="W28" s="494"/>
      <c r="X28" s="494"/>
      <c r="Y28" s="494"/>
      <c r="Z28" s="495"/>
      <c r="AA28" s="300" t="s">
        <v>342</v>
      </c>
      <c r="AB28" s="301"/>
      <c r="AC28" s="302"/>
    </row>
    <row r="29" spans="1:29" ht="21.75" customHeight="1">
      <c r="A29" s="511"/>
      <c r="B29" s="515"/>
      <c r="C29" s="516"/>
      <c r="D29" s="516"/>
      <c r="E29" s="516"/>
      <c r="F29" s="517"/>
      <c r="G29" s="521"/>
      <c r="H29" s="522"/>
      <c r="I29" s="522"/>
      <c r="J29" s="522"/>
      <c r="K29" s="523"/>
      <c r="L29" s="515"/>
      <c r="M29" s="517"/>
      <c r="N29" s="525"/>
      <c r="O29" s="527"/>
      <c r="P29" s="527"/>
      <c r="Q29" s="531" t="s">
        <v>343</v>
      </c>
      <c r="R29" s="532"/>
      <c r="S29" s="531" t="s">
        <v>344</v>
      </c>
      <c r="T29" s="532"/>
      <c r="U29" s="219" t="s">
        <v>28</v>
      </c>
      <c r="V29" s="496"/>
      <c r="W29" s="497"/>
      <c r="X29" s="497"/>
      <c r="Y29" s="497"/>
      <c r="Z29" s="498"/>
      <c r="AA29" s="303"/>
      <c r="AB29" s="304"/>
      <c r="AC29" s="305"/>
    </row>
    <row r="30" spans="1:29" s="127" customFormat="1" ht="15" customHeight="1">
      <c r="A30" s="449">
        <v>1</v>
      </c>
      <c r="B30" s="452"/>
      <c r="C30" s="430"/>
      <c r="D30" s="430"/>
      <c r="E30" s="430"/>
      <c r="F30" s="431"/>
      <c r="G30" s="429"/>
      <c r="H30" s="430"/>
      <c r="I30" s="430"/>
      <c r="J30" s="430"/>
      <c r="K30" s="431"/>
      <c r="L30" s="438"/>
      <c r="M30" s="439"/>
      <c r="N30" s="442"/>
      <c r="O30" s="442"/>
      <c r="P30" s="442"/>
      <c r="Q30" s="499" t="str">
        <f>IFERROR(VLOOKUP(U30,リスト!$AW$1:$AY$44,2,0),"")</f>
        <v/>
      </c>
      <c r="R30" s="500"/>
      <c r="S30" s="492" t="str">
        <f>IFERROR(VLOOKUP(U30,リスト!$AW$1:$AY$44,3,0),"")</f>
        <v/>
      </c>
      <c r="T30" s="493"/>
      <c r="U30" s="193"/>
      <c r="V30" s="458"/>
      <c r="W30" s="459"/>
      <c r="X30" s="459"/>
      <c r="Y30" s="459"/>
      <c r="Z30" s="460"/>
      <c r="AA30" s="276"/>
      <c r="AB30" s="277"/>
      <c r="AC30" s="277"/>
    </row>
    <row r="31" spans="1:29" s="127" customFormat="1" ht="15" customHeight="1">
      <c r="A31" s="450"/>
      <c r="B31" s="453"/>
      <c r="C31" s="433"/>
      <c r="D31" s="433"/>
      <c r="E31" s="433"/>
      <c r="F31" s="434"/>
      <c r="G31" s="432"/>
      <c r="H31" s="433"/>
      <c r="I31" s="433"/>
      <c r="J31" s="433"/>
      <c r="K31" s="434"/>
      <c r="L31" s="440"/>
      <c r="M31" s="441"/>
      <c r="N31" s="443"/>
      <c r="O31" s="443"/>
      <c r="P31" s="443"/>
      <c r="Q31" s="292" t="str">
        <f>IFERROR(VLOOKUP(U31,リスト!$AW$1:$AY$44,2,0),"")</f>
        <v/>
      </c>
      <c r="R31" s="293"/>
      <c r="S31" s="286" t="str">
        <f>IFERROR(VLOOKUP(U31,リスト!$AW$1:$AY$44,3,0),"")</f>
        <v/>
      </c>
      <c r="T31" s="287"/>
      <c r="U31" s="34"/>
      <c r="V31" s="461"/>
      <c r="W31" s="462"/>
      <c r="X31" s="462"/>
      <c r="Y31" s="462"/>
      <c r="Z31" s="463"/>
      <c r="AA31" s="278"/>
      <c r="AB31" s="279"/>
      <c r="AC31" s="279"/>
    </row>
    <row r="32" spans="1:29" s="127" customFormat="1" ht="15" customHeight="1">
      <c r="A32" s="450"/>
      <c r="B32" s="453"/>
      <c r="C32" s="433"/>
      <c r="D32" s="433"/>
      <c r="E32" s="433"/>
      <c r="F32" s="434"/>
      <c r="G32" s="432"/>
      <c r="H32" s="433"/>
      <c r="I32" s="433"/>
      <c r="J32" s="433"/>
      <c r="K32" s="434"/>
      <c r="L32" s="440"/>
      <c r="M32" s="441"/>
      <c r="N32" s="443"/>
      <c r="O32" s="443"/>
      <c r="P32" s="443"/>
      <c r="Q32" s="292" t="str">
        <f>IFERROR(VLOOKUP(U32,リスト!$AW$1:$AY$44,2,0),"")</f>
        <v/>
      </c>
      <c r="R32" s="293"/>
      <c r="S32" s="286" t="str">
        <f>IFERROR(VLOOKUP(U32,リスト!$AW$1:$AY$44,3,0),"")</f>
        <v/>
      </c>
      <c r="T32" s="287"/>
      <c r="U32" s="34"/>
      <c r="V32" s="461"/>
      <c r="W32" s="462"/>
      <c r="X32" s="462"/>
      <c r="Y32" s="462"/>
      <c r="Z32" s="463"/>
      <c r="AA32" s="278"/>
      <c r="AB32" s="279"/>
      <c r="AC32" s="279"/>
    </row>
    <row r="33" spans="1:29" s="127" customFormat="1" ht="15" customHeight="1">
      <c r="A33" s="450"/>
      <c r="B33" s="453"/>
      <c r="C33" s="433"/>
      <c r="D33" s="433"/>
      <c r="E33" s="433"/>
      <c r="F33" s="434"/>
      <c r="G33" s="432"/>
      <c r="H33" s="433"/>
      <c r="I33" s="433"/>
      <c r="J33" s="433"/>
      <c r="K33" s="434"/>
      <c r="L33" s="440"/>
      <c r="M33" s="441"/>
      <c r="N33" s="443"/>
      <c r="O33" s="443"/>
      <c r="P33" s="443"/>
      <c r="Q33" s="292" t="str">
        <f>IFERROR(VLOOKUP(U33,リスト!$AW$1:$AY$44,2,0),"")</f>
        <v/>
      </c>
      <c r="R33" s="293"/>
      <c r="S33" s="286" t="str">
        <f>IFERROR(VLOOKUP(U33,リスト!$AW$1:$AY$44,3,0),"")</f>
        <v/>
      </c>
      <c r="T33" s="287"/>
      <c r="U33" s="34"/>
      <c r="V33" s="461"/>
      <c r="W33" s="462"/>
      <c r="X33" s="462"/>
      <c r="Y33" s="462"/>
      <c r="Z33" s="463"/>
      <c r="AA33" s="278"/>
      <c r="AB33" s="279"/>
      <c r="AC33" s="279"/>
    </row>
    <row r="34" spans="1:29" s="127" customFormat="1" ht="15" customHeight="1">
      <c r="A34" s="450"/>
      <c r="B34" s="453"/>
      <c r="C34" s="433"/>
      <c r="D34" s="433"/>
      <c r="E34" s="433"/>
      <c r="F34" s="434"/>
      <c r="G34" s="432"/>
      <c r="H34" s="433"/>
      <c r="I34" s="433"/>
      <c r="J34" s="433"/>
      <c r="K34" s="434"/>
      <c r="L34" s="440"/>
      <c r="M34" s="441"/>
      <c r="N34" s="443"/>
      <c r="O34" s="443"/>
      <c r="P34" s="443"/>
      <c r="Q34" s="292" t="str">
        <f>IFERROR(VLOOKUP(U34,リスト!$AW$1:$AY$44,2,0),"")</f>
        <v/>
      </c>
      <c r="R34" s="293"/>
      <c r="S34" s="286" t="str">
        <f>IFERROR(VLOOKUP(U34,リスト!$AW$1:$AY$44,3,0),"")</f>
        <v/>
      </c>
      <c r="T34" s="287"/>
      <c r="U34" s="34"/>
      <c r="V34" s="461"/>
      <c r="W34" s="462"/>
      <c r="X34" s="462"/>
      <c r="Y34" s="462"/>
      <c r="Z34" s="463"/>
      <c r="AA34" s="278"/>
      <c r="AB34" s="279"/>
      <c r="AC34" s="279"/>
    </row>
    <row r="35" spans="1:29" s="127" customFormat="1" ht="15" customHeight="1">
      <c r="A35" s="451"/>
      <c r="B35" s="487"/>
      <c r="C35" s="488"/>
      <c r="D35" s="488"/>
      <c r="E35" s="488"/>
      <c r="F35" s="489"/>
      <c r="G35" s="490"/>
      <c r="H35" s="488"/>
      <c r="I35" s="488"/>
      <c r="J35" s="488"/>
      <c r="K35" s="489"/>
      <c r="L35" s="182"/>
      <c r="M35" s="183" t="s">
        <v>313</v>
      </c>
      <c r="N35" s="491"/>
      <c r="O35" s="491"/>
      <c r="P35" s="491"/>
      <c r="Q35" s="294" t="str">
        <f>IFERROR(VLOOKUP(U35,リスト!$AW$1:$AY$44,2,0),"")</f>
        <v/>
      </c>
      <c r="R35" s="486"/>
      <c r="S35" s="445" t="str">
        <f>IFERROR(VLOOKUP(U35,リスト!$AW$1:$AY$44,3,0),"")</f>
        <v/>
      </c>
      <c r="T35" s="446"/>
      <c r="U35" s="35"/>
      <c r="V35" s="570"/>
      <c r="W35" s="571"/>
      <c r="X35" s="571"/>
      <c r="Y35" s="571"/>
      <c r="Z35" s="572"/>
      <c r="AA35" s="278"/>
      <c r="AB35" s="279"/>
      <c r="AC35" s="279"/>
    </row>
    <row r="36" spans="1:29" s="127" customFormat="1" ht="15" customHeight="1">
      <c r="A36" s="449">
        <v>2</v>
      </c>
      <c r="B36" s="452"/>
      <c r="C36" s="430"/>
      <c r="D36" s="430"/>
      <c r="E36" s="430"/>
      <c r="F36" s="431"/>
      <c r="G36" s="429"/>
      <c r="H36" s="430"/>
      <c r="I36" s="430"/>
      <c r="J36" s="430"/>
      <c r="K36" s="431"/>
      <c r="L36" s="438"/>
      <c r="M36" s="439"/>
      <c r="N36" s="442"/>
      <c r="O36" s="442"/>
      <c r="P36" s="442"/>
      <c r="Q36" s="484" t="str">
        <f>IFERROR(VLOOKUP(U36,リスト!$AW$1:$AY$44,2,0),"")</f>
        <v/>
      </c>
      <c r="R36" s="485"/>
      <c r="S36" s="492" t="str">
        <f>IFERROR(VLOOKUP(U36,リスト!$AW$1:$AY$44,3,0),"")</f>
        <v/>
      </c>
      <c r="T36" s="493"/>
      <c r="U36" s="33"/>
      <c r="V36" s="458"/>
      <c r="W36" s="459"/>
      <c r="X36" s="459"/>
      <c r="Y36" s="459"/>
      <c r="Z36" s="460"/>
      <c r="AA36" s="276"/>
      <c r="AB36" s="277"/>
      <c r="AC36" s="277"/>
    </row>
    <row r="37" spans="1:29" s="127" customFormat="1" ht="15" customHeight="1">
      <c r="A37" s="450"/>
      <c r="B37" s="453"/>
      <c r="C37" s="433"/>
      <c r="D37" s="433"/>
      <c r="E37" s="433"/>
      <c r="F37" s="434"/>
      <c r="G37" s="432"/>
      <c r="H37" s="433"/>
      <c r="I37" s="433"/>
      <c r="J37" s="433"/>
      <c r="K37" s="434"/>
      <c r="L37" s="440"/>
      <c r="M37" s="441"/>
      <c r="N37" s="443"/>
      <c r="O37" s="443"/>
      <c r="P37" s="443"/>
      <c r="Q37" s="292" t="str">
        <f>IFERROR(VLOOKUP(U37,リスト!$AW$1:$AY$44,2,0),"")</f>
        <v/>
      </c>
      <c r="R37" s="293"/>
      <c r="S37" s="286" t="str">
        <f>IFERROR(VLOOKUP(U37,リスト!$AW$1:$AY$44,3,0),"")</f>
        <v/>
      </c>
      <c r="T37" s="287"/>
      <c r="U37" s="34"/>
      <c r="V37" s="461"/>
      <c r="W37" s="462"/>
      <c r="X37" s="462"/>
      <c r="Y37" s="462"/>
      <c r="Z37" s="463"/>
      <c r="AA37" s="278"/>
      <c r="AB37" s="279"/>
      <c r="AC37" s="279"/>
    </row>
    <row r="38" spans="1:29" s="127" customFormat="1" ht="15" customHeight="1">
      <c r="A38" s="450"/>
      <c r="B38" s="453"/>
      <c r="C38" s="433"/>
      <c r="D38" s="433"/>
      <c r="E38" s="433"/>
      <c r="F38" s="434"/>
      <c r="G38" s="432"/>
      <c r="H38" s="433"/>
      <c r="I38" s="433"/>
      <c r="J38" s="433"/>
      <c r="K38" s="434"/>
      <c r="L38" s="440"/>
      <c r="M38" s="441"/>
      <c r="N38" s="443"/>
      <c r="O38" s="443"/>
      <c r="P38" s="443"/>
      <c r="Q38" s="292" t="str">
        <f>IFERROR(VLOOKUP(U38,リスト!$AW$1:$AY$44,2,0),"")</f>
        <v/>
      </c>
      <c r="R38" s="293"/>
      <c r="S38" s="286" t="str">
        <f>IFERROR(VLOOKUP(U38,リスト!$AW$1:$AY$44,3,0),"")</f>
        <v/>
      </c>
      <c r="T38" s="287"/>
      <c r="U38" s="34"/>
      <c r="V38" s="461"/>
      <c r="W38" s="462"/>
      <c r="X38" s="462"/>
      <c r="Y38" s="462"/>
      <c r="Z38" s="463"/>
      <c r="AA38" s="278"/>
      <c r="AB38" s="279"/>
      <c r="AC38" s="279"/>
    </row>
    <row r="39" spans="1:29" s="127" customFormat="1" ht="15" customHeight="1">
      <c r="A39" s="450"/>
      <c r="B39" s="453"/>
      <c r="C39" s="433"/>
      <c r="D39" s="433"/>
      <c r="E39" s="433"/>
      <c r="F39" s="434"/>
      <c r="G39" s="432"/>
      <c r="H39" s="433"/>
      <c r="I39" s="433"/>
      <c r="J39" s="433"/>
      <c r="K39" s="434"/>
      <c r="L39" s="440"/>
      <c r="M39" s="441"/>
      <c r="N39" s="443"/>
      <c r="O39" s="443"/>
      <c r="P39" s="443"/>
      <c r="Q39" s="292" t="str">
        <f>IFERROR(VLOOKUP(U39,リスト!$AW$1:$AY$44,2,0),"")</f>
        <v/>
      </c>
      <c r="R39" s="293"/>
      <c r="S39" s="286" t="str">
        <f>IFERROR(VLOOKUP(U39,リスト!$AW$1:$AY$44,3,0),"")</f>
        <v/>
      </c>
      <c r="T39" s="287"/>
      <c r="U39" s="34"/>
      <c r="V39" s="461"/>
      <c r="W39" s="462"/>
      <c r="X39" s="462"/>
      <c r="Y39" s="462"/>
      <c r="Z39" s="463"/>
      <c r="AA39" s="278"/>
      <c r="AB39" s="279"/>
      <c r="AC39" s="279"/>
    </row>
    <row r="40" spans="1:29" s="127" customFormat="1" ht="15" customHeight="1">
      <c r="A40" s="450"/>
      <c r="B40" s="453"/>
      <c r="C40" s="433"/>
      <c r="D40" s="433"/>
      <c r="E40" s="433"/>
      <c r="F40" s="434"/>
      <c r="G40" s="432"/>
      <c r="H40" s="433"/>
      <c r="I40" s="433"/>
      <c r="J40" s="433"/>
      <c r="K40" s="434"/>
      <c r="L40" s="440"/>
      <c r="M40" s="441"/>
      <c r="N40" s="443"/>
      <c r="O40" s="443"/>
      <c r="P40" s="443"/>
      <c r="Q40" s="292" t="str">
        <f>IFERROR(VLOOKUP(U40,リスト!$AW$1:$AY$44,2,0),"")</f>
        <v/>
      </c>
      <c r="R40" s="293"/>
      <c r="S40" s="286" t="str">
        <f>IFERROR(VLOOKUP(U40,リスト!$AW$1:$AY$44,3,0),"")</f>
        <v/>
      </c>
      <c r="T40" s="287"/>
      <c r="U40" s="34"/>
      <c r="V40" s="461"/>
      <c r="W40" s="462"/>
      <c r="X40" s="462"/>
      <c r="Y40" s="462"/>
      <c r="Z40" s="463"/>
      <c r="AA40" s="278"/>
      <c r="AB40" s="279"/>
      <c r="AC40" s="279"/>
    </row>
    <row r="41" spans="1:29" s="127" customFormat="1" ht="15" customHeight="1">
      <c r="A41" s="451"/>
      <c r="B41" s="487"/>
      <c r="C41" s="488"/>
      <c r="D41" s="488"/>
      <c r="E41" s="488"/>
      <c r="F41" s="489"/>
      <c r="G41" s="490"/>
      <c r="H41" s="488"/>
      <c r="I41" s="488"/>
      <c r="J41" s="488"/>
      <c r="K41" s="489"/>
      <c r="L41" s="182"/>
      <c r="M41" s="183" t="s">
        <v>313</v>
      </c>
      <c r="N41" s="491"/>
      <c r="O41" s="491"/>
      <c r="P41" s="491"/>
      <c r="Q41" s="294" t="str">
        <f>IFERROR(VLOOKUP(U41,リスト!$AW$1:$AY$44,2,0),"")</f>
        <v/>
      </c>
      <c r="R41" s="486"/>
      <c r="S41" s="445" t="str">
        <f>IFERROR(VLOOKUP(U41,リスト!$AW$1:$AY$44,3,0),"")</f>
        <v/>
      </c>
      <c r="T41" s="446"/>
      <c r="U41" s="35"/>
      <c r="V41" s="570"/>
      <c r="W41" s="571"/>
      <c r="X41" s="571"/>
      <c r="Y41" s="571"/>
      <c r="Z41" s="572"/>
      <c r="AA41" s="278"/>
      <c r="AB41" s="279"/>
      <c r="AC41" s="279"/>
    </row>
    <row r="42" spans="1:29" s="127" customFormat="1" ht="15" customHeight="1">
      <c r="A42" s="449">
        <v>3</v>
      </c>
      <c r="B42" s="452"/>
      <c r="C42" s="430"/>
      <c r="D42" s="430"/>
      <c r="E42" s="430"/>
      <c r="F42" s="431"/>
      <c r="G42" s="429"/>
      <c r="H42" s="430"/>
      <c r="I42" s="430"/>
      <c r="J42" s="430"/>
      <c r="K42" s="431"/>
      <c r="L42" s="438"/>
      <c r="M42" s="439"/>
      <c r="N42" s="442"/>
      <c r="O42" s="442"/>
      <c r="P42" s="442"/>
      <c r="Q42" s="484" t="str">
        <f>IFERROR(VLOOKUP(U42,リスト!$AW$1:$AY$44,2,0),"")</f>
        <v/>
      </c>
      <c r="R42" s="485"/>
      <c r="S42" s="492" t="str">
        <f>IFERROR(VLOOKUP(U42,リスト!$AW$1:$AY$44,3,0),"")</f>
        <v/>
      </c>
      <c r="T42" s="493"/>
      <c r="U42" s="33"/>
      <c r="V42" s="458"/>
      <c r="W42" s="459"/>
      <c r="X42" s="459"/>
      <c r="Y42" s="459"/>
      <c r="Z42" s="460"/>
      <c r="AA42" s="276"/>
      <c r="AB42" s="277"/>
      <c r="AC42" s="277"/>
    </row>
    <row r="43" spans="1:29" s="127" customFormat="1" ht="15" customHeight="1">
      <c r="A43" s="450"/>
      <c r="B43" s="453"/>
      <c r="C43" s="433"/>
      <c r="D43" s="433"/>
      <c r="E43" s="433"/>
      <c r="F43" s="434"/>
      <c r="G43" s="432"/>
      <c r="H43" s="433"/>
      <c r="I43" s="433"/>
      <c r="J43" s="433"/>
      <c r="K43" s="434"/>
      <c r="L43" s="440"/>
      <c r="M43" s="441"/>
      <c r="N43" s="443"/>
      <c r="O43" s="443"/>
      <c r="P43" s="443"/>
      <c r="Q43" s="292" t="str">
        <f>IFERROR(VLOOKUP(U43,リスト!$AW$1:$AY$44,2,0),"")</f>
        <v/>
      </c>
      <c r="R43" s="293"/>
      <c r="S43" s="286" t="str">
        <f>IFERROR(VLOOKUP(U43,リスト!$AW$1:$AY$44,3,0),"")</f>
        <v/>
      </c>
      <c r="T43" s="287"/>
      <c r="U43" s="34"/>
      <c r="V43" s="461"/>
      <c r="W43" s="462"/>
      <c r="X43" s="462"/>
      <c r="Y43" s="462"/>
      <c r="Z43" s="463"/>
      <c r="AA43" s="278"/>
      <c r="AB43" s="279"/>
      <c r="AC43" s="279"/>
    </row>
    <row r="44" spans="1:29" s="127" customFormat="1" ht="15" customHeight="1">
      <c r="A44" s="450"/>
      <c r="B44" s="453"/>
      <c r="C44" s="433"/>
      <c r="D44" s="433"/>
      <c r="E44" s="433"/>
      <c r="F44" s="434"/>
      <c r="G44" s="432"/>
      <c r="H44" s="433"/>
      <c r="I44" s="433"/>
      <c r="J44" s="433"/>
      <c r="K44" s="434"/>
      <c r="L44" s="440"/>
      <c r="M44" s="441"/>
      <c r="N44" s="443"/>
      <c r="O44" s="443"/>
      <c r="P44" s="443"/>
      <c r="Q44" s="292" t="str">
        <f>IFERROR(VLOOKUP(U44,リスト!$AW$1:$AY$44,2,0),"")</f>
        <v/>
      </c>
      <c r="R44" s="293"/>
      <c r="S44" s="286" t="str">
        <f>IFERROR(VLOOKUP(U44,リスト!$AW$1:$AY$44,3,0),"")</f>
        <v/>
      </c>
      <c r="T44" s="287"/>
      <c r="U44" s="34"/>
      <c r="V44" s="461"/>
      <c r="W44" s="462"/>
      <c r="X44" s="462"/>
      <c r="Y44" s="462"/>
      <c r="Z44" s="463"/>
      <c r="AA44" s="278"/>
      <c r="AB44" s="279"/>
      <c r="AC44" s="279"/>
    </row>
    <row r="45" spans="1:29" s="127" customFormat="1" ht="15" customHeight="1">
      <c r="A45" s="450"/>
      <c r="B45" s="453"/>
      <c r="C45" s="433"/>
      <c r="D45" s="433"/>
      <c r="E45" s="433"/>
      <c r="F45" s="434"/>
      <c r="G45" s="432"/>
      <c r="H45" s="433"/>
      <c r="I45" s="433"/>
      <c r="J45" s="433"/>
      <c r="K45" s="434"/>
      <c r="L45" s="440"/>
      <c r="M45" s="441"/>
      <c r="N45" s="443"/>
      <c r="O45" s="443"/>
      <c r="P45" s="443"/>
      <c r="Q45" s="292" t="str">
        <f>IFERROR(VLOOKUP(U45,リスト!$AW$1:$AY$44,2,0),"")</f>
        <v/>
      </c>
      <c r="R45" s="293"/>
      <c r="S45" s="286" t="str">
        <f>IFERROR(VLOOKUP(U45,リスト!$AW$1:$AY$44,3,0),"")</f>
        <v/>
      </c>
      <c r="T45" s="287"/>
      <c r="U45" s="34"/>
      <c r="V45" s="461"/>
      <c r="W45" s="462"/>
      <c r="X45" s="462"/>
      <c r="Y45" s="462"/>
      <c r="Z45" s="463"/>
      <c r="AA45" s="278"/>
      <c r="AB45" s="279"/>
      <c r="AC45" s="279"/>
    </row>
    <row r="46" spans="1:29" s="127" customFormat="1" ht="15" customHeight="1">
      <c r="A46" s="450"/>
      <c r="B46" s="453"/>
      <c r="C46" s="433"/>
      <c r="D46" s="433"/>
      <c r="E46" s="433"/>
      <c r="F46" s="434"/>
      <c r="G46" s="432"/>
      <c r="H46" s="433"/>
      <c r="I46" s="433"/>
      <c r="J46" s="433"/>
      <c r="K46" s="434"/>
      <c r="L46" s="440"/>
      <c r="M46" s="441"/>
      <c r="N46" s="443"/>
      <c r="O46" s="443"/>
      <c r="P46" s="443"/>
      <c r="Q46" s="292" t="str">
        <f>IFERROR(VLOOKUP(U46,リスト!$AW$1:$AY$44,2,0),"")</f>
        <v/>
      </c>
      <c r="R46" s="293"/>
      <c r="S46" s="286" t="str">
        <f>IFERROR(VLOOKUP(U46,リスト!$AW$1:$AY$44,3,0),"")</f>
        <v/>
      </c>
      <c r="T46" s="287"/>
      <c r="U46" s="34"/>
      <c r="V46" s="461"/>
      <c r="W46" s="462"/>
      <c r="X46" s="462"/>
      <c r="Y46" s="462"/>
      <c r="Z46" s="463"/>
      <c r="AA46" s="278"/>
      <c r="AB46" s="279"/>
      <c r="AC46" s="279"/>
    </row>
    <row r="47" spans="1:29" s="127" customFormat="1" ht="15" customHeight="1">
      <c r="A47" s="451"/>
      <c r="B47" s="487"/>
      <c r="C47" s="488"/>
      <c r="D47" s="488"/>
      <c r="E47" s="488"/>
      <c r="F47" s="489"/>
      <c r="G47" s="490"/>
      <c r="H47" s="488"/>
      <c r="I47" s="488"/>
      <c r="J47" s="488"/>
      <c r="K47" s="489"/>
      <c r="L47" s="182"/>
      <c r="M47" s="183" t="s">
        <v>313</v>
      </c>
      <c r="N47" s="491"/>
      <c r="O47" s="491"/>
      <c r="P47" s="491"/>
      <c r="Q47" s="294" t="str">
        <f>IFERROR(VLOOKUP(U47,リスト!$AW$1:$AY$44,2,0),"")</f>
        <v/>
      </c>
      <c r="R47" s="486"/>
      <c r="S47" s="445" t="str">
        <f>IFERROR(VLOOKUP(U47,リスト!$AW$1:$AY$44,3,0),"")</f>
        <v/>
      </c>
      <c r="T47" s="446"/>
      <c r="U47" s="35"/>
      <c r="V47" s="464"/>
      <c r="W47" s="465"/>
      <c r="X47" s="465"/>
      <c r="Y47" s="465"/>
      <c r="Z47" s="466"/>
      <c r="AA47" s="278"/>
      <c r="AB47" s="279"/>
      <c r="AC47" s="279"/>
    </row>
    <row r="48" spans="1:29" s="127" customFormat="1" ht="15" customHeight="1">
      <c r="A48" s="449">
        <v>4</v>
      </c>
      <c r="B48" s="452"/>
      <c r="C48" s="430"/>
      <c r="D48" s="430"/>
      <c r="E48" s="430"/>
      <c r="F48" s="431"/>
      <c r="G48" s="429"/>
      <c r="H48" s="430"/>
      <c r="I48" s="430"/>
      <c r="J48" s="430"/>
      <c r="K48" s="431"/>
      <c r="L48" s="438"/>
      <c r="M48" s="439"/>
      <c r="N48" s="442"/>
      <c r="O48" s="455"/>
      <c r="P48" s="455"/>
      <c r="Q48" s="292" t="str">
        <f>IFERROR(VLOOKUP(U48,リスト!$AW$1:$AY$44,2,0),"")</f>
        <v/>
      </c>
      <c r="R48" s="447"/>
      <c r="S48" s="286" t="str">
        <f>IFERROR(VLOOKUP(U48,リスト!$AW$1:$AY$44,3,0),"")</f>
        <v/>
      </c>
      <c r="T48" s="290"/>
      <c r="U48" s="33"/>
      <c r="V48" s="458"/>
      <c r="W48" s="459"/>
      <c r="X48" s="459"/>
      <c r="Y48" s="459"/>
      <c r="Z48" s="460"/>
      <c r="AA48" s="276"/>
      <c r="AB48" s="277"/>
      <c r="AC48" s="277"/>
    </row>
    <row r="49" spans="1:29" s="127" customFormat="1" ht="15" customHeight="1">
      <c r="A49" s="450"/>
      <c r="B49" s="453"/>
      <c r="C49" s="433"/>
      <c r="D49" s="433"/>
      <c r="E49" s="433"/>
      <c r="F49" s="434"/>
      <c r="G49" s="432"/>
      <c r="H49" s="433"/>
      <c r="I49" s="433"/>
      <c r="J49" s="433"/>
      <c r="K49" s="434"/>
      <c r="L49" s="440"/>
      <c r="M49" s="441"/>
      <c r="N49" s="443"/>
      <c r="O49" s="456"/>
      <c r="P49" s="456"/>
      <c r="Q49" s="292" t="str">
        <f>IFERROR(VLOOKUP(U49,リスト!$AW$1:$AY$44,2,0),"")</f>
        <v/>
      </c>
      <c r="R49" s="293"/>
      <c r="S49" s="286" t="str">
        <f>IFERROR(VLOOKUP(U49,リスト!$AW$1:$AY$44,3,0),"")</f>
        <v/>
      </c>
      <c r="T49" s="287"/>
      <c r="U49" s="34"/>
      <c r="V49" s="461"/>
      <c r="W49" s="462"/>
      <c r="X49" s="462"/>
      <c r="Y49" s="462"/>
      <c r="Z49" s="463"/>
      <c r="AA49" s="278"/>
      <c r="AB49" s="279"/>
      <c r="AC49" s="279"/>
    </row>
    <row r="50" spans="1:29" s="127" customFormat="1" ht="15" customHeight="1">
      <c r="A50" s="450"/>
      <c r="B50" s="453"/>
      <c r="C50" s="433"/>
      <c r="D50" s="433"/>
      <c r="E50" s="433"/>
      <c r="F50" s="434"/>
      <c r="G50" s="432"/>
      <c r="H50" s="433"/>
      <c r="I50" s="433"/>
      <c r="J50" s="433"/>
      <c r="K50" s="434"/>
      <c r="L50" s="440"/>
      <c r="M50" s="441"/>
      <c r="N50" s="443"/>
      <c r="O50" s="456"/>
      <c r="P50" s="456"/>
      <c r="Q50" s="292" t="str">
        <f>IFERROR(VLOOKUP(U50,リスト!$AW$1:$AY$44,2,0),"")</f>
        <v/>
      </c>
      <c r="R50" s="447"/>
      <c r="S50" s="286" t="str">
        <f>IFERROR(VLOOKUP(U50,リスト!$AW$1:$AY$44,3,0),"")</f>
        <v/>
      </c>
      <c r="T50" s="290"/>
      <c r="U50" s="34"/>
      <c r="V50" s="461"/>
      <c r="W50" s="462"/>
      <c r="X50" s="462"/>
      <c r="Y50" s="462"/>
      <c r="Z50" s="463"/>
      <c r="AA50" s="278"/>
      <c r="AB50" s="279"/>
      <c r="AC50" s="279"/>
    </row>
    <row r="51" spans="1:29" s="127" customFormat="1" ht="15" customHeight="1">
      <c r="A51" s="450"/>
      <c r="B51" s="453"/>
      <c r="C51" s="433"/>
      <c r="D51" s="433"/>
      <c r="E51" s="433"/>
      <c r="F51" s="434"/>
      <c r="G51" s="432"/>
      <c r="H51" s="433"/>
      <c r="I51" s="433"/>
      <c r="J51" s="433"/>
      <c r="K51" s="434"/>
      <c r="L51" s="440"/>
      <c r="M51" s="441"/>
      <c r="N51" s="443"/>
      <c r="O51" s="456"/>
      <c r="P51" s="456"/>
      <c r="Q51" s="292" t="str">
        <f>IFERROR(VLOOKUP(U51,リスト!$AW$1:$AY$44,2,0),"")</f>
        <v/>
      </c>
      <c r="R51" s="447"/>
      <c r="S51" s="286" t="str">
        <f>IFERROR(VLOOKUP(U51,リスト!$AW$1:$AY$44,3,0),"")</f>
        <v/>
      </c>
      <c r="T51" s="287"/>
      <c r="U51" s="34"/>
      <c r="V51" s="461"/>
      <c r="W51" s="462"/>
      <c r="X51" s="462"/>
      <c r="Y51" s="462"/>
      <c r="Z51" s="463"/>
      <c r="AA51" s="278"/>
      <c r="AB51" s="279"/>
      <c r="AC51" s="279"/>
    </row>
    <row r="52" spans="1:29" s="127" customFormat="1" ht="15" customHeight="1">
      <c r="A52" s="450"/>
      <c r="B52" s="453"/>
      <c r="C52" s="433"/>
      <c r="D52" s="433"/>
      <c r="E52" s="433"/>
      <c r="F52" s="434"/>
      <c r="G52" s="432"/>
      <c r="H52" s="433"/>
      <c r="I52" s="433"/>
      <c r="J52" s="433"/>
      <c r="K52" s="434"/>
      <c r="L52" s="440"/>
      <c r="M52" s="441"/>
      <c r="N52" s="443"/>
      <c r="O52" s="456"/>
      <c r="P52" s="456"/>
      <c r="Q52" s="292" t="str">
        <f>IFERROR(VLOOKUP(U52,リスト!$AW$1:$AY$44,2,0),"")</f>
        <v/>
      </c>
      <c r="R52" s="293"/>
      <c r="S52" s="286" t="str">
        <f>IFERROR(VLOOKUP(U52,リスト!$AW$1:$AY$44,3,0),"")</f>
        <v/>
      </c>
      <c r="T52" s="290"/>
      <c r="U52" s="34"/>
      <c r="V52" s="461"/>
      <c r="W52" s="462"/>
      <c r="X52" s="462"/>
      <c r="Y52" s="462"/>
      <c r="Z52" s="463"/>
      <c r="AA52" s="278"/>
      <c r="AB52" s="279"/>
      <c r="AC52" s="279"/>
    </row>
    <row r="53" spans="1:29" s="127" customFormat="1" ht="15" customHeight="1">
      <c r="A53" s="451"/>
      <c r="B53" s="454"/>
      <c r="C53" s="436"/>
      <c r="D53" s="436"/>
      <c r="E53" s="436"/>
      <c r="F53" s="437"/>
      <c r="G53" s="435"/>
      <c r="H53" s="436"/>
      <c r="I53" s="436"/>
      <c r="J53" s="436"/>
      <c r="K53" s="437"/>
      <c r="L53" s="182"/>
      <c r="M53" s="183" t="s">
        <v>313</v>
      </c>
      <c r="N53" s="444"/>
      <c r="O53" s="457"/>
      <c r="P53" s="457"/>
      <c r="Q53" s="294" t="str">
        <f>IFERROR(VLOOKUP(U53,リスト!$AW$1:$AY$44,2,0),"")</f>
        <v/>
      </c>
      <c r="R53" s="295"/>
      <c r="S53" s="445" t="str">
        <f>IFERROR(VLOOKUP(U53,リスト!$AW$1:$AY$44,3,0),"")</f>
        <v/>
      </c>
      <c r="T53" s="446"/>
      <c r="U53" s="35"/>
      <c r="V53" s="464"/>
      <c r="W53" s="465"/>
      <c r="X53" s="465"/>
      <c r="Y53" s="465"/>
      <c r="Z53" s="466"/>
      <c r="AA53" s="278"/>
      <c r="AB53" s="279"/>
      <c r="AC53" s="279"/>
    </row>
    <row r="54" spans="1:29" s="127" customFormat="1" ht="15" customHeight="1">
      <c r="A54" s="449">
        <v>5</v>
      </c>
      <c r="B54" s="452"/>
      <c r="C54" s="430"/>
      <c r="D54" s="430"/>
      <c r="E54" s="430"/>
      <c r="F54" s="431"/>
      <c r="G54" s="429"/>
      <c r="H54" s="430"/>
      <c r="I54" s="430"/>
      <c r="J54" s="430"/>
      <c r="K54" s="431"/>
      <c r="L54" s="438"/>
      <c r="M54" s="439"/>
      <c r="N54" s="442"/>
      <c r="O54" s="455"/>
      <c r="P54" s="455"/>
      <c r="Q54" s="292" t="str">
        <f>IFERROR(VLOOKUP(U54,リスト!$AW$1:$AY$44,2,0),"")</f>
        <v/>
      </c>
      <c r="R54" s="447"/>
      <c r="S54" s="286" t="str">
        <f>IFERROR(VLOOKUP(U54,リスト!$AW$1:$AY$44,3,0),"")</f>
        <v/>
      </c>
      <c r="T54" s="290"/>
      <c r="U54" s="33"/>
      <c r="V54" s="458"/>
      <c r="W54" s="459"/>
      <c r="X54" s="459"/>
      <c r="Y54" s="459"/>
      <c r="Z54" s="460"/>
      <c r="AA54" s="276"/>
      <c r="AB54" s="277"/>
      <c r="AC54" s="277"/>
    </row>
    <row r="55" spans="1:29" s="127" customFormat="1" ht="15" customHeight="1">
      <c r="A55" s="450"/>
      <c r="B55" s="453"/>
      <c r="C55" s="433"/>
      <c r="D55" s="433"/>
      <c r="E55" s="433"/>
      <c r="F55" s="434"/>
      <c r="G55" s="432"/>
      <c r="H55" s="433"/>
      <c r="I55" s="433"/>
      <c r="J55" s="433"/>
      <c r="K55" s="434"/>
      <c r="L55" s="440"/>
      <c r="M55" s="441"/>
      <c r="N55" s="443"/>
      <c r="O55" s="456"/>
      <c r="P55" s="456"/>
      <c r="Q55" s="292" t="str">
        <f>IFERROR(VLOOKUP(U55,リスト!$AW$1:$AY$44,2,0),"")</f>
        <v/>
      </c>
      <c r="R55" s="293"/>
      <c r="S55" s="286" t="str">
        <f>IFERROR(VLOOKUP(U55,リスト!$AW$1:$AY$44,3,0),"")</f>
        <v/>
      </c>
      <c r="T55" s="287"/>
      <c r="U55" s="34"/>
      <c r="V55" s="461"/>
      <c r="W55" s="462"/>
      <c r="X55" s="462"/>
      <c r="Y55" s="462"/>
      <c r="Z55" s="463"/>
      <c r="AA55" s="278"/>
      <c r="AB55" s="279"/>
      <c r="AC55" s="279"/>
    </row>
    <row r="56" spans="1:29" s="127" customFormat="1" ht="15" customHeight="1">
      <c r="A56" s="450"/>
      <c r="B56" s="453"/>
      <c r="C56" s="433"/>
      <c r="D56" s="433"/>
      <c r="E56" s="433"/>
      <c r="F56" s="434"/>
      <c r="G56" s="432"/>
      <c r="H56" s="433"/>
      <c r="I56" s="433"/>
      <c r="J56" s="433"/>
      <c r="K56" s="434"/>
      <c r="L56" s="440"/>
      <c r="M56" s="441"/>
      <c r="N56" s="443"/>
      <c r="O56" s="456"/>
      <c r="P56" s="456"/>
      <c r="Q56" s="292" t="str">
        <f>IFERROR(VLOOKUP(U56,リスト!$AW$1:$AY$44,2,0),"")</f>
        <v/>
      </c>
      <c r="R56" s="447"/>
      <c r="S56" s="286" t="str">
        <f>IFERROR(VLOOKUP(U56,リスト!$AW$1:$AY$44,3,0),"")</f>
        <v/>
      </c>
      <c r="T56" s="290"/>
      <c r="U56" s="34"/>
      <c r="V56" s="461"/>
      <c r="W56" s="462"/>
      <c r="X56" s="462"/>
      <c r="Y56" s="462"/>
      <c r="Z56" s="463"/>
      <c r="AA56" s="278"/>
      <c r="AB56" s="279"/>
      <c r="AC56" s="279"/>
    </row>
    <row r="57" spans="1:29" s="127" customFormat="1" ht="15" customHeight="1">
      <c r="A57" s="450"/>
      <c r="B57" s="453"/>
      <c r="C57" s="433"/>
      <c r="D57" s="433"/>
      <c r="E57" s="433"/>
      <c r="F57" s="434"/>
      <c r="G57" s="432"/>
      <c r="H57" s="433"/>
      <c r="I57" s="433"/>
      <c r="J57" s="433"/>
      <c r="K57" s="434"/>
      <c r="L57" s="440"/>
      <c r="M57" s="441"/>
      <c r="N57" s="443"/>
      <c r="O57" s="456"/>
      <c r="P57" s="456"/>
      <c r="Q57" s="292" t="str">
        <f>IFERROR(VLOOKUP(U57,リスト!$AW$1:$AY$44,2,0),"")</f>
        <v/>
      </c>
      <c r="R57" s="447"/>
      <c r="S57" s="286" t="str">
        <f>IFERROR(VLOOKUP(U57,リスト!$AW$1:$AY$44,3,0),"")</f>
        <v/>
      </c>
      <c r="T57" s="287"/>
      <c r="U57" s="34"/>
      <c r="V57" s="461"/>
      <c r="W57" s="462"/>
      <c r="X57" s="462"/>
      <c r="Y57" s="462"/>
      <c r="Z57" s="463"/>
      <c r="AA57" s="278"/>
      <c r="AB57" s="279"/>
      <c r="AC57" s="279"/>
    </row>
    <row r="58" spans="1:29" s="127" customFormat="1" ht="15" customHeight="1">
      <c r="A58" s="450"/>
      <c r="B58" s="453"/>
      <c r="C58" s="433"/>
      <c r="D58" s="433"/>
      <c r="E58" s="433"/>
      <c r="F58" s="434"/>
      <c r="G58" s="432"/>
      <c r="H58" s="433"/>
      <c r="I58" s="433"/>
      <c r="J58" s="433"/>
      <c r="K58" s="434"/>
      <c r="L58" s="440"/>
      <c r="M58" s="441"/>
      <c r="N58" s="443"/>
      <c r="O58" s="456"/>
      <c r="P58" s="456"/>
      <c r="Q58" s="292" t="str">
        <f>IFERROR(VLOOKUP(U58,リスト!$AW$1:$AY$44,2,0),"")</f>
        <v/>
      </c>
      <c r="R58" s="293"/>
      <c r="S58" s="286" t="str">
        <f>IFERROR(VLOOKUP(U58,リスト!$AW$1:$AY$44,3,0),"")</f>
        <v/>
      </c>
      <c r="T58" s="290"/>
      <c r="U58" s="34"/>
      <c r="V58" s="461"/>
      <c r="W58" s="462"/>
      <c r="X58" s="462"/>
      <c r="Y58" s="462"/>
      <c r="Z58" s="463"/>
      <c r="AA58" s="278"/>
      <c r="AB58" s="279"/>
      <c r="AC58" s="279"/>
    </row>
    <row r="59" spans="1:29" s="127" customFormat="1" ht="15" customHeight="1">
      <c r="A59" s="451"/>
      <c r="B59" s="454"/>
      <c r="C59" s="436"/>
      <c r="D59" s="436"/>
      <c r="E59" s="436"/>
      <c r="F59" s="437"/>
      <c r="G59" s="435"/>
      <c r="H59" s="436"/>
      <c r="I59" s="436"/>
      <c r="J59" s="436"/>
      <c r="K59" s="437"/>
      <c r="L59" s="182"/>
      <c r="M59" s="183" t="s">
        <v>313</v>
      </c>
      <c r="N59" s="444"/>
      <c r="O59" s="457"/>
      <c r="P59" s="457"/>
      <c r="Q59" s="294" t="str">
        <f>IFERROR(VLOOKUP(U59,リスト!$AW$1:$AY$44,2,0),"")</f>
        <v/>
      </c>
      <c r="R59" s="295"/>
      <c r="S59" s="445" t="str">
        <f>IFERROR(VLOOKUP(U59,リスト!$AW$1:$AY$44,3,0),"")</f>
        <v/>
      </c>
      <c r="T59" s="446"/>
      <c r="U59" s="35"/>
      <c r="V59" s="464"/>
      <c r="W59" s="465"/>
      <c r="X59" s="465"/>
      <c r="Y59" s="465"/>
      <c r="Z59" s="466"/>
      <c r="AA59" s="278"/>
      <c r="AB59" s="279"/>
      <c r="AC59" s="279"/>
    </row>
    <row r="60" spans="1:29" s="127" customFormat="1" ht="15" customHeight="1">
      <c r="A60" s="449">
        <v>6</v>
      </c>
      <c r="B60" s="452"/>
      <c r="C60" s="430"/>
      <c r="D60" s="430"/>
      <c r="E60" s="430"/>
      <c r="F60" s="431"/>
      <c r="G60" s="429"/>
      <c r="H60" s="430"/>
      <c r="I60" s="430"/>
      <c r="J60" s="430"/>
      <c r="K60" s="431"/>
      <c r="L60" s="438"/>
      <c r="M60" s="439"/>
      <c r="N60" s="442"/>
      <c r="O60" s="455"/>
      <c r="P60" s="455"/>
      <c r="Q60" s="292" t="str">
        <f>IFERROR(VLOOKUP(U60,リスト!$AW$1:$AY$44,2,0),"")</f>
        <v/>
      </c>
      <c r="R60" s="447"/>
      <c r="S60" s="286" t="str">
        <f>IFERROR(VLOOKUP(U60,リスト!$AW$1:$AY$44,3,0),"")</f>
        <v/>
      </c>
      <c r="T60" s="290"/>
      <c r="U60" s="33"/>
      <c r="V60" s="458"/>
      <c r="W60" s="459"/>
      <c r="X60" s="459"/>
      <c r="Y60" s="459"/>
      <c r="Z60" s="460"/>
      <c r="AA60" s="276"/>
      <c r="AB60" s="277"/>
      <c r="AC60" s="277"/>
    </row>
    <row r="61" spans="1:29" s="127" customFormat="1" ht="15" customHeight="1">
      <c r="A61" s="450"/>
      <c r="B61" s="453"/>
      <c r="C61" s="433"/>
      <c r="D61" s="433"/>
      <c r="E61" s="433"/>
      <c r="F61" s="434"/>
      <c r="G61" s="432"/>
      <c r="H61" s="433"/>
      <c r="I61" s="433"/>
      <c r="J61" s="433"/>
      <c r="K61" s="434"/>
      <c r="L61" s="440"/>
      <c r="M61" s="441"/>
      <c r="N61" s="443"/>
      <c r="O61" s="456"/>
      <c r="P61" s="456"/>
      <c r="Q61" s="292" t="str">
        <f>IFERROR(VLOOKUP(U61,リスト!$AW$1:$AY$44,2,0),"")</f>
        <v/>
      </c>
      <c r="R61" s="293"/>
      <c r="S61" s="286" t="str">
        <f>IFERROR(VLOOKUP(U61,リスト!$AW$1:$AY$44,3,0),"")</f>
        <v/>
      </c>
      <c r="T61" s="287"/>
      <c r="U61" s="34"/>
      <c r="V61" s="461"/>
      <c r="W61" s="462"/>
      <c r="X61" s="462"/>
      <c r="Y61" s="462"/>
      <c r="Z61" s="463"/>
      <c r="AA61" s="278"/>
      <c r="AB61" s="279"/>
      <c r="AC61" s="279"/>
    </row>
    <row r="62" spans="1:29" s="127" customFormat="1" ht="15" customHeight="1">
      <c r="A62" s="450"/>
      <c r="B62" s="453"/>
      <c r="C62" s="433"/>
      <c r="D62" s="433"/>
      <c r="E62" s="433"/>
      <c r="F62" s="434"/>
      <c r="G62" s="432"/>
      <c r="H62" s="433"/>
      <c r="I62" s="433"/>
      <c r="J62" s="433"/>
      <c r="K62" s="434"/>
      <c r="L62" s="440"/>
      <c r="M62" s="441"/>
      <c r="N62" s="443"/>
      <c r="O62" s="456"/>
      <c r="P62" s="456"/>
      <c r="Q62" s="292" t="str">
        <f>IFERROR(VLOOKUP(U62,リスト!$AW$1:$AY$44,2,0),"")</f>
        <v/>
      </c>
      <c r="R62" s="447"/>
      <c r="S62" s="286" t="str">
        <f>IFERROR(VLOOKUP(U62,リスト!$AW$1:$AY$44,3,0),"")</f>
        <v/>
      </c>
      <c r="T62" s="290"/>
      <c r="U62" s="34"/>
      <c r="V62" s="461"/>
      <c r="W62" s="462"/>
      <c r="X62" s="462"/>
      <c r="Y62" s="462"/>
      <c r="Z62" s="463"/>
      <c r="AA62" s="278"/>
      <c r="AB62" s="279"/>
      <c r="AC62" s="279"/>
    </row>
    <row r="63" spans="1:29" s="127" customFormat="1" ht="15" customHeight="1">
      <c r="A63" s="450"/>
      <c r="B63" s="453"/>
      <c r="C63" s="433"/>
      <c r="D63" s="433"/>
      <c r="E63" s="433"/>
      <c r="F63" s="434"/>
      <c r="G63" s="432"/>
      <c r="H63" s="433"/>
      <c r="I63" s="433"/>
      <c r="J63" s="433"/>
      <c r="K63" s="434"/>
      <c r="L63" s="440"/>
      <c r="M63" s="441"/>
      <c r="N63" s="443"/>
      <c r="O63" s="456"/>
      <c r="P63" s="456"/>
      <c r="Q63" s="292" t="str">
        <f>IFERROR(VLOOKUP(U63,リスト!$AW$1:$AY$44,2,0),"")</f>
        <v/>
      </c>
      <c r="R63" s="447"/>
      <c r="S63" s="286" t="str">
        <f>IFERROR(VLOOKUP(U63,リスト!$AW$1:$AY$44,3,0),"")</f>
        <v/>
      </c>
      <c r="T63" s="287"/>
      <c r="U63" s="34"/>
      <c r="V63" s="461"/>
      <c r="W63" s="462"/>
      <c r="X63" s="462"/>
      <c r="Y63" s="462"/>
      <c r="Z63" s="463"/>
      <c r="AA63" s="278"/>
      <c r="AB63" s="279"/>
      <c r="AC63" s="279"/>
    </row>
    <row r="64" spans="1:29" s="127" customFormat="1" ht="15" customHeight="1">
      <c r="A64" s="450"/>
      <c r="B64" s="453"/>
      <c r="C64" s="433"/>
      <c r="D64" s="433"/>
      <c r="E64" s="433"/>
      <c r="F64" s="434"/>
      <c r="G64" s="432"/>
      <c r="H64" s="433"/>
      <c r="I64" s="433"/>
      <c r="J64" s="433"/>
      <c r="K64" s="434"/>
      <c r="L64" s="440"/>
      <c r="M64" s="441"/>
      <c r="N64" s="443"/>
      <c r="O64" s="456"/>
      <c r="P64" s="456"/>
      <c r="Q64" s="292" t="str">
        <f>IFERROR(VLOOKUP(U64,リスト!$AW$1:$AY$44,2,0),"")</f>
        <v/>
      </c>
      <c r="R64" s="293"/>
      <c r="S64" s="286" t="str">
        <f>IFERROR(VLOOKUP(U64,リスト!$AW$1:$AY$44,3,0),"")</f>
        <v/>
      </c>
      <c r="T64" s="290"/>
      <c r="U64" s="34"/>
      <c r="V64" s="461"/>
      <c r="W64" s="462"/>
      <c r="X64" s="462"/>
      <c r="Y64" s="462"/>
      <c r="Z64" s="463"/>
      <c r="AA64" s="278"/>
      <c r="AB64" s="279"/>
      <c r="AC64" s="279"/>
    </row>
    <row r="65" spans="1:29" s="127" customFormat="1" ht="15" customHeight="1">
      <c r="A65" s="451"/>
      <c r="B65" s="454"/>
      <c r="C65" s="436"/>
      <c r="D65" s="436"/>
      <c r="E65" s="436"/>
      <c r="F65" s="437"/>
      <c r="G65" s="435"/>
      <c r="H65" s="436"/>
      <c r="I65" s="436"/>
      <c r="J65" s="436"/>
      <c r="K65" s="437"/>
      <c r="L65" s="182"/>
      <c r="M65" s="183" t="s">
        <v>313</v>
      </c>
      <c r="N65" s="444"/>
      <c r="O65" s="457"/>
      <c r="P65" s="457"/>
      <c r="Q65" s="294" t="str">
        <f>IFERROR(VLOOKUP(U65,リスト!$AW$1:$AY$44,2,0),"")</f>
        <v/>
      </c>
      <c r="R65" s="295"/>
      <c r="S65" s="445" t="str">
        <f>IFERROR(VLOOKUP(U65,リスト!$AW$1:$AY$44,3,0),"")</f>
        <v/>
      </c>
      <c r="T65" s="446"/>
      <c r="U65" s="35"/>
      <c r="V65" s="464"/>
      <c r="W65" s="465"/>
      <c r="X65" s="465"/>
      <c r="Y65" s="465"/>
      <c r="Z65" s="466"/>
      <c r="AA65" s="278"/>
      <c r="AB65" s="279"/>
      <c r="AC65" s="279"/>
    </row>
    <row r="66" spans="1:29" s="127" customFormat="1" ht="15" customHeight="1">
      <c r="A66" s="449">
        <v>7</v>
      </c>
      <c r="B66" s="452"/>
      <c r="C66" s="430"/>
      <c r="D66" s="430"/>
      <c r="E66" s="430"/>
      <c r="F66" s="431"/>
      <c r="G66" s="429"/>
      <c r="H66" s="430"/>
      <c r="I66" s="430"/>
      <c r="J66" s="430"/>
      <c r="K66" s="431"/>
      <c r="L66" s="438"/>
      <c r="M66" s="439"/>
      <c r="N66" s="442"/>
      <c r="O66" s="455"/>
      <c r="P66" s="455"/>
      <c r="Q66" s="292" t="str">
        <f>IFERROR(VLOOKUP(U66,リスト!$AW$1:$AY$44,2,0),"")</f>
        <v/>
      </c>
      <c r="R66" s="447"/>
      <c r="S66" s="286" t="str">
        <f>IFERROR(VLOOKUP(U66,リスト!$AW$1:$AY$44,3,0),"")</f>
        <v/>
      </c>
      <c r="T66" s="290"/>
      <c r="U66" s="33"/>
      <c r="V66" s="458"/>
      <c r="W66" s="459"/>
      <c r="X66" s="459"/>
      <c r="Y66" s="459"/>
      <c r="Z66" s="460"/>
      <c r="AA66" s="276"/>
      <c r="AB66" s="277"/>
      <c r="AC66" s="277"/>
    </row>
    <row r="67" spans="1:29" s="127" customFormat="1" ht="15" customHeight="1">
      <c r="A67" s="450"/>
      <c r="B67" s="453"/>
      <c r="C67" s="433"/>
      <c r="D67" s="433"/>
      <c r="E67" s="433"/>
      <c r="F67" s="434"/>
      <c r="G67" s="432"/>
      <c r="H67" s="433"/>
      <c r="I67" s="433"/>
      <c r="J67" s="433"/>
      <c r="K67" s="434"/>
      <c r="L67" s="440"/>
      <c r="M67" s="441"/>
      <c r="N67" s="443"/>
      <c r="O67" s="456"/>
      <c r="P67" s="456"/>
      <c r="Q67" s="292" t="str">
        <f>IFERROR(VLOOKUP(U67,リスト!$AW$1:$AY$44,2,0),"")</f>
        <v/>
      </c>
      <c r="R67" s="293"/>
      <c r="S67" s="286" t="str">
        <f>IFERROR(VLOOKUP(U67,リスト!$AW$1:$AY$44,3,0),"")</f>
        <v/>
      </c>
      <c r="T67" s="287"/>
      <c r="U67" s="34"/>
      <c r="V67" s="461"/>
      <c r="W67" s="462"/>
      <c r="X67" s="462"/>
      <c r="Y67" s="462"/>
      <c r="Z67" s="463"/>
      <c r="AA67" s="278"/>
      <c r="AB67" s="279"/>
      <c r="AC67" s="279"/>
    </row>
    <row r="68" spans="1:29" s="127" customFormat="1" ht="15" customHeight="1">
      <c r="A68" s="450"/>
      <c r="B68" s="453"/>
      <c r="C68" s="433"/>
      <c r="D68" s="433"/>
      <c r="E68" s="433"/>
      <c r="F68" s="434"/>
      <c r="G68" s="432"/>
      <c r="H68" s="433"/>
      <c r="I68" s="433"/>
      <c r="J68" s="433"/>
      <c r="K68" s="434"/>
      <c r="L68" s="440"/>
      <c r="M68" s="441"/>
      <c r="N68" s="443"/>
      <c r="O68" s="456"/>
      <c r="P68" s="456"/>
      <c r="Q68" s="292" t="str">
        <f>IFERROR(VLOOKUP(U68,リスト!$AW$1:$AY$44,2,0),"")</f>
        <v/>
      </c>
      <c r="R68" s="447"/>
      <c r="S68" s="286" t="str">
        <f>IFERROR(VLOOKUP(U68,リスト!$AW$1:$AY$44,3,0),"")</f>
        <v/>
      </c>
      <c r="T68" s="290"/>
      <c r="U68" s="34"/>
      <c r="V68" s="461"/>
      <c r="W68" s="462"/>
      <c r="X68" s="462"/>
      <c r="Y68" s="462"/>
      <c r="Z68" s="463"/>
      <c r="AA68" s="278"/>
      <c r="AB68" s="279"/>
      <c r="AC68" s="279"/>
    </row>
    <row r="69" spans="1:29" s="127" customFormat="1" ht="15" customHeight="1">
      <c r="A69" s="450"/>
      <c r="B69" s="453"/>
      <c r="C69" s="433"/>
      <c r="D69" s="433"/>
      <c r="E69" s="433"/>
      <c r="F69" s="434"/>
      <c r="G69" s="432"/>
      <c r="H69" s="433"/>
      <c r="I69" s="433"/>
      <c r="J69" s="433"/>
      <c r="K69" s="434"/>
      <c r="L69" s="440"/>
      <c r="M69" s="441"/>
      <c r="N69" s="443"/>
      <c r="O69" s="456"/>
      <c r="P69" s="456"/>
      <c r="Q69" s="292" t="str">
        <f>IFERROR(VLOOKUP(U69,リスト!$AW$1:$AY$44,2,0),"")</f>
        <v/>
      </c>
      <c r="R69" s="447"/>
      <c r="S69" s="286" t="str">
        <f>IFERROR(VLOOKUP(U69,リスト!$AW$1:$AY$44,3,0),"")</f>
        <v/>
      </c>
      <c r="T69" s="287"/>
      <c r="U69" s="34"/>
      <c r="V69" s="461"/>
      <c r="W69" s="462"/>
      <c r="X69" s="462"/>
      <c r="Y69" s="462"/>
      <c r="Z69" s="463"/>
      <c r="AA69" s="278"/>
      <c r="AB69" s="279"/>
      <c r="AC69" s="279"/>
    </row>
    <row r="70" spans="1:29" s="127" customFormat="1" ht="15" customHeight="1">
      <c r="A70" s="450"/>
      <c r="B70" s="453"/>
      <c r="C70" s="433"/>
      <c r="D70" s="433"/>
      <c r="E70" s="433"/>
      <c r="F70" s="434"/>
      <c r="G70" s="432"/>
      <c r="H70" s="433"/>
      <c r="I70" s="433"/>
      <c r="J70" s="433"/>
      <c r="K70" s="434"/>
      <c r="L70" s="440"/>
      <c r="M70" s="441"/>
      <c r="N70" s="443"/>
      <c r="O70" s="456"/>
      <c r="P70" s="456"/>
      <c r="Q70" s="292" t="str">
        <f>IFERROR(VLOOKUP(U70,リスト!$AW$1:$AY$44,2,0),"")</f>
        <v/>
      </c>
      <c r="R70" s="293"/>
      <c r="S70" s="286" t="str">
        <f>IFERROR(VLOOKUP(U70,リスト!$AW$1:$AY$44,3,0),"")</f>
        <v/>
      </c>
      <c r="T70" s="290"/>
      <c r="U70" s="34"/>
      <c r="V70" s="461"/>
      <c r="W70" s="462"/>
      <c r="X70" s="462"/>
      <c r="Y70" s="462"/>
      <c r="Z70" s="463"/>
      <c r="AA70" s="278"/>
      <c r="AB70" s="279"/>
      <c r="AC70" s="279"/>
    </row>
    <row r="71" spans="1:29" s="127" customFormat="1" ht="15" customHeight="1">
      <c r="A71" s="451"/>
      <c r="B71" s="454"/>
      <c r="C71" s="436"/>
      <c r="D71" s="436"/>
      <c r="E71" s="436"/>
      <c r="F71" s="437"/>
      <c r="G71" s="435"/>
      <c r="H71" s="436"/>
      <c r="I71" s="436"/>
      <c r="J71" s="436"/>
      <c r="K71" s="437"/>
      <c r="L71" s="182"/>
      <c r="M71" s="183" t="s">
        <v>313</v>
      </c>
      <c r="N71" s="444"/>
      <c r="O71" s="457"/>
      <c r="P71" s="457"/>
      <c r="Q71" s="294" t="str">
        <f>IFERROR(VLOOKUP(U71,リスト!$AW$1:$AY$44,2,0),"")</f>
        <v/>
      </c>
      <c r="R71" s="295"/>
      <c r="S71" s="445" t="str">
        <f>IFERROR(VLOOKUP(U71,リスト!$AW$1:$AY$44,3,0),"")</f>
        <v/>
      </c>
      <c r="T71" s="446"/>
      <c r="U71" s="35"/>
      <c r="V71" s="464"/>
      <c r="W71" s="465"/>
      <c r="X71" s="465"/>
      <c r="Y71" s="465"/>
      <c r="Z71" s="466"/>
      <c r="AA71" s="278"/>
      <c r="AB71" s="279"/>
      <c r="AC71" s="279"/>
    </row>
    <row r="72" spans="1:29" s="127" customFormat="1" ht="15" customHeight="1">
      <c r="A72" s="449">
        <v>8</v>
      </c>
      <c r="B72" s="452"/>
      <c r="C72" s="430"/>
      <c r="D72" s="430"/>
      <c r="E72" s="430"/>
      <c r="F72" s="431"/>
      <c r="G72" s="429"/>
      <c r="H72" s="430"/>
      <c r="I72" s="430"/>
      <c r="J72" s="430"/>
      <c r="K72" s="431"/>
      <c r="L72" s="438"/>
      <c r="M72" s="439"/>
      <c r="N72" s="442"/>
      <c r="O72" s="455"/>
      <c r="P72" s="455"/>
      <c r="Q72" s="292" t="str">
        <f>IFERROR(VLOOKUP(U72,リスト!$AW$1:$AY$44,2,0),"")</f>
        <v/>
      </c>
      <c r="R72" s="447"/>
      <c r="S72" s="286" t="str">
        <f>IFERROR(VLOOKUP(U72,リスト!$AW$1:$AY$44,3,0),"")</f>
        <v/>
      </c>
      <c r="T72" s="290"/>
      <c r="U72" s="33"/>
      <c r="V72" s="458"/>
      <c r="W72" s="459"/>
      <c r="X72" s="459"/>
      <c r="Y72" s="459"/>
      <c r="Z72" s="460"/>
      <c r="AA72" s="276"/>
      <c r="AB72" s="277"/>
      <c r="AC72" s="277"/>
    </row>
    <row r="73" spans="1:29" s="127" customFormat="1" ht="15" customHeight="1">
      <c r="A73" s="450"/>
      <c r="B73" s="453"/>
      <c r="C73" s="433"/>
      <c r="D73" s="433"/>
      <c r="E73" s="433"/>
      <c r="F73" s="434"/>
      <c r="G73" s="432"/>
      <c r="H73" s="433"/>
      <c r="I73" s="433"/>
      <c r="J73" s="433"/>
      <c r="K73" s="434"/>
      <c r="L73" s="440"/>
      <c r="M73" s="441"/>
      <c r="N73" s="443"/>
      <c r="O73" s="456"/>
      <c r="P73" s="456"/>
      <c r="Q73" s="292" t="str">
        <f>IFERROR(VLOOKUP(U73,リスト!$AW$1:$AY$44,2,0),"")</f>
        <v/>
      </c>
      <c r="R73" s="293"/>
      <c r="S73" s="286" t="str">
        <f>IFERROR(VLOOKUP(U73,リスト!$AW$1:$AY$44,3,0),"")</f>
        <v/>
      </c>
      <c r="T73" s="287"/>
      <c r="U73" s="34"/>
      <c r="V73" s="461"/>
      <c r="W73" s="462"/>
      <c r="X73" s="462"/>
      <c r="Y73" s="462"/>
      <c r="Z73" s="463"/>
      <c r="AA73" s="278"/>
      <c r="AB73" s="279"/>
      <c r="AC73" s="279"/>
    </row>
    <row r="74" spans="1:29" s="127" customFormat="1" ht="15" customHeight="1">
      <c r="A74" s="450"/>
      <c r="B74" s="453"/>
      <c r="C74" s="433"/>
      <c r="D74" s="433"/>
      <c r="E74" s="433"/>
      <c r="F74" s="434"/>
      <c r="G74" s="432"/>
      <c r="H74" s="433"/>
      <c r="I74" s="433"/>
      <c r="J74" s="433"/>
      <c r="K74" s="434"/>
      <c r="L74" s="440"/>
      <c r="M74" s="441"/>
      <c r="N74" s="443"/>
      <c r="O74" s="456"/>
      <c r="P74" s="456"/>
      <c r="Q74" s="292" t="str">
        <f>IFERROR(VLOOKUP(U74,リスト!$AW$1:$AY$44,2,0),"")</f>
        <v/>
      </c>
      <c r="R74" s="447"/>
      <c r="S74" s="286" t="str">
        <f>IFERROR(VLOOKUP(U74,リスト!$AW$1:$AY$44,3,0),"")</f>
        <v/>
      </c>
      <c r="T74" s="290"/>
      <c r="U74" s="34"/>
      <c r="V74" s="461"/>
      <c r="W74" s="462"/>
      <c r="X74" s="462"/>
      <c r="Y74" s="462"/>
      <c r="Z74" s="463"/>
      <c r="AA74" s="278"/>
      <c r="AB74" s="279"/>
      <c r="AC74" s="279"/>
    </row>
    <row r="75" spans="1:29" s="127" customFormat="1" ht="15" customHeight="1">
      <c r="A75" s="450"/>
      <c r="B75" s="453"/>
      <c r="C75" s="433"/>
      <c r="D75" s="433"/>
      <c r="E75" s="433"/>
      <c r="F75" s="434"/>
      <c r="G75" s="432"/>
      <c r="H75" s="433"/>
      <c r="I75" s="433"/>
      <c r="J75" s="433"/>
      <c r="K75" s="434"/>
      <c r="L75" s="440"/>
      <c r="M75" s="441"/>
      <c r="N75" s="443"/>
      <c r="O75" s="456"/>
      <c r="P75" s="456"/>
      <c r="Q75" s="292" t="str">
        <f>IFERROR(VLOOKUP(U75,リスト!$AW$1:$AY$44,2,0),"")</f>
        <v/>
      </c>
      <c r="R75" s="447"/>
      <c r="S75" s="286" t="str">
        <f>IFERROR(VLOOKUP(U75,リスト!$AW$1:$AY$44,3,0),"")</f>
        <v/>
      </c>
      <c r="T75" s="287"/>
      <c r="U75" s="34"/>
      <c r="V75" s="461"/>
      <c r="W75" s="462"/>
      <c r="X75" s="462"/>
      <c r="Y75" s="462"/>
      <c r="Z75" s="463"/>
      <c r="AA75" s="278"/>
      <c r="AB75" s="279"/>
      <c r="AC75" s="279"/>
    </row>
    <row r="76" spans="1:29" s="127" customFormat="1" ht="15" customHeight="1">
      <c r="A76" s="450"/>
      <c r="B76" s="453"/>
      <c r="C76" s="433"/>
      <c r="D76" s="433"/>
      <c r="E76" s="433"/>
      <c r="F76" s="434"/>
      <c r="G76" s="432"/>
      <c r="H76" s="433"/>
      <c r="I76" s="433"/>
      <c r="J76" s="433"/>
      <c r="K76" s="434"/>
      <c r="L76" s="440"/>
      <c r="M76" s="441"/>
      <c r="N76" s="443"/>
      <c r="O76" s="456"/>
      <c r="P76" s="456"/>
      <c r="Q76" s="292" t="str">
        <f>IFERROR(VLOOKUP(U76,リスト!$AW$1:$AY$44,2,0),"")</f>
        <v/>
      </c>
      <c r="R76" s="293"/>
      <c r="S76" s="286" t="str">
        <f>IFERROR(VLOOKUP(U76,リスト!$AW$1:$AY$44,3,0),"")</f>
        <v/>
      </c>
      <c r="T76" s="290"/>
      <c r="U76" s="34"/>
      <c r="V76" s="461"/>
      <c r="W76" s="462"/>
      <c r="X76" s="462"/>
      <c r="Y76" s="462"/>
      <c r="Z76" s="463"/>
      <c r="AA76" s="278"/>
      <c r="AB76" s="279"/>
      <c r="AC76" s="279"/>
    </row>
    <row r="77" spans="1:29" s="127" customFormat="1" ht="15" customHeight="1">
      <c r="A77" s="451"/>
      <c r="B77" s="454"/>
      <c r="C77" s="436"/>
      <c r="D77" s="436"/>
      <c r="E77" s="436"/>
      <c r="F77" s="437"/>
      <c r="G77" s="435"/>
      <c r="H77" s="436"/>
      <c r="I77" s="436"/>
      <c r="J77" s="436"/>
      <c r="K77" s="437"/>
      <c r="L77" s="182"/>
      <c r="M77" s="183" t="s">
        <v>313</v>
      </c>
      <c r="N77" s="444"/>
      <c r="O77" s="457"/>
      <c r="P77" s="457"/>
      <c r="Q77" s="294" t="str">
        <f>IFERROR(VLOOKUP(U77,リスト!$AW$1:$AY$44,2,0),"")</f>
        <v/>
      </c>
      <c r="R77" s="295"/>
      <c r="S77" s="445" t="str">
        <f>IFERROR(VLOOKUP(U77,リスト!$AW$1:$AY$44,3,0),"")</f>
        <v/>
      </c>
      <c r="T77" s="446"/>
      <c r="U77" s="35"/>
      <c r="V77" s="464"/>
      <c r="W77" s="465"/>
      <c r="X77" s="465"/>
      <c r="Y77" s="465"/>
      <c r="Z77" s="466"/>
      <c r="AA77" s="278"/>
      <c r="AB77" s="279"/>
      <c r="AC77" s="279"/>
    </row>
    <row r="78" spans="1:29" s="127" customFormat="1" ht="15" customHeight="1">
      <c r="A78" s="449">
        <v>9</v>
      </c>
      <c r="B78" s="452"/>
      <c r="C78" s="430"/>
      <c r="D78" s="430"/>
      <c r="E78" s="430"/>
      <c r="F78" s="431"/>
      <c r="G78" s="429"/>
      <c r="H78" s="430"/>
      <c r="I78" s="430"/>
      <c r="J78" s="430"/>
      <c r="K78" s="431"/>
      <c r="L78" s="438"/>
      <c r="M78" s="439"/>
      <c r="N78" s="442"/>
      <c r="O78" s="455"/>
      <c r="P78" s="455"/>
      <c r="Q78" s="292" t="str">
        <f>IFERROR(VLOOKUP(U78,リスト!$AW$1:$AY$44,2,0),"")</f>
        <v/>
      </c>
      <c r="R78" s="447"/>
      <c r="S78" s="286" t="str">
        <f>IFERROR(VLOOKUP(U78,リスト!$AW$1:$AY$44,3,0),"")</f>
        <v/>
      </c>
      <c r="T78" s="290"/>
      <c r="U78" s="33"/>
      <c r="V78" s="458"/>
      <c r="W78" s="459"/>
      <c r="X78" s="459"/>
      <c r="Y78" s="459"/>
      <c r="Z78" s="460"/>
      <c r="AA78" s="276"/>
      <c r="AB78" s="277"/>
      <c r="AC78" s="277"/>
    </row>
    <row r="79" spans="1:29" s="127" customFormat="1" ht="15" customHeight="1">
      <c r="A79" s="450"/>
      <c r="B79" s="453"/>
      <c r="C79" s="433"/>
      <c r="D79" s="433"/>
      <c r="E79" s="433"/>
      <c r="F79" s="434"/>
      <c r="G79" s="432"/>
      <c r="H79" s="433"/>
      <c r="I79" s="433"/>
      <c r="J79" s="433"/>
      <c r="K79" s="434"/>
      <c r="L79" s="440"/>
      <c r="M79" s="441"/>
      <c r="N79" s="443"/>
      <c r="O79" s="456"/>
      <c r="P79" s="456"/>
      <c r="Q79" s="292" t="str">
        <f>IFERROR(VLOOKUP(U79,リスト!$AW$1:$AY$44,2,0),"")</f>
        <v/>
      </c>
      <c r="R79" s="293"/>
      <c r="S79" s="286" t="str">
        <f>IFERROR(VLOOKUP(U79,リスト!$AW$1:$AY$44,3,0),"")</f>
        <v/>
      </c>
      <c r="T79" s="287"/>
      <c r="U79" s="34"/>
      <c r="V79" s="461"/>
      <c r="W79" s="462"/>
      <c r="X79" s="462"/>
      <c r="Y79" s="462"/>
      <c r="Z79" s="463"/>
      <c r="AA79" s="278"/>
      <c r="AB79" s="279"/>
      <c r="AC79" s="279"/>
    </row>
    <row r="80" spans="1:29" s="127" customFormat="1" ht="15" customHeight="1">
      <c r="A80" s="450"/>
      <c r="B80" s="453"/>
      <c r="C80" s="433"/>
      <c r="D80" s="433"/>
      <c r="E80" s="433"/>
      <c r="F80" s="434"/>
      <c r="G80" s="432"/>
      <c r="H80" s="433"/>
      <c r="I80" s="433"/>
      <c r="J80" s="433"/>
      <c r="K80" s="434"/>
      <c r="L80" s="440"/>
      <c r="M80" s="441"/>
      <c r="N80" s="443"/>
      <c r="O80" s="456"/>
      <c r="P80" s="456"/>
      <c r="Q80" s="292" t="str">
        <f>IFERROR(VLOOKUP(U80,リスト!$AW$1:$AY$44,2,0),"")</f>
        <v/>
      </c>
      <c r="R80" s="447"/>
      <c r="S80" s="286" t="str">
        <f>IFERROR(VLOOKUP(U80,リスト!$AW$1:$AY$44,3,0),"")</f>
        <v/>
      </c>
      <c r="T80" s="290"/>
      <c r="U80" s="34"/>
      <c r="V80" s="461"/>
      <c r="W80" s="462"/>
      <c r="X80" s="462"/>
      <c r="Y80" s="462"/>
      <c r="Z80" s="463"/>
      <c r="AA80" s="278"/>
      <c r="AB80" s="279"/>
      <c r="AC80" s="279"/>
    </row>
    <row r="81" spans="1:29" s="127" customFormat="1" ht="15" customHeight="1">
      <c r="A81" s="450"/>
      <c r="B81" s="453"/>
      <c r="C81" s="433"/>
      <c r="D81" s="433"/>
      <c r="E81" s="433"/>
      <c r="F81" s="434"/>
      <c r="G81" s="432"/>
      <c r="H81" s="433"/>
      <c r="I81" s="433"/>
      <c r="J81" s="433"/>
      <c r="K81" s="434"/>
      <c r="L81" s="440"/>
      <c r="M81" s="441"/>
      <c r="N81" s="443"/>
      <c r="O81" s="456"/>
      <c r="P81" s="456"/>
      <c r="Q81" s="292" t="str">
        <f>IFERROR(VLOOKUP(U81,リスト!$AW$1:$AY$44,2,0),"")</f>
        <v/>
      </c>
      <c r="R81" s="447"/>
      <c r="S81" s="286" t="str">
        <f>IFERROR(VLOOKUP(U81,リスト!$AW$1:$AY$44,3,0),"")</f>
        <v/>
      </c>
      <c r="T81" s="287"/>
      <c r="U81" s="34"/>
      <c r="V81" s="461"/>
      <c r="W81" s="462"/>
      <c r="X81" s="462"/>
      <c r="Y81" s="462"/>
      <c r="Z81" s="463"/>
      <c r="AA81" s="278"/>
      <c r="AB81" s="279"/>
      <c r="AC81" s="279"/>
    </row>
    <row r="82" spans="1:29" s="127" customFormat="1" ht="15" customHeight="1">
      <c r="A82" s="450"/>
      <c r="B82" s="453"/>
      <c r="C82" s="433"/>
      <c r="D82" s="433"/>
      <c r="E82" s="433"/>
      <c r="F82" s="434"/>
      <c r="G82" s="432"/>
      <c r="H82" s="433"/>
      <c r="I82" s="433"/>
      <c r="J82" s="433"/>
      <c r="K82" s="434"/>
      <c r="L82" s="440"/>
      <c r="M82" s="441"/>
      <c r="N82" s="443"/>
      <c r="O82" s="456"/>
      <c r="P82" s="456"/>
      <c r="Q82" s="292" t="str">
        <f>IFERROR(VLOOKUP(U82,リスト!$AW$1:$AY$44,2,0),"")</f>
        <v/>
      </c>
      <c r="R82" s="293"/>
      <c r="S82" s="286" t="str">
        <f>IFERROR(VLOOKUP(U82,リスト!$AW$1:$AY$44,3,0),"")</f>
        <v/>
      </c>
      <c r="T82" s="290"/>
      <c r="U82" s="34"/>
      <c r="V82" s="461"/>
      <c r="W82" s="462"/>
      <c r="X82" s="462"/>
      <c r="Y82" s="462"/>
      <c r="Z82" s="463"/>
      <c r="AA82" s="278"/>
      <c r="AB82" s="279"/>
      <c r="AC82" s="279"/>
    </row>
    <row r="83" spans="1:29" s="127" customFormat="1" ht="15" customHeight="1">
      <c r="A83" s="451"/>
      <c r="B83" s="454"/>
      <c r="C83" s="436"/>
      <c r="D83" s="436"/>
      <c r="E83" s="436"/>
      <c r="F83" s="437"/>
      <c r="G83" s="435"/>
      <c r="H83" s="436"/>
      <c r="I83" s="436"/>
      <c r="J83" s="436"/>
      <c r="K83" s="437"/>
      <c r="L83" s="182"/>
      <c r="M83" s="183" t="s">
        <v>313</v>
      </c>
      <c r="N83" s="444"/>
      <c r="O83" s="457"/>
      <c r="P83" s="457"/>
      <c r="Q83" s="294" t="str">
        <f>IFERROR(VLOOKUP(U83,リスト!$AW$1:$AY$44,2,0),"")</f>
        <v/>
      </c>
      <c r="R83" s="295"/>
      <c r="S83" s="445" t="str">
        <f>IFERROR(VLOOKUP(U83,リスト!$AW$1:$AY$44,3,0),"")</f>
        <v/>
      </c>
      <c r="T83" s="446"/>
      <c r="U83" s="35"/>
      <c r="V83" s="464"/>
      <c r="W83" s="465"/>
      <c r="X83" s="465"/>
      <c r="Y83" s="465"/>
      <c r="Z83" s="466"/>
      <c r="AA83" s="278"/>
      <c r="AB83" s="279"/>
      <c r="AC83" s="279"/>
    </row>
    <row r="84" spans="1:29" s="127" customFormat="1" ht="15" customHeight="1">
      <c r="A84" s="449">
        <v>10</v>
      </c>
      <c r="B84" s="452"/>
      <c r="C84" s="430"/>
      <c r="D84" s="430"/>
      <c r="E84" s="430"/>
      <c r="F84" s="431"/>
      <c r="G84" s="429"/>
      <c r="H84" s="430"/>
      <c r="I84" s="430"/>
      <c r="J84" s="430"/>
      <c r="K84" s="431"/>
      <c r="L84" s="438"/>
      <c r="M84" s="439"/>
      <c r="N84" s="442"/>
      <c r="O84" s="455"/>
      <c r="P84" s="455"/>
      <c r="Q84" s="292" t="str">
        <f>IFERROR(VLOOKUP(U84,リスト!$AW$1:$AY$44,2,0),"")</f>
        <v/>
      </c>
      <c r="R84" s="447"/>
      <c r="S84" s="286" t="str">
        <f>IFERROR(VLOOKUP(U84,リスト!$AW$1:$AY$44,3,0),"")</f>
        <v/>
      </c>
      <c r="T84" s="290"/>
      <c r="U84" s="33"/>
      <c r="V84" s="458"/>
      <c r="W84" s="459"/>
      <c r="X84" s="459"/>
      <c r="Y84" s="459"/>
      <c r="Z84" s="460"/>
      <c r="AA84" s="276"/>
      <c r="AB84" s="277"/>
      <c r="AC84" s="277"/>
    </row>
    <row r="85" spans="1:29" s="127" customFormat="1" ht="15" customHeight="1">
      <c r="A85" s="450"/>
      <c r="B85" s="453"/>
      <c r="C85" s="433"/>
      <c r="D85" s="433"/>
      <c r="E85" s="433"/>
      <c r="F85" s="434"/>
      <c r="G85" s="432"/>
      <c r="H85" s="433"/>
      <c r="I85" s="433"/>
      <c r="J85" s="433"/>
      <c r="K85" s="434"/>
      <c r="L85" s="440"/>
      <c r="M85" s="441"/>
      <c r="N85" s="443"/>
      <c r="O85" s="456"/>
      <c r="P85" s="456"/>
      <c r="Q85" s="292" t="str">
        <f>IFERROR(VLOOKUP(U85,リスト!$AW$1:$AY$44,2,0),"")</f>
        <v/>
      </c>
      <c r="R85" s="293"/>
      <c r="S85" s="286" t="str">
        <f>IFERROR(VLOOKUP(U85,リスト!$AW$1:$AY$44,3,0),"")</f>
        <v/>
      </c>
      <c r="T85" s="287"/>
      <c r="U85" s="34"/>
      <c r="V85" s="461"/>
      <c r="W85" s="462"/>
      <c r="X85" s="462"/>
      <c r="Y85" s="462"/>
      <c r="Z85" s="463"/>
      <c r="AA85" s="278"/>
      <c r="AB85" s="279"/>
      <c r="AC85" s="279"/>
    </row>
    <row r="86" spans="1:29" s="127" customFormat="1" ht="15" customHeight="1">
      <c r="A86" s="450"/>
      <c r="B86" s="453"/>
      <c r="C86" s="433"/>
      <c r="D86" s="433"/>
      <c r="E86" s="433"/>
      <c r="F86" s="434"/>
      <c r="G86" s="432"/>
      <c r="H86" s="433"/>
      <c r="I86" s="433"/>
      <c r="J86" s="433"/>
      <c r="K86" s="434"/>
      <c r="L86" s="440"/>
      <c r="M86" s="441"/>
      <c r="N86" s="443"/>
      <c r="O86" s="456"/>
      <c r="P86" s="456"/>
      <c r="Q86" s="292" t="str">
        <f>IFERROR(VLOOKUP(U86,リスト!$AW$1:$AY$44,2,0),"")</f>
        <v/>
      </c>
      <c r="R86" s="447"/>
      <c r="S86" s="286" t="str">
        <f>IFERROR(VLOOKUP(U86,リスト!$AW$1:$AY$44,3,0),"")</f>
        <v/>
      </c>
      <c r="T86" s="290"/>
      <c r="U86" s="34"/>
      <c r="V86" s="461"/>
      <c r="W86" s="462"/>
      <c r="X86" s="462"/>
      <c r="Y86" s="462"/>
      <c r="Z86" s="463"/>
      <c r="AA86" s="278"/>
      <c r="AB86" s="279"/>
      <c r="AC86" s="279"/>
    </row>
    <row r="87" spans="1:29" s="127" customFormat="1" ht="15" customHeight="1">
      <c r="A87" s="450"/>
      <c r="B87" s="453"/>
      <c r="C87" s="433"/>
      <c r="D87" s="433"/>
      <c r="E87" s="433"/>
      <c r="F87" s="434"/>
      <c r="G87" s="432"/>
      <c r="H87" s="433"/>
      <c r="I87" s="433"/>
      <c r="J87" s="433"/>
      <c r="K87" s="434"/>
      <c r="L87" s="440"/>
      <c r="M87" s="441"/>
      <c r="N87" s="443"/>
      <c r="O87" s="456"/>
      <c r="P87" s="456"/>
      <c r="Q87" s="292" t="str">
        <f>IFERROR(VLOOKUP(U87,リスト!$AW$1:$AY$44,2,0),"")</f>
        <v/>
      </c>
      <c r="R87" s="447"/>
      <c r="S87" s="286" t="str">
        <f>IFERROR(VLOOKUP(U87,リスト!$AW$1:$AY$44,3,0),"")</f>
        <v/>
      </c>
      <c r="T87" s="287"/>
      <c r="U87" s="34"/>
      <c r="V87" s="461"/>
      <c r="W87" s="462"/>
      <c r="X87" s="462"/>
      <c r="Y87" s="462"/>
      <c r="Z87" s="463"/>
      <c r="AA87" s="278"/>
      <c r="AB87" s="279"/>
      <c r="AC87" s="279"/>
    </row>
    <row r="88" spans="1:29" s="127" customFormat="1" ht="15" customHeight="1">
      <c r="A88" s="450"/>
      <c r="B88" s="453"/>
      <c r="C88" s="433"/>
      <c r="D88" s="433"/>
      <c r="E88" s="433"/>
      <c r="F88" s="434"/>
      <c r="G88" s="432"/>
      <c r="H88" s="433"/>
      <c r="I88" s="433"/>
      <c r="J88" s="433"/>
      <c r="K88" s="434"/>
      <c r="L88" s="440"/>
      <c r="M88" s="441"/>
      <c r="N88" s="443"/>
      <c r="O88" s="456"/>
      <c r="P88" s="456"/>
      <c r="Q88" s="292" t="str">
        <f>IFERROR(VLOOKUP(U88,リスト!$AW$1:$AY$44,2,0),"")</f>
        <v/>
      </c>
      <c r="R88" s="293"/>
      <c r="S88" s="286" t="str">
        <f>IFERROR(VLOOKUP(U88,リスト!$AW$1:$AY$44,3,0),"")</f>
        <v/>
      </c>
      <c r="T88" s="290"/>
      <c r="U88" s="34"/>
      <c r="V88" s="461"/>
      <c r="W88" s="462"/>
      <c r="X88" s="462"/>
      <c r="Y88" s="462"/>
      <c r="Z88" s="463"/>
      <c r="AA88" s="278"/>
      <c r="AB88" s="279"/>
      <c r="AC88" s="279"/>
    </row>
    <row r="89" spans="1:29" s="127" customFormat="1" ht="15" customHeight="1">
      <c r="A89" s="450"/>
      <c r="B89" s="453"/>
      <c r="C89" s="433"/>
      <c r="D89" s="433"/>
      <c r="E89" s="433"/>
      <c r="F89" s="434"/>
      <c r="G89" s="432"/>
      <c r="H89" s="433"/>
      <c r="I89" s="433"/>
      <c r="J89" s="433"/>
      <c r="K89" s="434"/>
      <c r="L89" s="182"/>
      <c r="M89" s="183" t="s">
        <v>313</v>
      </c>
      <c r="N89" s="444"/>
      <c r="O89" s="457"/>
      <c r="P89" s="457"/>
      <c r="Q89" s="294" t="str">
        <f>IFERROR(VLOOKUP(U89,リスト!$AW$1:$AY$44,2,0),"")</f>
        <v/>
      </c>
      <c r="R89" s="295"/>
      <c r="S89" s="286" t="str">
        <f>IFERROR(VLOOKUP(U89,リスト!$AW$1:$AY$44,3,0),"")</f>
        <v/>
      </c>
      <c r="T89" s="287"/>
      <c r="U89" s="35"/>
      <c r="V89" s="464"/>
      <c r="W89" s="465"/>
      <c r="X89" s="465"/>
      <c r="Y89" s="465"/>
      <c r="Z89" s="466"/>
      <c r="AA89" s="278"/>
      <c r="AB89" s="279"/>
      <c r="AC89" s="279"/>
    </row>
    <row r="90" spans="1:29" s="127" customFormat="1" ht="15" hidden="1" customHeight="1" outlineLevel="1">
      <c r="A90" s="449">
        <v>11</v>
      </c>
      <c r="B90" s="452"/>
      <c r="C90" s="430"/>
      <c r="D90" s="430"/>
      <c r="E90" s="430"/>
      <c r="F90" s="431"/>
      <c r="G90" s="429"/>
      <c r="H90" s="430"/>
      <c r="I90" s="430"/>
      <c r="J90" s="430"/>
      <c r="K90" s="431"/>
      <c r="L90" s="438"/>
      <c r="M90" s="439"/>
      <c r="N90" s="442"/>
      <c r="O90" s="455"/>
      <c r="P90" s="455"/>
      <c r="Q90" s="484" t="str">
        <f>IFERROR(VLOOKUP(U90,リスト!$AW$1:$AY$44,2,0),"")</f>
        <v/>
      </c>
      <c r="R90" s="485"/>
      <c r="S90" s="288" t="str">
        <f>IFERROR(VLOOKUP(U90,リスト!$AW$1:$AY$44,3,0),"")</f>
        <v/>
      </c>
      <c r="T90" s="289"/>
      <c r="U90" s="33"/>
      <c r="V90" s="458"/>
      <c r="W90" s="459"/>
      <c r="X90" s="459"/>
      <c r="Y90" s="459"/>
      <c r="Z90" s="460"/>
      <c r="AA90" s="276"/>
      <c r="AB90" s="277"/>
      <c r="AC90" s="277"/>
    </row>
    <row r="91" spans="1:29" s="127" customFormat="1" ht="15" hidden="1" customHeight="1" outlineLevel="1">
      <c r="A91" s="450"/>
      <c r="B91" s="453"/>
      <c r="C91" s="433"/>
      <c r="D91" s="433"/>
      <c r="E91" s="433"/>
      <c r="F91" s="434"/>
      <c r="G91" s="432"/>
      <c r="H91" s="433"/>
      <c r="I91" s="433"/>
      <c r="J91" s="433"/>
      <c r="K91" s="434"/>
      <c r="L91" s="440"/>
      <c r="M91" s="441"/>
      <c r="N91" s="443"/>
      <c r="O91" s="456"/>
      <c r="P91" s="456"/>
      <c r="Q91" s="292" t="str">
        <f>IFERROR(VLOOKUP(U91,リスト!$AW$1:$AY$44,2,0),"")</f>
        <v/>
      </c>
      <c r="R91" s="293"/>
      <c r="S91" s="467" t="str">
        <f>IFERROR(VLOOKUP(U91,リスト!$AW$1:$AY$44,3,0),"")</f>
        <v/>
      </c>
      <c r="T91" s="468"/>
      <c r="U91" s="34"/>
      <c r="V91" s="461"/>
      <c r="W91" s="462"/>
      <c r="X91" s="462"/>
      <c r="Y91" s="462"/>
      <c r="Z91" s="463"/>
      <c r="AA91" s="278"/>
      <c r="AB91" s="279"/>
      <c r="AC91" s="279"/>
    </row>
    <row r="92" spans="1:29" s="127" customFormat="1" ht="14.25" hidden="1" customHeight="1" outlineLevel="1">
      <c r="A92" s="450"/>
      <c r="B92" s="453"/>
      <c r="C92" s="433"/>
      <c r="D92" s="433"/>
      <c r="E92" s="433"/>
      <c r="F92" s="434"/>
      <c r="G92" s="432"/>
      <c r="H92" s="433"/>
      <c r="I92" s="433"/>
      <c r="J92" s="433"/>
      <c r="K92" s="434"/>
      <c r="L92" s="440"/>
      <c r="M92" s="441"/>
      <c r="N92" s="443"/>
      <c r="O92" s="456"/>
      <c r="P92" s="456"/>
      <c r="Q92" s="292" t="str">
        <f>IFERROR(VLOOKUP(U92,リスト!$AW$1:$AY$44,2,0),"")</f>
        <v/>
      </c>
      <c r="R92" s="293"/>
      <c r="S92" s="467" t="str">
        <f>IFERROR(VLOOKUP(U92,リスト!$AW$1:$AY$44,3,0),"")</f>
        <v/>
      </c>
      <c r="T92" s="468"/>
      <c r="U92" s="34"/>
      <c r="V92" s="461"/>
      <c r="W92" s="462"/>
      <c r="X92" s="462"/>
      <c r="Y92" s="462"/>
      <c r="Z92" s="463"/>
      <c r="AA92" s="278"/>
      <c r="AB92" s="279"/>
      <c r="AC92" s="279"/>
    </row>
    <row r="93" spans="1:29" s="127" customFormat="1" ht="15" hidden="1" customHeight="1" outlineLevel="1">
      <c r="A93" s="450"/>
      <c r="B93" s="453"/>
      <c r="C93" s="433"/>
      <c r="D93" s="433"/>
      <c r="E93" s="433"/>
      <c r="F93" s="434"/>
      <c r="G93" s="432"/>
      <c r="H93" s="433"/>
      <c r="I93" s="433"/>
      <c r="J93" s="433"/>
      <c r="K93" s="434"/>
      <c r="L93" s="440"/>
      <c r="M93" s="441"/>
      <c r="N93" s="443"/>
      <c r="O93" s="456"/>
      <c r="P93" s="456"/>
      <c r="Q93" s="292" t="str">
        <f>IFERROR(VLOOKUP(U93,リスト!$AW$1:$AY$44,2,0),"")</f>
        <v/>
      </c>
      <c r="R93" s="293"/>
      <c r="S93" s="467" t="str">
        <f>IFERROR(VLOOKUP(U93,リスト!$AW$1:$AY$44,3,0),"")</f>
        <v/>
      </c>
      <c r="T93" s="468"/>
      <c r="U93" s="34"/>
      <c r="V93" s="461"/>
      <c r="W93" s="462"/>
      <c r="X93" s="462"/>
      <c r="Y93" s="462"/>
      <c r="Z93" s="463"/>
      <c r="AA93" s="278"/>
      <c r="AB93" s="279"/>
      <c r="AC93" s="279"/>
    </row>
    <row r="94" spans="1:29" s="127" customFormat="1" ht="15" hidden="1" customHeight="1" outlineLevel="1">
      <c r="A94" s="450"/>
      <c r="B94" s="453"/>
      <c r="C94" s="433"/>
      <c r="D94" s="433"/>
      <c r="E94" s="433"/>
      <c r="F94" s="434"/>
      <c r="G94" s="432"/>
      <c r="H94" s="433"/>
      <c r="I94" s="433"/>
      <c r="J94" s="433"/>
      <c r="K94" s="434"/>
      <c r="L94" s="440"/>
      <c r="M94" s="441"/>
      <c r="N94" s="443"/>
      <c r="O94" s="456"/>
      <c r="P94" s="456"/>
      <c r="Q94" s="292" t="str">
        <f>IFERROR(VLOOKUP(U94,リスト!$AW$1:$AY$44,2,0),"")</f>
        <v/>
      </c>
      <c r="R94" s="293"/>
      <c r="S94" s="467" t="str">
        <f>IFERROR(VLOOKUP(U94,リスト!$AW$1:$AY$44,3,0),"")</f>
        <v/>
      </c>
      <c r="T94" s="468"/>
      <c r="U94" s="34"/>
      <c r="V94" s="461"/>
      <c r="W94" s="462"/>
      <c r="X94" s="462"/>
      <c r="Y94" s="462"/>
      <c r="Z94" s="463"/>
      <c r="AA94" s="278"/>
      <c r="AB94" s="279"/>
      <c r="AC94" s="279"/>
    </row>
    <row r="95" spans="1:29" s="127" customFormat="1" ht="15" hidden="1" customHeight="1" outlineLevel="1">
      <c r="A95" s="450"/>
      <c r="B95" s="453"/>
      <c r="C95" s="433"/>
      <c r="D95" s="433"/>
      <c r="E95" s="433"/>
      <c r="F95" s="434"/>
      <c r="G95" s="432"/>
      <c r="H95" s="433"/>
      <c r="I95" s="433"/>
      <c r="J95" s="433"/>
      <c r="K95" s="434"/>
      <c r="L95" s="182"/>
      <c r="M95" s="183" t="s">
        <v>313</v>
      </c>
      <c r="N95" s="443"/>
      <c r="O95" s="457"/>
      <c r="P95" s="457"/>
      <c r="Q95" s="292" t="str">
        <f>IFERROR(VLOOKUP(U95,リスト!$AW$1:$AY$44,2,0),"")</f>
        <v/>
      </c>
      <c r="R95" s="293"/>
      <c r="S95" s="469" t="str">
        <f>IFERROR(VLOOKUP(U95,リスト!$AW$1:$AY$44,3,0),"")</f>
        <v/>
      </c>
      <c r="T95" s="470"/>
      <c r="U95" s="35"/>
      <c r="V95" s="464"/>
      <c r="W95" s="465"/>
      <c r="X95" s="465"/>
      <c r="Y95" s="465"/>
      <c r="Z95" s="466"/>
      <c r="AA95" s="278"/>
      <c r="AB95" s="279"/>
      <c r="AC95" s="279"/>
    </row>
    <row r="96" spans="1:29" s="127" customFormat="1" ht="15" hidden="1" customHeight="1" outlineLevel="1">
      <c r="A96" s="449">
        <v>12</v>
      </c>
      <c r="B96" s="452"/>
      <c r="C96" s="430"/>
      <c r="D96" s="430"/>
      <c r="E96" s="430"/>
      <c r="F96" s="431"/>
      <c r="G96" s="429"/>
      <c r="H96" s="430"/>
      <c r="I96" s="430"/>
      <c r="J96" s="430"/>
      <c r="K96" s="431"/>
      <c r="L96" s="438"/>
      <c r="M96" s="439"/>
      <c r="N96" s="442"/>
      <c r="O96" s="455"/>
      <c r="P96" s="455"/>
      <c r="Q96" s="484" t="str">
        <f>IFERROR(VLOOKUP(U96,リスト!$AW$1:$AY$44,2,0),"")</f>
        <v/>
      </c>
      <c r="R96" s="485"/>
      <c r="S96" s="288" t="str">
        <f>IFERROR(VLOOKUP(U96,リスト!$AW$1:$AY$44,3,0),"")</f>
        <v/>
      </c>
      <c r="T96" s="289"/>
      <c r="U96" s="33"/>
      <c r="V96" s="458"/>
      <c r="W96" s="459"/>
      <c r="X96" s="459"/>
      <c r="Y96" s="459"/>
      <c r="Z96" s="460"/>
      <c r="AA96" s="276"/>
      <c r="AB96" s="277"/>
      <c r="AC96" s="277"/>
    </row>
    <row r="97" spans="1:29" s="127" customFormat="1" ht="15" hidden="1" customHeight="1" outlineLevel="1">
      <c r="A97" s="450"/>
      <c r="B97" s="453"/>
      <c r="C97" s="433"/>
      <c r="D97" s="433"/>
      <c r="E97" s="433"/>
      <c r="F97" s="434"/>
      <c r="G97" s="432"/>
      <c r="H97" s="433"/>
      <c r="I97" s="433"/>
      <c r="J97" s="433"/>
      <c r="K97" s="434"/>
      <c r="L97" s="440"/>
      <c r="M97" s="441"/>
      <c r="N97" s="443"/>
      <c r="O97" s="456"/>
      <c r="P97" s="456"/>
      <c r="Q97" s="292" t="str">
        <f>IFERROR(VLOOKUP(U97,リスト!$AW$1:$AY$44,2,0),"")</f>
        <v/>
      </c>
      <c r="R97" s="293"/>
      <c r="S97" s="467" t="str">
        <f>IFERROR(VLOOKUP(U97,リスト!$AW$1:$AY$44,3,0),"")</f>
        <v/>
      </c>
      <c r="T97" s="468"/>
      <c r="U97" s="34"/>
      <c r="V97" s="461"/>
      <c r="W97" s="462"/>
      <c r="X97" s="462"/>
      <c r="Y97" s="462"/>
      <c r="Z97" s="463"/>
      <c r="AA97" s="278"/>
      <c r="AB97" s="279"/>
      <c r="AC97" s="279"/>
    </row>
    <row r="98" spans="1:29" s="127" customFormat="1" ht="15" hidden="1" customHeight="1" outlineLevel="1">
      <c r="A98" s="450"/>
      <c r="B98" s="453"/>
      <c r="C98" s="433"/>
      <c r="D98" s="433"/>
      <c r="E98" s="433"/>
      <c r="F98" s="434"/>
      <c r="G98" s="432"/>
      <c r="H98" s="433"/>
      <c r="I98" s="433"/>
      <c r="J98" s="433"/>
      <c r="K98" s="434"/>
      <c r="L98" s="440"/>
      <c r="M98" s="441"/>
      <c r="N98" s="443"/>
      <c r="O98" s="456"/>
      <c r="P98" s="456"/>
      <c r="Q98" s="292" t="str">
        <f>IFERROR(VLOOKUP(U98,リスト!$AW$1:$AY$44,2,0),"")</f>
        <v/>
      </c>
      <c r="R98" s="293"/>
      <c r="S98" s="467" t="str">
        <f>IFERROR(VLOOKUP(U98,リスト!$AW$1:$AY$44,3,0),"")</f>
        <v/>
      </c>
      <c r="T98" s="468"/>
      <c r="U98" s="34"/>
      <c r="V98" s="461"/>
      <c r="W98" s="462"/>
      <c r="X98" s="462"/>
      <c r="Y98" s="462"/>
      <c r="Z98" s="463"/>
      <c r="AA98" s="278"/>
      <c r="AB98" s="279"/>
      <c r="AC98" s="279"/>
    </row>
    <row r="99" spans="1:29" s="127" customFormat="1" ht="15" hidden="1" customHeight="1" outlineLevel="1">
      <c r="A99" s="450"/>
      <c r="B99" s="453"/>
      <c r="C99" s="433"/>
      <c r="D99" s="433"/>
      <c r="E99" s="433"/>
      <c r="F99" s="434"/>
      <c r="G99" s="432"/>
      <c r="H99" s="433"/>
      <c r="I99" s="433"/>
      <c r="J99" s="433"/>
      <c r="K99" s="434"/>
      <c r="L99" s="440"/>
      <c r="M99" s="441"/>
      <c r="N99" s="443"/>
      <c r="O99" s="456"/>
      <c r="P99" s="456"/>
      <c r="Q99" s="292" t="str">
        <f>IFERROR(VLOOKUP(U99,リスト!$AW$1:$AY$44,2,0),"")</f>
        <v/>
      </c>
      <c r="R99" s="293"/>
      <c r="S99" s="467" t="str">
        <f>IFERROR(VLOOKUP(U99,リスト!$AW$1:$AY$44,3,0),"")</f>
        <v/>
      </c>
      <c r="T99" s="468"/>
      <c r="U99" s="34"/>
      <c r="V99" s="461"/>
      <c r="W99" s="462"/>
      <c r="X99" s="462"/>
      <c r="Y99" s="462"/>
      <c r="Z99" s="463"/>
      <c r="AA99" s="278"/>
      <c r="AB99" s="279"/>
      <c r="AC99" s="279"/>
    </row>
    <row r="100" spans="1:29" s="127" customFormat="1" ht="15" hidden="1" customHeight="1" outlineLevel="1">
      <c r="A100" s="450"/>
      <c r="B100" s="453"/>
      <c r="C100" s="433"/>
      <c r="D100" s="433"/>
      <c r="E100" s="433"/>
      <c r="F100" s="434"/>
      <c r="G100" s="432"/>
      <c r="H100" s="433"/>
      <c r="I100" s="433"/>
      <c r="J100" s="433"/>
      <c r="K100" s="434"/>
      <c r="L100" s="440"/>
      <c r="M100" s="441"/>
      <c r="N100" s="443"/>
      <c r="O100" s="456"/>
      <c r="P100" s="456"/>
      <c r="Q100" s="292" t="str">
        <f>IFERROR(VLOOKUP(U100,リスト!$AW$1:$AY$44,2,0),"")</f>
        <v/>
      </c>
      <c r="R100" s="293"/>
      <c r="S100" s="467" t="str">
        <f>IFERROR(VLOOKUP(U100,リスト!$AW$1:$AY$44,3,0),"")</f>
        <v/>
      </c>
      <c r="T100" s="468"/>
      <c r="U100" s="34"/>
      <c r="V100" s="461"/>
      <c r="W100" s="462"/>
      <c r="X100" s="462"/>
      <c r="Y100" s="462"/>
      <c r="Z100" s="463"/>
      <c r="AA100" s="278"/>
      <c r="AB100" s="279"/>
      <c r="AC100" s="279"/>
    </row>
    <row r="101" spans="1:29" s="127" customFormat="1" ht="15" hidden="1" customHeight="1" outlineLevel="1">
      <c r="A101" s="450"/>
      <c r="B101" s="453"/>
      <c r="C101" s="433"/>
      <c r="D101" s="433"/>
      <c r="E101" s="433"/>
      <c r="F101" s="434"/>
      <c r="G101" s="432"/>
      <c r="H101" s="433"/>
      <c r="I101" s="433"/>
      <c r="J101" s="433"/>
      <c r="K101" s="434"/>
      <c r="L101" s="182"/>
      <c r="M101" s="183" t="s">
        <v>313</v>
      </c>
      <c r="N101" s="443"/>
      <c r="O101" s="457"/>
      <c r="P101" s="457"/>
      <c r="Q101" s="292" t="str">
        <f>IFERROR(VLOOKUP(U101,リスト!$AW$1:$AY$44,2,0),"")</f>
        <v/>
      </c>
      <c r="R101" s="293"/>
      <c r="S101" s="469" t="str">
        <f>IFERROR(VLOOKUP(U101,リスト!$AW$1:$AY$44,3,0),"")</f>
        <v/>
      </c>
      <c r="T101" s="470"/>
      <c r="U101" s="35"/>
      <c r="V101" s="464"/>
      <c r="W101" s="465"/>
      <c r="X101" s="465"/>
      <c r="Y101" s="465"/>
      <c r="Z101" s="466"/>
      <c r="AA101" s="278"/>
      <c r="AB101" s="279"/>
      <c r="AC101" s="279"/>
    </row>
    <row r="102" spans="1:29" s="127" customFormat="1" ht="15" hidden="1" customHeight="1" outlineLevel="1">
      <c r="A102" s="449">
        <v>13</v>
      </c>
      <c r="B102" s="452"/>
      <c r="C102" s="430"/>
      <c r="D102" s="430"/>
      <c r="E102" s="430"/>
      <c r="F102" s="431"/>
      <c r="G102" s="429"/>
      <c r="H102" s="430"/>
      <c r="I102" s="430"/>
      <c r="J102" s="430"/>
      <c r="K102" s="431"/>
      <c r="L102" s="438"/>
      <c r="M102" s="439"/>
      <c r="N102" s="442"/>
      <c r="O102" s="455"/>
      <c r="P102" s="455"/>
      <c r="Q102" s="484" t="str">
        <f>IFERROR(VLOOKUP(U102,リスト!$AW$1:$AY$44,2,0),"")</f>
        <v/>
      </c>
      <c r="R102" s="485"/>
      <c r="S102" s="288" t="str">
        <f>IFERROR(VLOOKUP(U102,リスト!$AW$1:$AY$44,3,0),"")</f>
        <v/>
      </c>
      <c r="T102" s="289"/>
      <c r="U102" s="33"/>
      <c r="V102" s="458"/>
      <c r="W102" s="459"/>
      <c r="X102" s="459"/>
      <c r="Y102" s="459"/>
      <c r="Z102" s="460"/>
      <c r="AA102" s="276"/>
      <c r="AB102" s="277"/>
      <c r="AC102" s="277"/>
    </row>
    <row r="103" spans="1:29" s="127" customFormat="1" ht="15" hidden="1" customHeight="1" outlineLevel="1">
      <c r="A103" s="450"/>
      <c r="B103" s="453"/>
      <c r="C103" s="433"/>
      <c r="D103" s="433"/>
      <c r="E103" s="433"/>
      <c r="F103" s="434"/>
      <c r="G103" s="432"/>
      <c r="H103" s="433"/>
      <c r="I103" s="433"/>
      <c r="J103" s="433"/>
      <c r="K103" s="434"/>
      <c r="L103" s="440"/>
      <c r="M103" s="441"/>
      <c r="N103" s="443"/>
      <c r="O103" s="456"/>
      <c r="P103" s="456"/>
      <c r="Q103" s="292" t="str">
        <f>IFERROR(VLOOKUP(U103,リスト!$AW$1:$AY$44,2,0),"")</f>
        <v/>
      </c>
      <c r="R103" s="293"/>
      <c r="S103" s="467" t="str">
        <f>IFERROR(VLOOKUP(U103,リスト!$AW$1:$AY$44,3,0),"")</f>
        <v/>
      </c>
      <c r="T103" s="468"/>
      <c r="U103" s="34"/>
      <c r="V103" s="461"/>
      <c r="W103" s="462"/>
      <c r="X103" s="462"/>
      <c r="Y103" s="462"/>
      <c r="Z103" s="463"/>
      <c r="AA103" s="278"/>
      <c r="AB103" s="279"/>
      <c r="AC103" s="279"/>
    </row>
    <row r="104" spans="1:29" s="127" customFormat="1" ht="15" hidden="1" customHeight="1" outlineLevel="1">
      <c r="A104" s="450"/>
      <c r="B104" s="453"/>
      <c r="C104" s="433"/>
      <c r="D104" s="433"/>
      <c r="E104" s="433"/>
      <c r="F104" s="434"/>
      <c r="G104" s="432"/>
      <c r="H104" s="433"/>
      <c r="I104" s="433"/>
      <c r="J104" s="433"/>
      <c r="K104" s="434"/>
      <c r="L104" s="440"/>
      <c r="M104" s="441"/>
      <c r="N104" s="443"/>
      <c r="O104" s="456"/>
      <c r="P104" s="456"/>
      <c r="Q104" s="292" t="str">
        <f>IFERROR(VLOOKUP(U104,リスト!$AW$1:$AY$44,2,0),"")</f>
        <v/>
      </c>
      <c r="R104" s="293"/>
      <c r="S104" s="467" t="str">
        <f>IFERROR(VLOOKUP(U104,リスト!$AW$1:$AY$44,3,0),"")</f>
        <v/>
      </c>
      <c r="T104" s="468"/>
      <c r="U104" s="34"/>
      <c r="V104" s="461"/>
      <c r="W104" s="462"/>
      <c r="X104" s="462"/>
      <c r="Y104" s="462"/>
      <c r="Z104" s="463"/>
      <c r="AA104" s="278"/>
      <c r="AB104" s="279"/>
      <c r="AC104" s="279"/>
    </row>
    <row r="105" spans="1:29" s="127" customFormat="1" ht="15" hidden="1" customHeight="1" outlineLevel="1">
      <c r="A105" s="450"/>
      <c r="B105" s="453"/>
      <c r="C105" s="433"/>
      <c r="D105" s="433"/>
      <c r="E105" s="433"/>
      <c r="F105" s="434"/>
      <c r="G105" s="432"/>
      <c r="H105" s="433"/>
      <c r="I105" s="433"/>
      <c r="J105" s="433"/>
      <c r="K105" s="434"/>
      <c r="L105" s="440"/>
      <c r="M105" s="441"/>
      <c r="N105" s="443"/>
      <c r="O105" s="456"/>
      <c r="P105" s="456"/>
      <c r="Q105" s="292" t="str">
        <f>IFERROR(VLOOKUP(U105,リスト!$AW$1:$AY$44,2,0),"")</f>
        <v/>
      </c>
      <c r="R105" s="293"/>
      <c r="S105" s="467" t="str">
        <f>IFERROR(VLOOKUP(U105,リスト!$AW$1:$AY$44,3,0),"")</f>
        <v/>
      </c>
      <c r="T105" s="468"/>
      <c r="U105" s="34"/>
      <c r="V105" s="461"/>
      <c r="W105" s="462"/>
      <c r="X105" s="462"/>
      <c r="Y105" s="462"/>
      <c r="Z105" s="463"/>
      <c r="AA105" s="278"/>
      <c r="AB105" s="279"/>
      <c r="AC105" s="279"/>
    </row>
    <row r="106" spans="1:29" s="127" customFormat="1" ht="15" hidden="1" customHeight="1" outlineLevel="1">
      <c r="A106" s="450"/>
      <c r="B106" s="453"/>
      <c r="C106" s="433"/>
      <c r="D106" s="433"/>
      <c r="E106" s="433"/>
      <c r="F106" s="434"/>
      <c r="G106" s="432"/>
      <c r="H106" s="433"/>
      <c r="I106" s="433"/>
      <c r="J106" s="433"/>
      <c r="K106" s="434"/>
      <c r="L106" s="440"/>
      <c r="M106" s="441"/>
      <c r="N106" s="443"/>
      <c r="O106" s="456"/>
      <c r="P106" s="456"/>
      <c r="Q106" s="292" t="str">
        <f>IFERROR(VLOOKUP(U106,リスト!$AW$1:$AY$44,2,0),"")</f>
        <v/>
      </c>
      <c r="R106" s="293"/>
      <c r="S106" s="467" t="str">
        <f>IFERROR(VLOOKUP(U106,リスト!$AW$1:$AY$44,3,0),"")</f>
        <v/>
      </c>
      <c r="T106" s="468"/>
      <c r="U106" s="34"/>
      <c r="V106" s="461"/>
      <c r="W106" s="462"/>
      <c r="X106" s="462"/>
      <c r="Y106" s="462"/>
      <c r="Z106" s="463"/>
      <c r="AA106" s="278"/>
      <c r="AB106" s="279"/>
      <c r="AC106" s="279"/>
    </row>
    <row r="107" spans="1:29" s="127" customFormat="1" ht="15" hidden="1" customHeight="1" outlineLevel="1">
      <c r="A107" s="450"/>
      <c r="B107" s="453"/>
      <c r="C107" s="433"/>
      <c r="D107" s="433"/>
      <c r="E107" s="433"/>
      <c r="F107" s="434"/>
      <c r="G107" s="432"/>
      <c r="H107" s="433"/>
      <c r="I107" s="433"/>
      <c r="J107" s="433"/>
      <c r="K107" s="434"/>
      <c r="L107" s="182"/>
      <c r="M107" s="183" t="s">
        <v>313</v>
      </c>
      <c r="N107" s="443"/>
      <c r="O107" s="457"/>
      <c r="P107" s="457"/>
      <c r="Q107" s="292" t="str">
        <f>IFERROR(VLOOKUP(U107,リスト!$AW$1:$AY$44,2,0),"")</f>
        <v/>
      </c>
      <c r="R107" s="293"/>
      <c r="S107" s="469" t="str">
        <f>IFERROR(VLOOKUP(U107,リスト!$AW$1:$AY$44,3,0),"")</f>
        <v/>
      </c>
      <c r="T107" s="470"/>
      <c r="U107" s="35"/>
      <c r="V107" s="464"/>
      <c r="W107" s="465"/>
      <c r="X107" s="465"/>
      <c r="Y107" s="465"/>
      <c r="Z107" s="466"/>
      <c r="AA107" s="278"/>
      <c r="AB107" s="279"/>
      <c r="AC107" s="279"/>
    </row>
    <row r="108" spans="1:29" s="127" customFormat="1" ht="15" hidden="1" customHeight="1" outlineLevel="1">
      <c r="A108" s="449">
        <v>14</v>
      </c>
      <c r="B108" s="452"/>
      <c r="C108" s="430"/>
      <c r="D108" s="430"/>
      <c r="E108" s="430"/>
      <c r="F108" s="431"/>
      <c r="G108" s="429"/>
      <c r="H108" s="430"/>
      <c r="I108" s="430"/>
      <c r="J108" s="430"/>
      <c r="K108" s="431"/>
      <c r="L108" s="438"/>
      <c r="M108" s="439"/>
      <c r="N108" s="442"/>
      <c r="O108" s="455"/>
      <c r="P108" s="455"/>
      <c r="Q108" s="484" t="str">
        <f>IFERROR(VLOOKUP(U108,リスト!$AW$1:$AY$44,2,0),"")</f>
        <v/>
      </c>
      <c r="R108" s="485"/>
      <c r="S108" s="288" t="str">
        <f>IFERROR(VLOOKUP(U108,リスト!$AW$1:$AY$44,3,0),"")</f>
        <v/>
      </c>
      <c r="T108" s="289"/>
      <c r="U108" s="33"/>
      <c r="V108" s="458"/>
      <c r="W108" s="459"/>
      <c r="X108" s="459"/>
      <c r="Y108" s="459"/>
      <c r="Z108" s="460"/>
      <c r="AA108" s="276"/>
      <c r="AB108" s="277"/>
      <c r="AC108" s="277"/>
    </row>
    <row r="109" spans="1:29" s="127" customFormat="1" ht="15" hidden="1" customHeight="1" outlineLevel="1">
      <c r="A109" s="450"/>
      <c r="B109" s="453"/>
      <c r="C109" s="433"/>
      <c r="D109" s="433"/>
      <c r="E109" s="433"/>
      <c r="F109" s="434"/>
      <c r="G109" s="432"/>
      <c r="H109" s="433"/>
      <c r="I109" s="433"/>
      <c r="J109" s="433"/>
      <c r="K109" s="434"/>
      <c r="L109" s="440"/>
      <c r="M109" s="441"/>
      <c r="N109" s="443"/>
      <c r="O109" s="456"/>
      <c r="P109" s="456"/>
      <c r="Q109" s="292" t="str">
        <f>IFERROR(VLOOKUP(U109,リスト!$AW$1:$AY$44,2,0),"")</f>
        <v/>
      </c>
      <c r="R109" s="293"/>
      <c r="S109" s="467" t="str">
        <f>IFERROR(VLOOKUP(U109,リスト!$AW$1:$AY$44,3,0),"")</f>
        <v/>
      </c>
      <c r="T109" s="468"/>
      <c r="U109" s="34"/>
      <c r="V109" s="461"/>
      <c r="W109" s="462"/>
      <c r="X109" s="462"/>
      <c r="Y109" s="462"/>
      <c r="Z109" s="463"/>
      <c r="AA109" s="278"/>
      <c r="AB109" s="279"/>
      <c r="AC109" s="279"/>
    </row>
    <row r="110" spans="1:29" s="127" customFormat="1" ht="15" hidden="1" customHeight="1" outlineLevel="1">
      <c r="A110" s="450"/>
      <c r="B110" s="453"/>
      <c r="C110" s="433"/>
      <c r="D110" s="433"/>
      <c r="E110" s="433"/>
      <c r="F110" s="434"/>
      <c r="G110" s="432"/>
      <c r="H110" s="433"/>
      <c r="I110" s="433"/>
      <c r="J110" s="433"/>
      <c r="K110" s="434"/>
      <c r="L110" s="440"/>
      <c r="M110" s="441"/>
      <c r="N110" s="443"/>
      <c r="O110" s="456"/>
      <c r="P110" s="456"/>
      <c r="Q110" s="292" t="str">
        <f>IFERROR(VLOOKUP(U110,リスト!$AW$1:$AY$44,2,0),"")</f>
        <v/>
      </c>
      <c r="R110" s="293"/>
      <c r="S110" s="467" t="str">
        <f>IFERROR(VLOOKUP(U110,リスト!$AW$1:$AY$44,3,0),"")</f>
        <v/>
      </c>
      <c r="T110" s="468"/>
      <c r="U110" s="34"/>
      <c r="V110" s="461"/>
      <c r="W110" s="462"/>
      <c r="X110" s="462"/>
      <c r="Y110" s="462"/>
      <c r="Z110" s="463"/>
      <c r="AA110" s="278"/>
      <c r="AB110" s="279"/>
      <c r="AC110" s="279"/>
    </row>
    <row r="111" spans="1:29" s="127" customFormat="1" ht="15" hidden="1" customHeight="1" outlineLevel="1">
      <c r="A111" s="450"/>
      <c r="B111" s="453"/>
      <c r="C111" s="433"/>
      <c r="D111" s="433"/>
      <c r="E111" s="433"/>
      <c r="F111" s="434"/>
      <c r="G111" s="432"/>
      <c r="H111" s="433"/>
      <c r="I111" s="433"/>
      <c r="J111" s="433"/>
      <c r="K111" s="434"/>
      <c r="L111" s="440"/>
      <c r="M111" s="441"/>
      <c r="N111" s="443"/>
      <c r="O111" s="456"/>
      <c r="P111" s="456"/>
      <c r="Q111" s="292" t="str">
        <f>IFERROR(VLOOKUP(U111,リスト!$AW$1:$AY$44,2,0),"")</f>
        <v/>
      </c>
      <c r="R111" s="293"/>
      <c r="S111" s="467" t="str">
        <f>IFERROR(VLOOKUP(U111,リスト!$AW$1:$AY$44,3,0),"")</f>
        <v/>
      </c>
      <c r="T111" s="468"/>
      <c r="U111" s="34"/>
      <c r="V111" s="461"/>
      <c r="W111" s="462"/>
      <c r="X111" s="462"/>
      <c r="Y111" s="462"/>
      <c r="Z111" s="463"/>
      <c r="AA111" s="278"/>
      <c r="AB111" s="279"/>
      <c r="AC111" s="279"/>
    </row>
    <row r="112" spans="1:29" s="127" customFormat="1" ht="15" hidden="1" customHeight="1" outlineLevel="1">
      <c r="A112" s="450"/>
      <c r="B112" s="453"/>
      <c r="C112" s="433"/>
      <c r="D112" s="433"/>
      <c r="E112" s="433"/>
      <c r="F112" s="434"/>
      <c r="G112" s="432"/>
      <c r="H112" s="433"/>
      <c r="I112" s="433"/>
      <c r="J112" s="433"/>
      <c r="K112" s="434"/>
      <c r="L112" s="440"/>
      <c r="M112" s="441"/>
      <c r="N112" s="443"/>
      <c r="O112" s="456"/>
      <c r="P112" s="456"/>
      <c r="Q112" s="292" t="str">
        <f>IFERROR(VLOOKUP(U112,リスト!$AW$1:$AY$44,2,0),"")</f>
        <v/>
      </c>
      <c r="R112" s="293"/>
      <c r="S112" s="467" t="str">
        <f>IFERROR(VLOOKUP(U112,リスト!$AW$1:$AY$44,3,0),"")</f>
        <v/>
      </c>
      <c r="T112" s="468"/>
      <c r="U112" s="34"/>
      <c r="V112" s="461"/>
      <c r="W112" s="462"/>
      <c r="X112" s="462"/>
      <c r="Y112" s="462"/>
      <c r="Z112" s="463"/>
      <c r="AA112" s="278"/>
      <c r="AB112" s="279"/>
      <c r="AC112" s="279"/>
    </row>
    <row r="113" spans="1:29" s="127" customFormat="1" ht="15" hidden="1" customHeight="1" outlineLevel="1">
      <c r="A113" s="450"/>
      <c r="B113" s="453"/>
      <c r="C113" s="433"/>
      <c r="D113" s="433"/>
      <c r="E113" s="433"/>
      <c r="F113" s="434"/>
      <c r="G113" s="432"/>
      <c r="H113" s="433"/>
      <c r="I113" s="433"/>
      <c r="J113" s="433"/>
      <c r="K113" s="434"/>
      <c r="L113" s="182"/>
      <c r="M113" s="183" t="s">
        <v>313</v>
      </c>
      <c r="N113" s="443"/>
      <c r="O113" s="457"/>
      <c r="P113" s="457"/>
      <c r="Q113" s="294" t="str">
        <f>IFERROR(VLOOKUP(U113,リスト!$AW$1:$AY$44,2,0),"")</f>
        <v/>
      </c>
      <c r="R113" s="486"/>
      <c r="S113" s="469" t="str">
        <f>IFERROR(VLOOKUP(U113,リスト!$AW$1:$AY$44,3,0),"")</f>
        <v/>
      </c>
      <c r="T113" s="470"/>
      <c r="U113" s="35"/>
      <c r="V113" s="464"/>
      <c r="W113" s="465"/>
      <c r="X113" s="465"/>
      <c r="Y113" s="465"/>
      <c r="Z113" s="466"/>
      <c r="AA113" s="278"/>
      <c r="AB113" s="279"/>
      <c r="AC113" s="279"/>
    </row>
    <row r="114" spans="1:29" s="127" customFormat="1" ht="15" hidden="1" customHeight="1" outlineLevel="1">
      <c r="A114" s="449">
        <v>15</v>
      </c>
      <c r="B114" s="452"/>
      <c r="C114" s="430"/>
      <c r="D114" s="430"/>
      <c r="E114" s="430"/>
      <c r="F114" s="431"/>
      <c r="G114" s="429"/>
      <c r="H114" s="430"/>
      <c r="I114" s="430"/>
      <c r="J114" s="430"/>
      <c r="K114" s="431"/>
      <c r="L114" s="438"/>
      <c r="M114" s="439"/>
      <c r="N114" s="442"/>
      <c r="O114" s="455"/>
      <c r="P114" s="455"/>
      <c r="Q114" s="484" t="str">
        <f>IFERROR(VLOOKUP(U114,リスト!$AW$1:$AY$44,2,0),"")</f>
        <v/>
      </c>
      <c r="R114" s="485"/>
      <c r="S114" s="288" t="str">
        <f>IFERROR(VLOOKUP(U114,リスト!$AW$1:$AY$44,3,0),"")</f>
        <v/>
      </c>
      <c r="T114" s="289"/>
      <c r="U114" s="33"/>
      <c r="V114" s="458"/>
      <c r="W114" s="459"/>
      <c r="X114" s="459"/>
      <c r="Y114" s="459"/>
      <c r="Z114" s="460"/>
      <c r="AA114" s="276"/>
      <c r="AB114" s="277"/>
      <c r="AC114" s="277"/>
    </row>
    <row r="115" spans="1:29" s="127" customFormat="1" ht="15" hidden="1" customHeight="1" outlineLevel="1">
      <c r="A115" s="450"/>
      <c r="B115" s="453"/>
      <c r="C115" s="433"/>
      <c r="D115" s="433"/>
      <c r="E115" s="433"/>
      <c r="F115" s="434"/>
      <c r="G115" s="432"/>
      <c r="H115" s="433"/>
      <c r="I115" s="433"/>
      <c r="J115" s="433"/>
      <c r="K115" s="434"/>
      <c r="L115" s="440"/>
      <c r="M115" s="441"/>
      <c r="N115" s="443"/>
      <c r="O115" s="456"/>
      <c r="P115" s="456"/>
      <c r="Q115" s="292" t="str">
        <f>IFERROR(VLOOKUP(U115,リスト!$AW$1:$AY$44,2,0),"")</f>
        <v/>
      </c>
      <c r="R115" s="293"/>
      <c r="S115" s="467" t="str">
        <f>IFERROR(VLOOKUP(U115,リスト!$AW$1:$AY$44,3,0),"")</f>
        <v/>
      </c>
      <c r="T115" s="468"/>
      <c r="U115" s="34"/>
      <c r="V115" s="461"/>
      <c r="W115" s="462"/>
      <c r="X115" s="462"/>
      <c r="Y115" s="462"/>
      <c r="Z115" s="463"/>
      <c r="AA115" s="278"/>
      <c r="AB115" s="279"/>
      <c r="AC115" s="279"/>
    </row>
    <row r="116" spans="1:29" s="127" customFormat="1" ht="14.25" hidden="1" customHeight="1" outlineLevel="1">
      <c r="A116" s="450"/>
      <c r="B116" s="453"/>
      <c r="C116" s="433"/>
      <c r="D116" s="433"/>
      <c r="E116" s="433"/>
      <c r="F116" s="434"/>
      <c r="G116" s="432"/>
      <c r="H116" s="433"/>
      <c r="I116" s="433"/>
      <c r="J116" s="433"/>
      <c r="K116" s="434"/>
      <c r="L116" s="440"/>
      <c r="M116" s="441"/>
      <c r="N116" s="443"/>
      <c r="O116" s="456"/>
      <c r="P116" s="456"/>
      <c r="Q116" s="292" t="str">
        <f>IFERROR(VLOOKUP(U116,リスト!$AW$1:$AY$44,2,0),"")</f>
        <v/>
      </c>
      <c r="R116" s="293"/>
      <c r="S116" s="467" t="str">
        <f>IFERROR(VLOOKUP(U116,リスト!$AW$1:$AY$44,3,0),"")</f>
        <v/>
      </c>
      <c r="T116" s="468"/>
      <c r="U116" s="34"/>
      <c r="V116" s="461"/>
      <c r="W116" s="462"/>
      <c r="X116" s="462"/>
      <c r="Y116" s="462"/>
      <c r="Z116" s="463"/>
      <c r="AA116" s="278"/>
      <c r="AB116" s="279"/>
      <c r="AC116" s="279"/>
    </row>
    <row r="117" spans="1:29" s="127" customFormat="1" ht="15" hidden="1" customHeight="1" outlineLevel="1">
      <c r="A117" s="450"/>
      <c r="B117" s="453"/>
      <c r="C117" s="433"/>
      <c r="D117" s="433"/>
      <c r="E117" s="433"/>
      <c r="F117" s="434"/>
      <c r="G117" s="432"/>
      <c r="H117" s="433"/>
      <c r="I117" s="433"/>
      <c r="J117" s="433"/>
      <c r="K117" s="434"/>
      <c r="L117" s="440"/>
      <c r="M117" s="441"/>
      <c r="N117" s="443"/>
      <c r="O117" s="456"/>
      <c r="P117" s="456"/>
      <c r="Q117" s="292" t="str">
        <f>IFERROR(VLOOKUP(U117,リスト!$AW$1:$AY$44,2,0),"")</f>
        <v/>
      </c>
      <c r="R117" s="293"/>
      <c r="S117" s="467" t="str">
        <f>IFERROR(VLOOKUP(U117,リスト!$AW$1:$AY$44,3,0),"")</f>
        <v/>
      </c>
      <c r="T117" s="468"/>
      <c r="U117" s="34"/>
      <c r="V117" s="461"/>
      <c r="W117" s="462"/>
      <c r="X117" s="462"/>
      <c r="Y117" s="462"/>
      <c r="Z117" s="463"/>
      <c r="AA117" s="278"/>
      <c r="AB117" s="279"/>
      <c r="AC117" s="279"/>
    </row>
    <row r="118" spans="1:29" s="127" customFormat="1" ht="15" hidden="1" customHeight="1" outlineLevel="1">
      <c r="A118" s="450"/>
      <c r="B118" s="453"/>
      <c r="C118" s="433"/>
      <c r="D118" s="433"/>
      <c r="E118" s="433"/>
      <c r="F118" s="434"/>
      <c r="G118" s="432"/>
      <c r="H118" s="433"/>
      <c r="I118" s="433"/>
      <c r="J118" s="433"/>
      <c r="K118" s="434"/>
      <c r="L118" s="440"/>
      <c r="M118" s="441"/>
      <c r="N118" s="443"/>
      <c r="O118" s="456"/>
      <c r="P118" s="456"/>
      <c r="Q118" s="292" t="str">
        <f>IFERROR(VLOOKUP(U118,リスト!$AW$1:$AY$44,2,0),"")</f>
        <v/>
      </c>
      <c r="R118" s="293"/>
      <c r="S118" s="467" t="str">
        <f>IFERROR(VLOOKUP(U118,リスト!$AW$1:$AY$44,3,0),"")</f>
        <v/>
      </c>
      <c r="T118" s="468"/>
      <c r="U118" s="34"/>
      <c r="V118" s="461"/>
      <c r="W118" s="462"/>
      <c r="X118" s="462"/>
      <c r="Y118" s="462"/>
      <c r="Z118" s="463"/>
      <c r="AA118" s="278"/>
      <c r="AB118" s="279"/>
      <c r="AC118" s="279"/>
    </row>
    <row r="119" spans="1:29" s="127" customFormat="1" ht="15" hidden="1" customHeight="1" outlineLevel="1">
      <c r="A119" s="450"/>
      <c r="B119" s="453"/>
      <c r="C119" s="433"/>
      <c r="D119" s="433"/>
      <c r="E119" s="433"/>
      <c r="F119" s="434"/>
      <c r="G119" s="432"/>
      <c r="H119" s="433"/>
      <c r="I119" s="433"/>
      <c r="J119" s="433"/>
      <c r="K119" s="434"/>
      <c r="L119" s="182"/>
      <c r="M119" s="183" t="s">
        <v>313</v>
      </c>
      <c r="N119" s="443"/>
      <c r="O119" s="456"/>
      <c r="P119" s="456"/>
      <c r="Q119" s="292" t="str">
        <f>IFERROR(VLOOKUP(U119,リスト!$AW$1:$AY$44,2,0),"")</f>
        <v/>
      </c>
      <c r="R119" s="293"/>
      <c r="S119" s="467" t="str">
        <f>IFERROR(VLOOKUP(U119,リスト!$AW$1:$AY$44,3,0),"")</f>
        <v/>
      </c>
      <c r="T119" s="468"/>
      <c r="U119" s="34"/>
      <c r="V119" s="461"/>
      <c r="W119" s="462"/>
      <c r="X119" s="462"/>
      <c r="Y119" s="462"/>
      <c r="Z119" s="463"/>
      <c r="AA119" s="278"/>
      <c r="AB119" s="279"/>
      <c r="AC119" s="279"/>
    </row>
    <row r="120" spans="1:29" ht="19.5" customHeight="1" collapsed="1">
      <c r="A120" s="476" t="s">
        <v>345</v>
      </c>
      <c r="B120" s="476"/>
      <c r="C120" s="476"/>
      <c r="D120" s="476"/>
      <c r="E120" s="476"/>
      <c r="F120" s="476"/>
      <c r="G120" s="476"/>
      <c r="H120" s="476"/>
      <c r="I120" s="476"/>
      <c r="J120" s="476"/>
      <c r="K120" s="477"/>
      <c r="L120" s="480">
        <f>SUM(L30:M119)</f>
        <v>0</v>
      </c>
      <c r="M120" s="481"/>
      <c r="N120" s="280" t="str">
        <f>IF(ロール対応表ｰ1002!$T$57=0,"","「ロール対応表」シートと一致していないスキル項目があります")</f>
        <v/>
      </c>
      <c r="O120" s="281"/>
      <c r="P120" s="281"/>
      <c r="Q120" s="281"/>
      <c r="R120" s="281"/>
      <c r="S120" s="281"/>
      <c r="T120" s="281"/>
      <c r="U120" s="281"/>
      <c r="V120" s="281"/>
      <c r="W120" s="281"/>
      <c r="X120" s="281"/>
      <c r="Y120" s="281"/>
      <c r="Z120" s="281"/>
      <c r="AA120" s="281"/>
      <c r="AB120" s="281"/>
      <c r="AC120" s="282"/>
    </row>
    <row r="121" spans="1:29" ht="10.5" customHeight="1">
      <c r="A121" s="478"/>
      <c r="B121" s="478"/>
      <c r="C121" s="478"/>
      <c r="D121" s="478"/>
      <c r="E121" s="478"/>
      <c r="F121" s="478"/>
      <c r="G121" s="478"/>
      <c r="H121" s="478"/>
      <c r="I121" s="478"/>
      <c r="J121" s="478"/>
      <c r="K121" s="479"/>
      <c r="L121" s="482" t="s">
        <v>313</v>
      </c>
      <c r="M121" s="483"/>
      <c r="N121" s="283"/>
      <c r="O121" s="284"/>
      <c r="P121" s="284"/>
      <c r="Q121" s="284"/>
      <c r="R121" s="284"/>
      <c r="S121" s="284"/>
      <c r="T121" s="284"/>
      <c r="U121" s="284"/>
      <c r="V121" s="284"/>
      <c r="W121" s="284"/>
      <c r="X121" s="284"/>
      <c r="Y121" s="284"/>
      <c r="Z121" s="284"/>
      <c r="AA121" s="284"/>
      <c r="AB121" s="284"/>
      <c r="AC121" s="285"/>
    </row>
    <row r="122" spans="1:29" ht="15" customHeight="1">
      <c r="A122" s="428" t="s">
        <v>596</v>
      </c>
      <c r="B122" s="428"/>
      <c r="C122" s="428"/>
      <c r="D122" s="428"/>
      <c r="E122" s="428"/>
      <c r="F122" s="428"/>
      <c r="G122" s="428"/>
      <c r="H122" s="428"/>
      <c r="I122" s="428"/>
      <c r="J122" s="428"/>
      <c r="K122" s="428"/>
      <c r="L122" s="428"/>
      <c r="M122" s="428"/>
      <c r="N122" s="331"/>
      <c r="O122" s="331"/>
      <c r="P122" s="331"/>
      <c r="Q122" s="331"/>
      <c r="R122" s="331"/>
      <c r="S122" s="331"/>
      <c r="T122" s="331"/>
      <c r="U122" s="331"/>
      <c r="V122" s="331"/>
      <c r="W122" s="331"/>
      <c r="X122" s="331"/>
      <c r="Y122" s="331"/>
      <c r="Z122" s="331"/>
    </row>
    <row r="123" spans="1:29" ht="15" customHeight="1">
      <c r="A123" s="331"/>
      <c r="B123" s="331"/>
      <c r="C123" s="331"/>
      <c r="D123" s="331"/>
      <c r="E123" s="331"/>
      <c r="F123" s="331"/>
      <c r="G123" s="331"/>
      <c r="H123" s="331"/>
      <c r="I123" s="331"/>
      <c r="J123" s="331"/>
      <c r="K123" s="331"/>
      <c r="L123" s="331"/>
      <c r="M123" s="331"/>
      <c r="N123" s="331"/>
      <c r="O123" s="331"/>
      <c r="P123" s="331"/>
      <c r="Q123" s="331"/>
      <c r="R123" s="331"/>
      <c r="S123" s="331"/>
      <c r="T123" s="331"/>
      <c r="U123" s="331"/>
      <c r="V123" s="331"/>
      <c r="W123" s="331"/>
      <c r="X123" s="331"/>
      <c r="Y123" s="331"/>
      <c r="Z123" s="331"/>
    </row>
    <row r="124" spans="1:29" ht="15" customHeight="1">
      <c r="A124" s="331"/>
      <c r="B124" s="331"/>
      <c r="C124" s="331"/>
      <c r="D124" s="331"/>
      <c r="E124" s="331"/>
      <c r="F124" s="331"/>
      <c r="G124" s="331"/>
      <c r="H124" s="331"/>
      <c r="I124" s="331"/>
      <c r="J124" s="331"/>
      <c r="K124" s="331"/>
      <c r="L124" s="331"/>
      <c r="M124" s="331"/>
      <c r="N124" s="331"/>
      <c r="O124" s="331"/>
      <c r="P124" s="331"/>
      <c r="Q124" s="331"/>
      <c r="R124" s="331"/>
      <c r="S124" s="331"/>
      <c r="T124" s="331"/>
      <c r="U124" s="331"/>
      <c r="V124" s="331"/>
      <c r="W124" s="331"/>
      <c r="X124" s="331"/>
      <c r="Y124" s="331"/>
      <c r="Z124" s="331"/>
    </row>
    <row r="125" spans="1:29" ht="15" customHeight="1">
      <c r="A125" s="331"/>
      <c r="B125" s="331"/>
      <c r="C125" s="331"/>
      <c r="D125" s="331"/>
      <c r="E125" s="331"/>
      <c r="F125" s="331"/>
      <c r="G125" s="331"/>
      <c r="H125" s="331"/>
      <c r="I125" s="331"/>
      <c r="J125" s="331"/>
      <c r="K125" s="331"/>
      <c r="L125" s="331"/>
      <c r="M125" s="331"/>
      <c r="N125" s="331"/>
      <c r="O125" s="331"/>
      <c r="P125" s="331"/>
      <c r="Q125" s="331"/>
      <c r="R125" s="331"/>
      <c r="S125" s="331"/>
      <c r="T125" s="331"/>
      <c r="U125" s="331"/>
      <c r="V125" s="331"/>
      <c r="W125" s="331"/>
      <c r="X125" s="331"/>
      <c r="Y125" s="331"/>
      <c r="Z125" s="331"/>
    </row>
    <row r="126" spans="1:29" ht="15" customHeight="1">
      <c r="A126" s="257" t="s">
        <v>632</v>
      </c>
      <c r="B126" s="206"/>
      <c r="C126" s="206"/>
      <c r="D126" s="206"/>
      <c r="E126" s="206"/>
      <c r="F126" s="206"/>
      <c r="G126" s="206"/>
      <c r="H126" s="206"/>
      <c r="I126" s="206"/>
      <c r="J126" s="206"/>
      <c r="K126" s="206"/>
      <c r="L126" s="206"/>
      <c r="M126" s="206"/>
      <c r="N126" s="206"/>
      <c r="O126" s="206"/>
      <c r="P126" s="206"/>
      <c r="Q126" s="206"/>
      <c r="R126" s="206"/>
      <c r="S126" s="206"/>
      <c r="T126" s="206"/>
      <c r="U126" s="206"/>
      <c r="V126" s="206"/>
      <c r="W126" s="206"/>
      <c r="X126" s="206"/>
      <c r="Y126" s="206"/>
      <c r="Z126" s="206"/>
    </row>
    <row r="127" spans="1:29" ht="15" customHeight="1">
      <c r="A127" s="573" t="s">
        <v>633</v>
      </c>
      <c r="B127" s="573"/>
      <c r="C127" s="573"/>
      <c r="D127" s="573"/>
      <c r="E127" s="574"/>
      <c r="F127" s="575" t="s">
        <v>346</v>
      </c>
      <c r="G127" s="575"/>
      <c r="H127" s="575"/>
      <c r="I127" s="575"/>
      <c r="J127" s="575"/>
      <c r="K127" s="575"/>
      <c r="L127" s="575"/>
      <c r="M127" s="575"/>
      <c r="N127" s="575"/>
      <c r="O127" s="575"/>
      <c r="P127" s="575"/>
      <c r="Q127" s="575"/>
      <c r="R127" s="575"/>
    </row>
    <row r="128" spans="1:29" ht="50.1" customHeight="1">
      <c r="A128" s="421"/>
      <c r="B128" s="421"/>
      <c r="C128" s="421"/>
      <c r="D128" s="421"/>
      <c r="E128" s="574"/>
      <c r="F128" s="576"/>
      <c r="G128" s="576"/>
      <c r="H128" s="576"/>
      <c r="I128" s="576"/>
      <c r="J128" s="576"/>
      <c r="K128" s="576"/>
      <c r="L128" s="576"/>
      <c r="M128" s="576"/>
      <c r="N128" s="576"/>
      <c r="O128" s="576"/>
      <c r="P128" s="576"/>
      <c r="Q128" s="576"/>
      <c r="R128" s="576"/>
    </row>
    <row r="129" spans="1:26" ht="9" customHeight="1">
      <c r="A129" s="205"/>
      <c r="B129" s="205"/>
      <c r="C129" s="205"/>
      <c r="D129" s="205"/>
      <c r="E129" s="45"/>
      <c r="F129" s="45"/>
      <c r="G129" s="45"/>
      <c r="H129" s="45"/>
      <c r="I129" s="45"/>
      <c r="J129" s="45"/>
      <c r="K129" s="45"/>
      <c r="L129" s="45"/>
      <c r="M129" s="45"/>
      <c r="N129" s="45"/>
      <c r="O129" s="45"/>
      <c r="P129" s="45"/>
      <c r="Q129" s="45"/>
      <c r="R129" s="45"/>
    </row>
    <row r="130" spans="1:26" ht="16.5" customHeight="1">
      <c r="A130" s="207" t="s">
        <v>600</v>
      </c>
      <c r="B130" s="205"/>
      <c r="C130" s="205"/>
      <c r="D130" s="205"/>
      <c r="E130" s="205"/>
      <c r="F130" s="205"/>
      <c r="G130" s="205"/>
      <c r="H130" s="205"/>
      <c r="I130" s="205"/>
      <c r="J130" s="205"/>
      <c r="K130" s="205"/>
      <c r="L130" s="205"/>
      <c r="M130" s="205"/>
      <c r="N130" s="205"/>
      <c r="O130" s="205"/>
      <c r="P130" s="205"/>
      <c r="Q130" s="205"/>
      <c r="R130" s="205"/>
    </row>
    <row r="131" spans="1:26" ht="3.75" customHeight="1">
      <c r="A131" s="43"/>
    </row>
    <row r="132" spans="1:26" ht="74.25" customHeight="1">
      <c r="A132" s="422" t="s">
        <v>347</v>
      </c>
      <c r="B132" s="422"/>
      <c r="C132" s="422"/>
      <c r="D132" s="423"/>
      <c r="E132" s="424"/>
      <c r="F132" s="425"/>
      <c r="G132" s="425"/>
      <c r="H132" s="425"/>
      <c r="I132" s="425"/>
      <c r="J132" s="425"/>
      <c r="K132" s="425"/>
      <c r="L132" s="425"/>
      <c r="M132" s="425"/>
      <c r="N132" s="425"/>
      <c r="O132" s="425"/>
      <c r="P132" s="425"/>
      <c r="Q132" s="425"/>
      <c r="R132" s="426"/>
      <c r="S132" s="45"/>
      <c r="T132" s="45"/>
      <c r="U132" s="45"/>
      <c r="V132" s="45"/>
      <c r="W132" s="46"/>
      <c r="X132" s="45"/>
    </row>
    <row r="133" spans="1:26" ht="74.25" customHeight="1">
      <c r="A133" s="422" t="s">
        <v>348</v>
      </c>
      <c r="B133" s="422"/>
      <c r="C133" s="422"/>
      <c r="D133" s="423"/>
      <c r="E133" s="427"/>
      <c r="F133" s="427"/>
      <c r="G133" s="427"/>
      <c r="H133" s="427"/>
      <c r="I133" s="427"/>
      <c r="J133" s="427"/>
      <c r="K133" s="427"/>
      <c r="L133" s="427"/>
      <c r="M133" s="427"/>
      <c r="N133" s="427"/>
      <c r="O133" s="427"/>
      <c r="P133" s="427"/>
      <c r="Q133" s="427"/>
      <c r="R133" s="427"/>
      <c r="S133" s="45"/>
      <c r="T133" s="45"/>
      <c r="U133" s="45"/>
      <c r="V133" s="45"/>
      <c r="W133" s="46"/>
      <c r="X133" s="45"/>
      <c r="Y133" s="45"/>
    </row>
    <row r="134" spans="1:26" ht="12" customHeight="1">
      <c r="A134" s="47"/>
      <c r="B134" s="47"/>
      <c r="C134" s="205"/>
      <c r="D134" s="205"/>
      <c r="E134" s="45"/>
      <c r="F134" s="45"/>
      <c r="G134" s="45"/>
      <c r="H134" s="45"/>
      <c r="I134" s="45"/>
      <c r="J134" s="45"/>
      <c r="K134" s="46"/>
      <c r="L134" s="45"/>
      <c r="M134" s="45"/>
      <c r="N134" s="45"/>
      <c r="O134" s="45"/>
      <c r="P134" s="45"/>
      <c r="Q134" s="45"/>
      <c r="R134" s="46"/>
      <c r="S134" s="45"/>
      <c r="X134" s="1"/>
      <c r="Y134" s="45"/>
      <c r="Z134" s="45"/>
    </row>
    <row r="135" spans="1:26" ht="36" customHeight="1">
      <c r="A135" s="577" t="s">
        <v>589</v>
      </c>
      <c r="B135" s="577"/>
      <c r="C135" s="577"/>
      <c r="D135" s="577"/>
      <c r="E135" s="578"/>
      <c r="F135" s="578"/>
      <c r="G135" s="578"/>
      <c r="H135" s="578"/>
      <c r="I135" s="578"/>
      <c r="J135" s="578"/>
      <c r="K135" s="578"/>
      <c r="L135" s="578"/>
      <c r="M135" s="578"/>
      <c r="N135" s="578"/>
      <c r="O135" s="578"/>
      <c r="P135" s="578"/>
      <c r="Q135" s="578"/>
      <c r="R135" s="578"/>
      <c r="S135" s="1"/>
      <c r="X135" s="1"/>
    </row>
    <row r="136" spans="1:26" ht="35.1" customHeight="1">
      <c r="A136" s="579" t="s">
        <v>602</v>
      </c>
      <c r="B136" s="580"/>
      <c r="C136" s="580"/>
      <c r="D136" s="581"/>
      <c r="E136" s="586" t="s">
        <v>349</v>
      </c>
      <c r="F136" s="587"/>
      <c r="G136" s="588"/>
      <c r="H136" s="589"/>
      <c r="I136" s="586" t="s">
        <v>350</v>
      </c>
      <c r="J136" s="590"/>
      <c r="K136" s="588"/>
      <c r="L136" s="591"/>
      <c r="M136" s="591"/>
      <c r="N136" s="589"/>
      <c r="O136" s="586" t="s">
        <v>351</v>
      </c>
      <c r="P136" s="590"/>
      <c r="Q136" s="588"/>
      <c r="R136" s="589"/>
      <c r="S136" s="45"/>
      <c r="T136" s="45"/>
      <c r="U136" s="45"/>
      <c r="V136" s="45"/>
      <c r="W136" s="46"/>
      <c r="X136" s="45"/>
    </row>
    <row r="137" spans="1:26" ht="15" customHeight="1">
      <c r="A137" s="582"/>
      <c r="B137" s="342"/>
      <c r="C137" s="342"/>
      <c r="D137" s="343"/>
      <c r="E137" s="592" t="s">
        <v>352</v>
      </c>
      <c r="F137" s="593"/>
      <c r="G137" s="593"/>
      <c r="H137" s="593"/>
      <c r="I137" s="593"/>
      <c r="J137" s="593"/>
      <c r="K137" s="593"/>
      <c r="L137" s="593"/>
      <c r="M137" s="593"/>
      <c r="N137" s="593"/>
      <c r="O137" s="593"/>
      <c r="P137" s="593"/>
      <c r="Q137" s="593"/>
      <c r="R137" s="594"/>
      <c r="S137" s="45"/>
      <c r="T137" s="45"/>
      <c r="U137" s="45"/>
      <c r="V137" s="45"/>
      <c r="W137" s="46"/>
      <c r="X137" s="45"/>
    </row>
    <row r="138" spans="1:26" ht="50.1" customHeight="1">
      <c r="A138" s="583"/>
      <c r="B138" s="584"/>
      <c r="C138" s="584"/>
      <c r="D138" s="585"/>
      <c r="E138" s="595"/>
      <c r="F138" s="596"/>
      <c r="G138" s="596"/>
      <c r="H138" s="596"/>
      <c r="I138" s="596"/>
      <c r="J138" s="596"/>
      <c r="K138" s="596"/>
      <c r="L138" s="596"/>
      <c r="M138" s="596"/>
      <c r="N138" s="596"/>
      <c r="O138" s="596"/>
      <c r="P138" s="596"/>
      <c r="Q138" s="596"/>
      <c r="R138" s="597"/>
      <c r="S138" s="45"/>
      <c r="T138" s="45"/>
      <c r="U138" s="45"/>
      <c r="V138" s="45"/>
      <c r="W138" s="46"/>
      <c r="X138" s="45"/>
    </row>
    <row r="139" spans="1:26" ht="35.1" customHeight="1">
      <c r="A139" s="579" t="s">
        <v>603</v>
      </c>
      <c r="B139" s="580"/>
      <c r="C139" s="580"/>
      <c r="D139" s="581"/>
      <c r="E139" s="598" t="s">
        <v>349</v>
      </c>
      <c r="F139" s="599"/>
      <c r="G139" s="600"/>
      <c r="H139" s="601"/>
      <c r="I139" s="598" t="s">
        <v>350</v>
      </c>
      <c r="J139" s="602"/>
      <c r="K139" s="600"/>
      <c r="L139" s="603"/>
      <c r="M139" s="603"/>
      <c r="N139" s="601"/>
      <c r="O139" s="598" t="s">
        <v>351</v>
      </c>
      <c r="P139" s="602"/>
      <c r="Q139" s="600"/>
      <c r="R139" s="601"/>
      <c r="S139" s="45"/>
      <c r="T139" s="45"/>
      <c r="U139" s="45"/>
      <c r="V139" s="45"/>
      <c r="W139" s="46"/>
      <c r="X139" s="45"/>
      <c r="Y139" s="45"/>
      <c r="Z139" s="45"/>
    </row>
    <row r="140" spans="1:26" ht="15" customHeight="1">
      <c r="A140" s="582"/>
      <c r="B140" s="342"/>
      <c r="C140" s="342"/>
      <c r="D140" s="343"/>
      <c r="E140" s="592" t="s">
        <v>352</v>
      </c>
      <c r="F140" s="593"/>
      <c r="G140" s="593"/>
      <c r="H140" s="593"/>
      <c r="I140" s="593"/>
      <c r="J140" s="593"/>
      <c r="K140" s="593"/>
      <c r="L140" s="593"/>
      <c r="M140" s="593"/>
      <c r="N140" s="593"/>
      <c r="O140" s="593"/>
      <c r="P140" s="593"/>
      <c r="Q140" s="593"/>
      <c r="R140" s="594"/>
      <c r="S140" s="45"/>
      <c r="T140" s="45"/>
      <c r="U140" s="45"/>
      <c r="V140" s="45"/>
      <c r="W140" s="46"/>
      <c r="X140" s="45"/>
      <c r="Y140" s="45"/>
      <c r="Z140" s="45"/>
    </row>
    <row r="141" spans="1:26" ht="50.1" customHeight="1">
      <c r="A141" s="583"/>
      <c r="B141" s="584"/>
      <c r="C141" s="584"/>
      <c r="D141" s="585"/>
      <c r="E141" s="595"/>
      <c r="F141" s="596"/>
      <c r="G141" s="596"/>
      <c r="H141" s="596"/>
      <c r="I141" s="596"/>
      <c r="J141" s="596"/>
      <c r="K141" s="596"/>
      <c r="L141" s="596"/>
      <c r="M141" s="596"/>
      <c r="N141" s="596"/>
      <c r="O141" s="596"/>
      <c r="P141" s="596"/>
      <c r="Q141" s="596"/>
      <c r="R141" s="597"/>
      <c r="S141" s="45"/>
      <c r="T141" s="45"/>
      <c r="U141" s="45"/>
      <c r="V141" s="45"/>
      <c r="W141" s="46"/>
      <c r="X141" s="45"/>
      <c r="Y141" s="45"/>
      <c r="Z141" s="45"/>
    </row>
    <row r="142" spans="1:26" ht="64.5" customHeight="1">
      <c r="A142" s="606" t="s">
        <v>604</v>
      </c>
      <c r="B142" s="606"/>
      <c r="C142" s="422"/>
      <c r="D142" s="423"/>
      <c r="E142" s="607"/>
      <c r="F142" s="607"/>
      <c r="G142" s="607"/>
      <c r="H142" s="607"/>
      <c r="I142" s="607"/>
      <c r="J142" s="607"/>
      <c r="K142" s="607"/>
      <c r="L142" s="607"/>
      <c r="M142" s="607"/>
      <c r="N142" s="607"/>
      <c r="O142" s="607"/>
      <c r="P142" s="607"/>
      <c r="Q142" s="607"/>
      <c r="R142" s="607"/>
      <c r="S142" s="1"/>
      <c r="T142" s="45"/>
      <c r="U142" s="45"/>
      <c r="V142" s="45"/>
      <c r="W142" s="46"/>
      <c r="X142" s="45"/>
    </row>
    <row r="143" spans="1:26" ht="64.5" customHeight="1">
      <c r="A143" s="606" t="s">
        <v>605</v>
      </c>
      <c r="B143" s="606"/>
      <c r="C143" s="422"/>
      <c r="D143" s="423"/>
      <c r="E143" s="607"/>
      <c r="F143" s="607"/>
      <c r="G143" s="607"/>
      <c r="H143" s="607"/>
      <c r="I143" s="607"/>
      <c r="J143" s="607"/>
      <c r="K143" s="607"/>
      <c r="L143" s="607"/>
      <c r="M143" s="607"/>
      <c r="N143" s="607"/>
      <c r="O143" s="607"/>
      <c r="P143" s="607"/>
      <c r="Q143" s="607"/>
      <c r="R143" s="607"/>
      <c r="S143" s="1"/>
      <c r="T143" s="45"/>
      <c r="U143" s="45"/>
      <c r="V143" s="45"/>
      <c r="W143" s="46"/>
      <c r="X143" s="45"/>
    </row>
    <row r="144" spans="1:26" ht="22.5" customHeight="1">
      <c r="A144" s="608" t="s">
        <v>606</v>
      </c>
      <c r="B144" s="609"/>
      <c r="C144" s="612" t="s">
        <v>353</v>
      </c>
      <c r="D144" s="613"/>
      <c r="E144" s="607"/>
      <c r="F144" s="607"/>
      <c r="G144" s="607"/>
      <c r="H144" s="607"/>
      <c r="I144" s="607"/>
      <c r="J144" s="607"/>
      <c r="K144" s="607"/>
      <c r="L144" s="607"/>
      <c r="M144" s="607"/>
      <c r="N144" s="607"/>
      <c r="O144" s="607"/>
      <c r="P144" s="607"/>
      <c r="Q144" s="607"/>
      <c r="R144" s="607"/>
      <c r="S144" s="1"/>
      <c r="T144" s="45"/>
      <c r="U144" s="45"/>
      <c r="V144" s="45"/>
      <c r="W144" s="46"/>
      <c r="X144" s="45"/>
    </row>
    <row r="145" spans="1:24" ht="64.5" customHeight="1">
      <c r="A145" s="610"/>
      <c r="B145" s="611"/>
      <c r="C145" s="614" t="s">
        <v>354</v>
      </c>
      <c r="D145" s="615"/>
      <c r="E145" s="607"/>
      <c r="F145" s="607"/>
      <c r="G145" s="607"/>
      <c r="H145" s="607"/>
      <c r="I145" s="607"/>
      <c r="J145" s="607"/>
      <c r="K145" s="607"/>
      <c r="L145" s="607"/>
      <c r="M145" s="607"/>
      <c r="N145" s="607"/>
      <c r="O145" s="607"/>
      <c r="P145" s="607"/>
      <c r="Q145" s="607"/>
      <c r="R145" s="607"/>
      <c r="S145" s="1"/>
      <c r="T145" s="45"/>
      <c r="U145" s="45"/>
      <c r="V145" s="45"/>
      <c r="W145" s="46"/>
      <c r="X145" s="45"/>
    </row>
    <row r="146" spans="1:24" ht="15" customHeight="1">
      <c r="A146" s="48"/>
      <c r="B146" s="291"/>
      <c r="C146" s="291"/>
      <c r="D146" s="291"/>
      <c r="E146" s="291"/>
      <c r="F146" s="291"/>
      <c r="G146" s="291"/>
      <c r="H146" s="291"/>
      <c r="I146" s="291"/>
      <c r="J146" s="291"/>
      <c r="K146" s="291"/>
      <c r="L146" s="291"/>
      <c r="M146" s="291"/>
      <c r="N146" s="291"/>
      <c r="O146" s="291"/>
      <c r="P146" s="291"/>
      <c r="Q146" s="291"/>
      <c r="R146" s="291"/>
    </row>
    <row r="147" spans="1:24" ht="21" customHeight="1">
      <c r="A147" s="207" t="s">
        <v>607</v>
      </c>
      <c r="B147" s="205"/>
      <c r="C147" s="205"/>
      <c r="D147" s="205"/>
      <c r="E147" s="37"/>
      <c r="F147" s="37"/>
      <c r="G147" s="44"/>
      <c r="H147" s="44"/>
      <c r="I147" s="44"/>
      <c r="J147" s="44"/>
      <c r="K147" s="44"/>
      <c r="L147" s="44"/>
      <c r="M147" s="44"/>
      <c r="N147" s="44"/>
      <c r="O147" s="44"/>
      <c r="P147" s="44"/>
      <c r="Q147" s="44"/>
      <c r="R147" s="44"/>
    </row>
    <row r="148" spans="1:24" ht="3.75" customHeight="1">
      <c r="A148" s="43"/>
    </row>
    <row r="149" spans="1:24" ht="18.75" customHeight="1">
      <c r="A149" s="397" t="s">
        <v>355</v>
      </c>
      <c r="B149" s="616" t="s">
        <v>356</v>
      </c>
      <c r="C149" s="617"/>
      <c r="D149" s="273"/>
      <c r="E149" s="272" t="s">
        <v>357</v>
      </c>
      <c r="F149" s="617"/>
      <c r="G149" s="617"/>
      <c r="H149" s="617"/>
      <c r="I149" s="617"/>
      <c r="J149" s="273"/>
      <c r="K149" s="272" t="s">
        <v>358</v>
      </c>
      <c r="L149" s="617"/>
      <c r="M149" s="617"/>
      <c r="N149" s="617"/>
      <c r="O149" s="617"/>
      <c r="P149" s="617"/>
      <c r="Q149" s="617"/>
      <c r="R149" s="617"/>
      <c r="S149" s="272" t="s">
        <v>591</v>
      </c>
      <c r="T149" s="618"/>
    </row>
    <row r="150" spans="1:24" ht="18.75" customHeight="1">
      <c r="A150" s="398"/>
      <c r="B150" s="402"/>
      <c r="C150" s="403"/>
      <c r="D150" s="275"/>
      <c r="E150" s="274"/>
      <c r="F150" s="403"/>
      <c r="G150" s="403"/>
      <c r="H150" s="403"/>
      <c r="I150" s="403"/>
      <c r="J150" s="275"/>
      <c r="K150" s="274"/>
      <c r="L150" s="403"/>
      <c r="M150" s="403"/>
      <c r="N150" s="403"/>
      <c r="O150" s="403"/>
      <c r="P150" s="403"/>
      <c r="Q150" s="403"/>
      <c r="R150" s="403"/>
      <c r="S150" s="274"/>
      <c r="T150" s="619"/>
    </row>
    <row r="151" spans="1:24" s="127" customFormat="1" ht="37.5" customHeight="1">
      <c r="A151" s="184">
        <v>1</v>
      </c>
      <c r="B151" s="296"/>
      <c r="C151" s="297"/>
      <c r="D151" s="298"/>
      <c r="E151" s="297"/>
      <c r="F151" s="297"/>
      <c r="G151" s="297"/>
      <c r="H151" s="297"/>
      <c r="I151" s="297"/>
      <c r="J151" s="298"/>
      <c r="K151" s="299"/>
      <c r="L151" s="297"/>
      <c r="M151" s="297"/>
      <c r="N151" s="297"/>
      <c r="O151" s="297"/>
      <c r="P151" s="297"/>
      <c r="Q151" s="297"/>
      <c r="R151" s="297"/>
      <c r="S151" s="620"/>
      <c r="T151" s="621"/>
    </row>
    <row r="152" spans="1:24" s="127" customFormat="1" ht="37.5" customHeight="1">
      <c r="A152" s="185">
        <v>2</v>
      </c>
      <c r="B152" s="393"/>
      <c r="C152" s="394"/>
      <c r="D152" s="395"/>
      <c r="E152" s="394"/>
      <c r="F152" s="394"/>
      <c r="G152" s="394"/>
      <c r="H152" s="394"/>
      <c r="I152" s="394"/>
      <c r="J152" s="395"/>
      <c r="K152" s="396"/>
      <c r="L152" s="394"/>
      <c r="M152" s="394"/>
      <c r="N152" s="394"/>
      <c r="O152" s="394"/>
      <c r="P152" s="394"/>
      <c r="Q152" s="394"/>
      <c r="R152" s="394"/>
      <c r="S152" s="268"/>
      <c r="T152" s="622"/>
    </row>
    <row r="153" spans="1:24" ht="18.75" customHeight="1">
      <c r="A153" s="397" t="s">
        <v>359</v>
      </c>
      <c r="B153" s="616" t="s">
        <v>356</v>
      </c>
      <c r="C153" s="617"/>
      <c r="D153" s="273"/>
      <c r="E153" s="272" t="s">
        <v>357</v>
      </c>
      <c r="F153" s="617"/>
      <c r="G153" s="617"/>
      <c r="H153" s="617"/>
      <c r="I153" s="617"/>
      <c r="J153" s="273"/>
      <c r="K153" s="272" t="s">
        <v>360</v>
      </c>
      <c r="L153" s="617"/>
      <c r="M153" s="617"/>
      <c r="N153" s="617"/>
      <c r="O153" s="617"/>
      <c r="P153" s="617"/>
      <c r="Q153" s="617"/>
      <c r="R153" s="617"/>
      <c r="S153" s="272" t="s">
        <v>591</v>
      </c>
      <c r="T153" s="273"/>
      <c r="U153" s="604" t="s">
        <v>613</v>
      </c>
    </row>
    <row r="154" spans="1:24" ht="18.75" customHeight="1">
      <c r="A154" s="398"/>
      <c r="B154" s="402"/>
      <c r="C154" s="403"/>
      <c r="D154" s="275"/>
      <c r="E154" s="274"/>
      <c r="F154" s="403"/>
      <c r="G154" s="403"/>
      <c r="H154" s="403"/>
      <c r="I154" s="403"/>
      <c r="J154" s="275"/>
      <c r="K154" s="274"/>
      <c r="L154" s="403"/>
      <c r="M154" s="403"/>
      <c r="N154" s="403"/>
      <c r="O154" s="403"/>
      <c r="P154" s="403"/>
      <c r="Q154" s="403"/>
      <c r="R154" s="403"/>
      <c r="S154" s="274"/>
      <c r="T154" s="275"/>
      <c r="U154" s="605"/>
    </row>
    <row r="155" spans="1:24" s="127" customFormat="1" ht="37.5" customHeight="1">
      <c r="A155" s="184">
        <v>11</v>
      </c>
      <c r="B155" s="296"/>
      <c r="C155" s="297"/>
      <c r="D155" s="298"/>
      <c r="E155" s="297"/>
      <c r="F155" s="297"/>
      <c r="G155" s="297"/>
      <c r="H155" s="297"/>
      <c r="I155" s="297"/>
      <c r="J155" s="298"/>
      <c r="K155" s="299"/>
      <c r="L155" s="297"/>
      <c r="M155" s="297"/>
      <c r="N155" s="297"/>
      <c r="O155" s="297"/>
      <c r="P155" s="297"/>
      <c r="Q155" s="297"/>
      <c r="R155" s="297"/>
      <c r="S155" s="270"/>
      <c r="T155" s="271"/>
      <c r="U155" s="242"/>
    </row>
    <row r="156" spans="1:24" s="127" customFormat="1" ht="37.5" customHeight="1">
      <c r="A156" s="184">
        <v>12</v>
      </c>
      <c r="B156" s="408"/>
      <c r="C156" s="409"/>
      <c r="D156" s="410"/>
      <c r="E156" s="409"/>
      <c r="F156" s="409"/>
      <c r="G156" s="409"/>
      <c r="H156" s="409"/>
      <c r="I156" s="409"/>
      <c r="J156" s="410"/>
      <c r="K156" s="411"/>
      <c r="L156" s="409"/>
      <c r="M156" s="409"/>
      <c r="N156" s="409"/>
      <c r="O156" s="409"/>
      <c r="P156" s="409"/>
      <c r="Q156" s="409"/>
      <c r="R156" s="409"/>
      <c r="S156" s="266"/>
      <c r="T156" s="267"/>
      <c r="U156" s="243"/>
    </row>
    <row r="157" spans="1:24" s="127" customFormat="1" ht="37.5" customHeight="1">
      <c r="A157" s="184">
        <v>13</v>
      </c>
      <c r="B157" s="408"/>
      <c r="C157" s="409"/>
      <c r="D157" s="410"/>
      <c r="E157" s="409"/>
      <c r="F157" s="409"/>
      <c r="G157" s="409"/>
      <c r="H157" s="409"/>
      <c r="I157" s="409"/>
      <c r="J157" s="410"/>
      <c r="K157" s="411"/>
      <c r="L157" s="409"/>
      <c r="M157" s="409"/>
      <c r="N157" s="409"/>
      <c r="O157" s="409"/>
      <c r="P157" s="409"/>
      <c r="Q157" s="409"/>
      <c r="R157" s="409"/>
      <c r="S157" s="266"/>
      <c r="T157" s="267"/>
      <c r="U157" s="243"/>
    </row>
    <row r="158" spans="1:24" s="127" customFormat="1" ht="37.5" customHeight="1">
      <c r="A158" s="184">
        <v>14</v>
      </c>
      <c r="B158" s="408"/>
      <c r="C158" s="409"/>
      <c r="D158" s="410"/>
      <c r="E158" s="409"/>
      <c r="F158" s="409"/>
      <c r="G158" s="409"/>
      <c r="H158" s="409"/>
      <c r="I158" s="409"/>
      <c r="J158" s="410"/>
      <c r="K158" s="411"/>
      <c r="L158" s="409"/>
      <c r="M158" s="409"/>
      <c r="N158" s="409"/>
      <c r="O158" s="409"/>
      <c r="P158" s="409"/>
      <c r="Q158" s="409"/>
      <c r="R158" s="409"/>
      <c r="S158" s="266"/>
      <c r="T158" s="267"/>
      <c r="U158" s="243"/>
    </row>
    <row r="159" spans="1:24" s="127" customFormat="1" ht="37.5" customHeight="1">
      <c r="A159" s="184">
        <v>15</v>
      </c>
      <c r="B159" s="408"/>
      <c r="C159" s="409"/>
      <c r="D159" s="410"/>
      <c r="E159" s="409"/>
      <c r="F159" s="409"/>
      <c r="G159" s="409"/>
      <c r="H159" s="409"/>
      <c r="I159" s="409"/>
      <c r="J159" s="410"/>
      <c r="K159" s="411"/>
      <c r="L159" s="409"/>
      <c r="M159" s="409"/>
      <c r="N159" s="409"/>
      <c r="O159" s="409"/>
      <c r="P159" s="409"/>
      <c r="Q159" s="409"/>
      <c r="R159" s="409"/>
      <c r="S159" s="266"/>
      <c r="T159" s="267"/>
      <c r="U159" s="243"/>
    </row>
    <row r="160" spans="1:24" s="127" customFormat="1" ht="37.5" customHeight="1">
      <c r="A160" s="184">
        <v>16</v>
      </c>
      <c r="B160" s="408"/>
      <c r="C160" s="409"/>
      <c r="D160" s="410"/>
      <c r="E160" s="409"/>
      <c r="F160" s="409"/>
      <c r="G160" s="409"/>
      <c r="H160" s="409"/>
      <c r="I160" s="409"/>
      <c r="J160" s="410"/>
      <c r="K160" s="411"/>
      <c r="L160" s="409"/>
      <c r="M160" s="409"/>
      <c r="N160" s="409"/>
      <c r="O160" s="409"/>
      <c r="P160" s="409"/>
      <c r="Q160" s="409"/>
      <c r="R160" s="409"/>
      <c r="S160" s="266"/>
      <c r="T160" s="267"/>
      <c r="U160" s="243"/>
    </row>
    <row r="161" spans="1:102" s="127" customFormat="1" ht="37.5" customHeight="1">
      <c r="A161" s="184">
        <v>17</v>
      </c>
      <c r="B161" s="408"/>
      <c r="C161" s="409"/>
      <c r="D161" s="410"/>
      <c r="E161" s="409"/>
      <c r="F161" s="409"/>
      <c r="G161" s="409"/>
      <c r="H161" s="409"/>
      <c r="I161" s="409"/>
      <c r="J161" s="410"/>
      <c r="K161" s="411"/>
      <c r="L161" s="409"/>
      <c r="M161" s="409"/>
      <c r="N161" s="409"/>
      <c r="O161" s="409"/>
      <c r="P161" s="409"/>
      <c r="Q161" s="409"/>
      <c r="R161" s="409"/>
      <c r="S161" s="266"/>
      <c r="T161" s="267"/>
      <c r="U161" s="243"/>
    </row>
    <row r="162" spans="1:102" s="127" customFormat="1" ht="37.5" customHeight="1">
      <c r="A162" s="184">
        <v>18</v>
      </c>
      <c r="B162" s="408"/>
      <c r="C162" s="409"/>
      <c r="D162" s="410"/>
      <c r="E162" s="409"/>
      <c r="F162" s="409"/>
      <c r="G162" s="409"/>
      <c r="H162" s="409"/>
      <c r="I162" s="409"/>
      <c r="J162" s="410"/>
      <c r="K162" s="411"/>
      <c r="L162" s="409"/>
      <c r="M162" s="409"/>
      <c r="N162" s="409"/>
      <c r="O162" s="409"/>
      <c r="P162" s="409"/>
      <c r="Q162" s="409"/>
      <c r="R162" s="409"/>
      <c r="S162" s="266"/>
      <c r="T162" s="267"/>
      <c r="U162" s="243"/>
    </row>
    <row r="163" spans="1:102" s="127" customFormat="1" ht="37.5" customHeight="1">
      <c r="A163" s="184">
        <v>19</v>
      </c>
      <c r="B163" s="408"/>
      <c r="C163" s="409"/>
      <c r="D163" s="410"/>
      <c r="E163" s="409"/>
      <c r="F163" s="409"/>
      <c r="G163" s="409"/>
      <c r="H163" s="409"/>
      <c r="I163" s="409"/>
      <c r="J163" s="410"/>
      <c r="K163" s="411"/>
      <c r="L163" s="409"/>
      <c r="M163" s="409"/>
      <c r="N163" s="409"/>
      <c r="O163" s="409"/>
      <c r="P163" s="409"/>
      <c r="Q163" s="409"/>
      <c r="R163" s="409"/>
      <c r="S163" s="266"/>
      <c r="T163" s="267"/>
      <c r="U163" s="243"/>
    </row>
    <row r="164" spans="1:102" s="127" customFormat="1" ht="37.5" customHeight="1">
      <c r="A164" s="185">
        <v>20</v>
      </c>
      <c r="B164" s="393"/>
      <c r="C164" s="394"/>
      <c r="D164" s="395"/>
      <c r="E164" s="396"/>
      <c r="F164" s="394"/>
      <c r="G164" s="394"/>
      <c r="H164" s="394"/>
      <c r="I164" s="394"/>
      <c r="J164" s="395"/>
      <c r="K164" s="396"/>
      <c r="L164" s="394"/>
      <c r="M164" s="394"/>
      <c r="N164" s="394"/>
      <c r="O164" s="394"/>
      <c r="P164" s="394"/>
      <c r="Q164" s="394"/>
      <c r="R164" s="394"/>
      <c r="S164" s="268"/>
      <c r="T164" s="269"/>
      <c r="U164" s="244"/>
    </row>
    <row r="165" spans="1:102" ht="18.75" customHeight="1">
      <c r="A165" s="397" t="s">
        <v>361</v>
      </c>
      <c r="B165" s="399" t="s">
        <v>362</v>
      </c>
      <c r="C165" s="400"/>
      <c r="D165" s="401"/>
      <c r="E165" s="404" t="s">
        <v>363</v>
      </c>
      <c r="F165" s="405"/>
      <c r="G165" s="405"/>
      <c r="H165" s="405"/>
      <c r="I165" s="405"/>
      <c r="J165" s="405"/>
      <c r="K165" s="405"/>
      <c r="L165" s="405"/>
      <c r="M165" s="405"/>
      <c r="N165" s="405"/>
      <c r="O165" s="405"/>
      <c r="P165" s="405"/>
      <c r="Q165" s="405"/>
      <c r="R165" s="405"/>
    </row>
    <row r="166" spans="1:102" ht="18.75" customHeight="1">
      <c r="A166" s="398"/>
      <c r="B166" s="402"/>
      <c r="C166" s="403"/>
      <c r="D166" s="275"/>
      <c r="E166" s="406"/>
      <c r="F166" s="407"/>
      <c r="G166" s="407"/>
      <c r="H166" s="407"/>
      <c r="I166" s="407"/>
      <c r="J166" s="407"/>
      <c r="K166" s="407"/>
      <c r="L166" s="407"/>
      <c r="M166" s="407"/>
      <c r="N166" s="407"/>
      <c r="O166" s="407"/>
      <c r="P166" s="407"/>
      <c r="Q166" s="407"/>
      <c r="R166" s="407"/>
    </row>
    <row r="167" spans="1:102" ht="37.5" customHeight="1">
      <c r="A167" s="202"/>
      <c r="B167" s="388"/>
      <c r="C167" s="389"/>
      <c r="D167" s="49" t="s">
        <v>312</v>
      </c>
      <c r="E167" s="390"/>
      <c r="F167" s="391"/>
      <c r="G167" s="391"/>
      <c r="H167" s="391"/>
      <c r="I167" s="391"/>
      <c r="J167" s="391"/>
      <c r="K167" s="391"/>
      <c r="L167" s="391"/>
      <c r="M167" s="391"/>
      <c r="N167" s="391"/>
      <c r="O167" s="391"/>
      <c r="P167" s="391"/>
      <c r="Q167" s="391"/>
      <c r="R167" s="389"/>
    </row>
    <row r="168" spans="1:102" ht="4.5" customHeight="1">
      <c r="A168" s="205"/>
      <c r="B168" s="205"/>
      <c r="C168" s="205"/>
      <c r="D168" s="205"/>
      <c r="E168" s="124"/>
      <c r="F168" s="124"/>
      <c r="G168" s="124"/>
      <c r="H168" s="124"/>
      <c r="I168" s="124"/>
      <c r="J168" s="124"/>
      <c r="K168" s="124"/>
      <c r="L168" s="124"/>
      <c r="M168" s="124"/>
      <c r="N168" s="124"/>
      <c r="O168" s="124"/>
      <c r="P168" s="124"/>
      <c r="Q168" s="124"/>
      <c r="R168" s="124"/>
    </row>
    <row r="169" spans="1:102" ht="33.75" customHeight="1">
      <c r="A169" s="50" t="s">
        <v>364</v>
      </c>
      <c r="B169" s="51"/>
      <c r="C169" s="51"/>
      <c r="D169" s="51"/>
      <c r="E169" s="51"/>
      <c r="F169" s="51"/>
      <c r="G169" s="51"/>
      <c r="H169" s="51"/>
      <c r="I169" s="51"/>
      <c r="J169" s="51"/>
      <c r="K169" s="51"/>
      <c r="L169" s="52"/>
      <c r="M169" s="52"/>
      <c r="N169" s="52"/>
      <c r="O169" s="52"/>
    </row>
    <row r="170" spans="1:102" ht="33.75" customHeight="1">
      <c r="A170" s="392" t="s">
        <v>608</v>
      </c>
      <c r="B170" s="392"/>
      <c r="C170" s="392"/>
      <c r="D170" s="392"/>
      <c r="E170" s="392"/>
      <c r="F170" s="392"/>
      <c r="G170" s="392"/>
      <c r="H170" s="392"/>
      <c r="I170" s="392"/>
      <c r="J170" s="392"/>
      <c r="K170" s="392"/>
      <c r="L170" s="392"/>
      <c r="M170" s="392"/>
      <c r="N170" s="392"/>
    </row>
    <row r="171" spans="1:102" ht="60" customHeight="1">
      <c r="A171" s="382" t="s">
        <v>365</v>
      </c>
      <c r="B171" s="383"/>
      <c r="C171" s="383"/>
      <c r="D171" s="383"/>
      <c r="E171" s="383"/>
      <c r="F171" s="383"/>
      <c r="G171" s="383"/>
      <c r="H171" s="383"/>
      <c r="I171" s="383"/>
      <c r="J171" s="383"/>
      <c r="K171" s="384"/>
      <c r="L171" s="385"/>
      <c r="M171" s="386"/>
      <c r="N171" s="387"/>
    </row>
    <row r="172" spans="1:102" ht="50.1" customHeight="1">
      <c r="A172" s="382" t="s">
        <v>366</v>
      </c>
      <c r="B172" s="383"/>
      <c r="C172" s="383"/>
      <c r="D172" s="383"/>
      <c r="E172" s="383"/>
      <c r="F172" s="383"/>
      <c r="G172" s="383"/>
      <c r="H172" s="383"/>
      <c r="I172" s="383"/>
      <c r="J172" s="383"/>
      <c r="K172" s="384"/>
      <c r="L172" s="385"/>
      <c r="M172" s="386"/>
      <c r="N172" s="387"/>
      <c r="S172" s="127"/>
      <c r="CP172" s="36" t="s">
        <v>367</v>
      </c>
      <c r="CX172" s="36" t="s">
        <v>368</v>
      </c>
    </row>
    <row r="173" spans="1:102" ht="50.1" customHeight="1">
      <c r="A173" s="382" t="s">
        <v>369</v>
      </c>
      <c r="B173" s="383"/>
      <c r="C173" s="383"/>
      <c r="D173" s="383"/>
      <c r="E173" s="383"/>
      <c r="F173" s="383"/>
      <c r="G173" s="383"/>
      <c r="H173" s="383"/>
      <c r="I173" s="383"/>
      <c r="J173" s="383"/>
      <c r="K173" s="384"/>
      <c r="L173" s="385"/>
      <c r="M173" s="386"/>
      <c r="N173" s="387"/>
      <c r="CP173" s="36" t="s">
        <v>367</v>
      </c>
      <c r="CX173" s="36" t="s">
        <v>368</v>
      </c>
    </row>
    <row r="174" spans="1:102" ht="50.1" customHeight="1">
      <c r="A174" s="382" t="s">
        <v>370</v>
      </c>
      <c r="B174" s="383"/>
      <c r="C174" s="383"/>
      <c r="D174" s="383"/>
      <c r="E174" s="383"/>
      <c r="F174" s="383"/>
      <c r="G174" s="383"/>
      <c r="H174" s="383"/>
      <c r="I174" s="383"/>
      <c r="J174" s="383"/>
      <c r="K174" s="384"/>
      <c r="L174" s="385"/>
      <c r="M174" s="386"/>
      <c r="N174" s="387"/>
      <c r="CP174" s="36" t="s">
        <v>367</v>
      </c>
      <c r="CX174" s="36" t="s">
        <v>368</v>
      </c>
    </row>
    <row r="175" spans="1:102" ht="50.1" customHeight="1">
      <c r="A175" s="382" t="s">
        <v>371</v>
      </c>
      <c r="B175" s="383"/>
      <c r="C175" s="383"/>
      <c r="D175" s="383"/>
      <c r="E175" s="383"/>
      <c r="F175" s="383"/>
      <c r="G175" s="383"/>
      <c r="H175" s="383"/>
      <c r="I175" s="383"/>
      <c r="J175" s="383"/>
      <c r="K175" s="384"/>
      <c r="L175" s="385"/>
      <c r="M175" s="386"/>
      <c r="N175" s="387"/>
      <c r="CP175" s="36" t="s">
        <v>367</v>
      </c>
      <c r="CX175" s="36" t="s">
        <v>368</v>
      </c>
    </row>
    <row r="176" spans="1:102">
      <c r="A176" s="349" t="s">
        <v>609</v>
      </c>
      <c r="B176" s="349"/>
      <c r="C176" s="349"/>
      <c r="D176" s="349"/>
      <c r="E176" s="349"/>
    </row>
    <row r="177" spans="1:128">
      <c r="A177" s="349"/>
      <c r="B177" s="349"/>
      <c r="C177" s="349"/>
      <c r="D177" s="349"/>
      <c r="E177" s="349"/>
    </row>
    <row r="178" spans="1:128">
      <c r="A178" s="36" t="s">
        <v>372</v>
      </c>
    </row>
    <row r="179" spans="1:128">
      <c r="A179" s="36" t="s">
        <v>373</v>
      </c>
    </row>
    <row r="181" spans="1:128">
      <c r="A181" s="36" t="s">
        <v>374</v>
      </c>
    </row>
    <row r="182" spans="1:128" ht="11.25" customHeight="1">
      <c r="A182" s="378" t="s">
        <v>375</v>
      </c>
      <c r="B182" s="378"/>
      <c r="C182" s="378"/>
      <c r="D182" s="3"/>
      <c r="E182" s="3"/>
      <c r="F182" s="3"/>
      <c r="G182" s="3"/>
      <c r="H182" s="3"/>
      <c r="I182" s="3"/>
      <c r="J182" s="3"/>
      <c r="K182" s="3"/>
      <c r="L182" s="26"/>
      <c r="M182" s="26"/>
      <c r="N182" s="26"/>
      <c r="O182" s="26"/>
      <c r="P182" s="26"/>
    </row>
    <row r="183" spans="1:128">
      <c r="A183" s="379"/>
      <c r="B183" s="379"/>
      <c r="C183" s="379"/>
      <c r="D183" s="3"/>
      <c r="E183" s="3"/>
      <c r="F183" s="3"/>
      <c r="G183" s="3"/>
      <c r="H183" s="3"/>
      <c r="I183" s="3"/>
      <c r="J183" s="3"/>
      <c r="K183" s="3"/>
      <c r="L183" s="26"/>
      <c r="M183" s="26"/>
      <c r="N183" s="26"/>
      <c r="O183" s="26"/>
      <c r="P183" s="26"/>
    </row>
    <row r="184" spans="1:128">
      <c r="A184" s="379"/>
      <c r="B184" s="380"/>
      <c r="C184" s="380"/>
      <c r="D184" s="3"/>
      <c r="E184" s="3"/>
      <c r="F184" s="3"/>
      <c r="G184" s="3"/>
      <c r="H184" s="3"/>
      <c r="I184" s="3"/>
      <c r="J184" s="3"/>
      <c r="K184" s="3"/>
      <c r="L184" s="26"/>
      <c r="M184" s="26"/>
      <c r="N184" s="26"/>
      <c r="O184" s="26"/>
      <c r="P184" s="26"/>
    </row>
    <row r="185" spans="1:128" ht="12" customHeight="1">
      <c r="A185" s="378"/>
      <c r="B185" s="381" t="s">
        <v>376</v>
      </c>
      <c r="C185" s="376"/>
      <c r="D185" s="376"/>
      <c r="E185" s="376" t="s">
        <v>377</v>
      </c>
      <c r="F185" s="376"/>
      <c r="G185" s="376"/>
      <c r="H185" s="376" t="s">
        <v>378</v>
      </c>
      <c r="I185" s="377"/>
      <c r="J185" s="377"/>
      <c r="K185" s="377" t="s">
        <v>379</v>
      </c>
      <c r="L185" s="377"/>
      <c r="M185" s="377"/>
      <c r="N185" s="376" t="s">
        <v>380</v>
      </c>
      <c r="O185" s="377"/>
      <c r="P185" s="377"/>
    </row>
    <row r="186" spans="1:128">
      <c r="A186" s="378"/>
      <c r="B186" s="381"/>
      <c r="C186" s="376"/>
      <c r="D186" s="376"/>
      <c r="E186" s="376"/>
      <c r="F186" s="376"/>
      <c r="G186" s="376"/>
      <c r="H186" s="377"/>
      <c r="I186" s="377"/>
      <c r="J186" s="377"/>
      <c r="K186" s="377"/>
      <c r="L186" s="377"/>
      <c r="M186" s="377"/>
      <c r="N186" s="377"/>
      <c r="O186" s="377"/>
      <c r="P186" s="377"/>
    </row>
    <row r="187" spans="1:128" ht="12" customHeight="1">
      <c r="A187" s="356">
        <v>1</v>
      </c>
      <c r="B187" s="370"/>
      <c r="C187" s="370"/>
      <c r="D187" s="370"/>
      <c r="E187" s="370"/>
      <c r="F187" s="370"/>
      <c r="G187" s="370"/>
      <c r="H187" s="370"/>
      <c r="I187" s="370"/>
      <c r="J187" s="370"/>
      <c r="K187" s="370"/>
      <c r="L187" s="370"/>
      <c r="M187" s="370"/>
      <c r="N187" s="372" t="str">
        <f>IF(E187="","",(H187+K187)/E187)</f>
        <v/>
      </c>
      <c r="O187" s="372"/>
      <c r="P187" s="372"/>
      <c r="Q187" s="374"/>
      <c r="R187" s="375"/>
      <c r="S187" s="375"/>
      <c r="T187" s="375"/>
      <c r="U187" s="375"/>
      <c r="V187" s="375"/>
      <c r="W187" s="375"/>
      <c r="X187" s="375"/>
      <c r="Y187" s="375"/>
      <c r="Z187" s="375"/>
      <c r="AA187" s="125"/>
      <c r="AB187" s="125"/>
      <c r="AC187" s="125"/>
      <c r="AD187" s="125"/>
      <c r="AE187" s="125"/>
      <c r="AF187" s="125"/>
      <c r="AG187" s="125"/>
      <c r="AH187" s="125"/>
      <c r="AI187" s="125"/>
      <c r="AJ187" s="125"/>
      <c r="AK187" s="125"/>
      <c r="AL187" s="125"/>
      <c r="AM187" s="125"/>
      <c r="AN187" s="125"/>
      <c r="AO187" s="125"/>
      <c r="AP187" s="125"/>
      <c r="AQ187" s="125"/>
      <c r="AR187" s="125"/>
      <c r="AS187" s="125"/>
      <c r="AT187" s="125"/>
      <c r="AU187" s="125"/>
      <c r="AV187" s="125"/>
      <c r="AW187" s="125"/>
      <c r="AX187" s="125"/>
      <c r="AY187" s="125"/>
      <c r="AZ187" s="125"/>
      <c r="BA187" s="125"/>
      <c r="BB187" s="125"/>
      <c r="BC187" s="125"/>
      <c r="BD187" s="125"/>
      <c r="BE187" s="125"/>
      <c r="BF187" s="125"/>
      <c r="BG187" s="125"/>
      <c r="BH187" s="125"/>
      <c r="BI187" s="125"/>
      <c r="BJ187" s="125"/>
      <c r="BK187" s="125"/>
      <c r="BL187" s="125"/>
      <c r="BM187" s="125"/>
      <c r="BN187" s="125"/>
      <c r="BO187" s="125"/>
      <c r="BP187" s="125"/>
      <c r="BQ187" s="125"/>
      <c r="BR187" s="125"/>
      <c r="BS187" s="125"/>
      <c r="BT187" s="125"/>
      <c r="BU187" s="125"/>
      <c r="BV187" s="125"/>
      <c r="BW187" s="125"/>
      <c r="BX187" s="125"/>
      <c r="BY187" s="125"/>
      <c r="BZ187" s="125"/>
      <c r="CA187" s="125"/>
      <c r="CB187" s="125"/>
      <c r="CC187" s="125"/>
      <c r="CD187" s="125"/>
      <c r="CE187" s="125"/>
      <c r="CF187" s="125"/>
      <c r="CG187" s="125"/>
      <c r="CH187" s="125"/>
      <c r="CI187" s="125"/>
      <c r="CJ187" s="125"/>
      <c r="CK187" s="125"/>
      <c r="CL187" s="125"/>
      <c r="CM187" s="125"/>
      <c r="CN187" s="125"/>
      <c r="CO187" s="125"/>
      <c r="CP187" s="125"/>
      <c r="CQ187" s="125"/>
      <c r="CR187" s="125"/>
      <c r="CS187" s="125"/>
      <c r="CT187" s="125"/>
      <c r="CU187" s="125"/>
      <c r="CV187" s="125"/>
      <c r="CW187" s="125"/>
      <c r="CX187" s="125"/>
      <c r="CY187" s="125"/>
      <c r="CZ187" s="125"/>
      <c r="DA187" s="125"/>
      <c r="DB187" s="125"/>
      <c r="DC187" s="125"/>
      <c r="DD187" s="125"/>
      <c r="DE187" s="125"/>
      <c r="DF187" s="125"/>
      <c r="DG187" s="125"/>
      <c r="DH187" s="125"/>
      <c r="DI187" s="125"/>
      <c r="DJ187" s="125"/>
      <c r="DK187" s="125"/>
      <c r="DL187" s="125"/>
      <c r="DM187" s="125"/>
      <c r="DN187" s="125"/>
      <c r="DO187" s="125"/>
      <c r="DP187" s="125"/>
      <c r="DQ187" s="125"/>
      <c r="DR187" s="125"/>
      <c r="DS187" s="125"/>
      <c r="DT187" s="125"/>
      <c r="DU187" s="125"/>
      <c r="DV187" s="125"/>
      <c r="DW187" s="125"/>
      <c r="DX187" s="125"/>
    </row>
    <row r="188" spans="1:128">
      <c r="A188" s="356"/>
      <c r="B188" s="370"/>
      <c r="C188" s="370"/>
      <c r="D188" s="370"/>
      <c r="E188" s="370"/>
      <c r="F188" s="370"/>
      <c r="G188" s="370"/>
      <c r="H188" s="370"/>
      <c r="I188" s="370"/>
      <c r="J188" s="370"/>
      <c r="K188" s="370"/>
      <c r="L188" s="370"/>
      <c r="M188" s="370"/>
      <c r="N188" s="372"/>
      <c r="O188" s="372"/>
      <c r="P188" s="372"/>
      <c r="Q188" s="374"/>
      <c r="R188" s="375"/>
      <c r="S188" s="375"/>
      <c r="T188" s="375"/>
      <c r="U188" s="375"/>
      <c r="V188" s="375"/>
      <c r="W188" s="375"/>
      <c r="X188" s="375"/>
      <c r="Y188" s="375"/>
      <c r="Z188" s="375"/>
      <c r="AA188" s="125"/>
      <c r="AB188" s="125"/>
      <c r="AC188" s="125"/>
      <c r="AD188" s="125"/>
      <c r="AE188" s="125"/>
      <c r="AF188" s="125"/>
      <c r="AG188" s="125"/>
      <c r="AH188" s="125"/>
      <c r="AI188" s="125"/>
      <c r="AJ188" s="125"/>
      <c r="AK188" s="125"/>
      <c r="AL188" s="125"/>
      <c r="AM188" s="125"/>
      <c r="AN188" s="125"/>
      <c r="AO188" s="125"/>
      <c r="AP188" s="125"/>
      <c r="AQ188" s="125"/>
      <c r="AR188" s="125"/>
      <c r="AS188" s="125"/>
      <c r="AT188" s="125"/>
      <c r="AU188" s="125"/>
      <c r="AV188" s="125"/>
      <c r="AW188" s="125"/>
      <c r="AX188" s="125"/>
      <c r="AY188" s="125"/>
      <c r="AZ188" s="125"/>
      <c r="BA188" s="125"/>
      <c r="BB188" s="125"/>
      <c r="BC188" s="125"/>
      <c r="BD188" s="125"/>
      <c r="BE188" s="125"/>
      <c r="BF188" s="125"/>
      <c r="BG188" s="125"/>
      <c r="BH188" s="125"/>
      <c r="BI188" s="125"/>
      <c r="BJ188" s="125"/>
      <c r="BK188" s="125"/>
      <c r="BL188" s="125"/>
      <c r="BM188" s="125"/>
      <c r="BN188" s="125"/>
      <c r="BO188" s="125"/>
      <c r="BP188" s="125"/>
      <c r="BQ188" s="125"/>
      <c r="BR188" s="125"/>
      <c r="BS188" s="125"/>
      <c r="BT188" s="125"/>
      <c r="BU188" s="125"/>
      <c r="BV188" s="125"/>
      <c r="BW188" s="125"/>
      <c r="BX188" s="125"/>
      <c r="BY188" s="125"/>
      <c r="BZ188" s="125"/>
      <c r="CA188" s="125"/>
      <c r="CB188" s="125"/>
      <c r="CC188" s="125"/>
      <c r="CD188" s="125"/>
      <c r="CE188" s="125"/>
      <c r="CF188" s="125"/>
      <c r="CG188" s="125"/>
      <c r="CH188" s="125"/>
      <c r="CI188" s="125"/>
      <c r="CJ188" s="125"/>
      <c r="CK188" s="125"/>
      <c r="CL188" s="125"/>
      <c r="CM188" s="125"/>
      <c r="CN188" s="125"/>
      <c r="CO188" s="125"/>
      <c r="CP188" s="125"/>
      <c r="CQ188" s="125"/>
      <c r="CR188" s="125"/>
      <c r="CS188" s="125"/>
      <c r="CT188" s="125"/>
      <c r="CU188" s="125"/>
      <c r="CV188" s="125"/>
      <c r="CW188" s="125"/>
      <c r="CX188" s="125"/>
      <c r="CY188" s="125"/>
      <c r="CZ188" s="125"/>
      <c r="DA188" s="125"/>
      <c r="DB188" s="125"/>
      <c r="DC188" s="125"/>
      <c r="DD188" s="125"/>
      <c r="DE188" s="125"/>
      <c r="DF188" s="125"/>
      <c r="DG188" s="125"/>
      <c r="DH188" s="125"/>
      <c r="DI188" s="125"/>
      <c r="DJ188" s="125"/>
      <c r="DK188" s="125"/>
      <c r="DL188" s="125"/>
      <c r="DM188" s="125"/>
      <c r="DN188" s="125"/>
      <c r="DO188" s="125"/>
      <c r="DP188" s="125"/>
      <c r="DQ188" s="125"/>
      <c r="DR188" s="125"/>
      <c r="DS188" s="125"/>
      <c r="DT188" s="125"/>
      <c r="DU188" s="125"/>
      <c r="DV188" s="125"/>
      <c r="DW188" s="125"/>
      <c r="DX188" s="125"/>
    </row>
    <row r="189" spans="1:128" ht="12" customHeight="1">
      <c r="A189" s="356">
        <v>2</v>
      </c>
      <c r="B189" s="370"/>
      <c r="C189" s="370"/>
      <c r="D189" s="370"/>
      <c r="E189" s="370"/>
      <c r="F189" s="370"/>
      <c r="G189" s="370"/>
      <c r="H189" s="370"/>
      <c r="I189" s="370"/>
      <c r="J189" s="370"/>
      <c r="K189" s="370"/>
      <c r="L189" s="370"/>
      <c r="M189" s="370"/>
      <c r="N189" s="372" t="str">
        <f>IF(E189="","",(H189+K189)/E189)</f>
        <v/>
      </c>
      <c r="O189" s="372"/>
      <c r="P189" s="372"/>
      <c r="Q189" s="374"/>
      <c r="R189" s="375"/>
      <c r="S189" s="375"/>
      <c r="T189" s="375"/>
      <c r="U189" s="375"/>
      <c r="V189" s="375"/>
      <c r="W189" s="375"/>
      <c r="X189" s="375"/>
      <c r="Y189" s="375"/>
      <c r="Z189" s="375"/>
      <c r="AA189" s="126"/>
      <c r="AB189" s="126"/>
      <c r="AC189" s="126"/>
      <c r="AD189" s="126"/>
      <c r="AE189" s="126"/>
      <c r="AF189" s="126"/>
      <c r="AG189" s="126"/>
      <c r="AH189" s="126"/>
      <c r="AI189" s="126"/>
      <c r="AJ189" s="126"/>
      <c r="AK189" s="126"/>
      <c r="AL189" s="126"/>
      <c r="AM189" s="126"/>
      <c r="AN189" s="126"/>
      <c r="AO189" s="126"/>
      <c r="AP189" s="126"/>
      <c r="AQ189" s="126"/>
      <c r="AR189" s="126"/>
      <c r="AS189" s="126"/>
      <c r="AT189" s="126"/>
      <c r="AU189" s="126"/>
      <c r="AV189" s="126"/>
      <c r="AW189" s="126"/>
      <c r="AX189" s="126"/>
      <c r="AY189" s="126"/>
      <c r="AZ189" s="126"/>
      <c r="BA189" s="126"/>
      <c r="BB189" s="126"/>
      <c r="BC189" s="126"/>
      <c r="BD189" s="126"/>
      <c r="BE189" s="126"/>
      <c r="BF189" s="126"/>
      <c r="BG189" s="126"/>
      <c r="BH189" s="126"/>
      <c r="BI189" s="126"/>
      <c r="BJ189" s="126"/>
      <c r="BK189" s="126"/>
      <c r="BL189" s="126"/>
      <c r="BM189" s="126"/>
      <c r="BN189" s="126"/>
      <c r="BO189" s="126"/>
      <c r="BP189" s="126"/>
      <c r="BQ189" s="126"/>
      <c r="BR189" s="126"/>
      <c r="BS189" s="126"/>
      <c r="BT189" s="126"/>
      <c r="BU189" s="126"/>
      <c r="BV189" s="126"/>
      <c r="BW189" s="126"/>
      <c r="BX189" s="126"/>
      <c r="BY189" s="126"/>
      <c r="BZ189" s="126"/>
      <c r="CA189" s="126"/>
      <c r="CB189" s="126"/>
      <c r="CC189" s="126"/>
      <c r="CD189" s="126"/>
      <c r="CE189" s="126"/>
      <c r="CF189" s="126"/>
      <c r="CG189" s="126"/>
      <c r="CH189" s="126"/>
      <c r="CI189" s="126"/>
      <c r="CJ189" s="126"/>
      <c r="CK189" s="126"/>
      <c r="CL189" s="126"/>
      <c r="CM189" s="126"/>
      <c r="CN189" s="126"/>
      <c r="CO189" s="126"/>
      <c r="CP189" s="126"/>
      <c r="CQ189" s="126"/>
      <c r="CR189" s="126"/>
      <c r="CS189" s="126"/>
      <c r="CT189" s="126"/>
      <c r="CU189" s="126"/>
      <c r="CV189" s="126"/>
      <c r="CW189" s="126"/>
      <c r="CX189" s="126"/>
      <c r="CY189" s="126"/>
      <c r="CZ189" s="126"/>
      <c r="DA189" s="126"/>
      <c r="DB189" s="126"/>
      <c r="DC189" s="126"/>
      <c r="DD189" s="126"/>
      <c r="DE189" s="126"/>
      <c r="DF189" s="126"/>
      <c r="DG189" s="126"/>
      <c r="DH189" s="126"/>
      <c r="DI189" s="126"/>
      <c r="DJ189" s="126"/>
      <c r="DK189" s="126"/>
      <c r="DL189" s="126"/>
      <c r="DM189" s="126"/>
      <c r="DN189" s="126"/>
      <c r="DO189" s="126"/>
      <c r="DP189" s="126"/>
      <c r="DQ189" s="126"/>
      <c r="DR189" s="126"/>
      <c r="DS189" s="126"/>
      <c r="DT189" s="126"/>
      <c r="DU189" s="126"/>
      <c r="DV189" s="126"/>
      <c r="DW189" s="126"/>
      <c r="DX189" s="126"/>
    </row>
    <row r="190" spans="1:128">
      <c r="A190" s="356"/>
      <c r="B190" s="370"/>
      <c r="C190" s="370"/>
      <c r="D190" s="370"/>
      <c r="E190" s="370"/>
      <c r="F190" s="370"/>
      <c r="G190" s="370"/>
      <c r="H190" s="370"/>
      <c r="I190" s="370"/>
      <c r="J190" s="370"/>
      <c r="K190" s="370"/>
      <c r="L190" s="370"/>
      <c r="M190" s="370"/>
      <c r="N190" s="372"/>
      <c r="O190" s="372"/>
      <c r="P190" s="372"/>
      <c r="Q190" s="374"/>
      <c r="R190" s="375"/>
      <c r="S190" s="375"/>
      <c r="T190" s="375"/>
      <c r="U190" s="375"/>
      <c r="V190" s="375"/>
      <c r="W190" s="375"/>
      <c r="X190" s="375"/>
      <c r="Y190" s="375"/>
      <c r="Z190" s="375"/>
      <c r="AA190" s="126"/>
      <c r="AB190" s="126"/>
      <c r="AC190" s="126"/>
      <c r="AD190" s="126"/>
      <c r="AE190" s="126"/>
      <c r="AF190" s="126"/>
      <c r="AG190" s="126"/>
      <c r="AH190" s="126"/>
      <c r="AI190" s="126"/>
      <c r="AJ190" s="126"/>
      <c r="AK190" s="126"/>
      <c r="AL190" s="126"/>
      <c r="AM190" s="126"/>
      <c r="AN190" s="126"/>
      <c r="AO190" s="126"/>
      <c r="AP190" s="126"/>
      <c r="AQ190" s="126"/>
      <c r="AR190" s="126"/>
      <c r="AS190" s="126"/>
      <c r="AT190" s="126"/>
      <c r="AU190" s="126"/>
      <c r="AV190" s="126"/>
      <c r="AW190" s="126"/>
      <c r="AX190" s="126"/>
      <c r="AY190" s="126"/>
      <c r="AZ190" s="126"/>
      <c r="BA190" s="126"/>
      <c r="BB190" s="126"/>
      <c r="BC190" s="126"/>
      <c r="BD190" s="126"/>
      <c r="BE190" s="126"/>
      <c r="BF190" s="126"/>
      <c r="BG190" s="126"/>
      <c r="BH190" s="126"/>
      <c r="BI190" s="126"/>
      <c r="BJ190" s="126"/>
      <c r="BK190" s="126"/>
      <c r="BL190" s="126"/>
      <c r="BM190" s="126"/>
      <c r="BN190" s="126"/>
      <c r="BO190" s="126"/>
      <c r="BP190" s="126"/>
      <c r="BQ190" s="126"/>
      <c r="BR190" s="126"/>
      <c r="BS190" s="126"/>
      <c r="BT190" s="126"/>
      <c r="BU190" s="126"/>
      <c r="BV190" s="126"/>
      <c r="BW190" s="126"/>
      <c r="BX190" s="126"/>
      <c r="BY190" s="126"/>
      <c r="BZ190" s="126"/>
      <c r="CA190" s="126"/>
      <c r="CB190" s="126"/>
      <c r="CC190" s="126"/>
      <c r="CD190" s="126"/>
      <c r="CE190" s="126"/>
      <c r="CF190" s="126"/>
      <c r="CG190" s="126"/>
      <c r="CH190" s="126"/>
      <c r="CI190" s="126"/>
      <c r="CJ190" s="126"/>
      <c r="CK190" s="126"/>
      <c r="CL190" s="126"/>
      <c r="CM190" s="126"/>
      <c r="CN190" s="126"/>
      <c r="CO190" s="126"/>
      <c r="CP190" s="126"/>
      <c r="CQ190" s="126"/>
      <c r="CR190" s="126"/>
      <c r="CS190" s="126"/>
      <c r="CT190" s="126"/>
      <c r="CU190" s="126"/>
      <c r="CV190" s="126"/>
      <c r="CW190" s="126"/>
      <c r="CX190" s="126"/>
      <c r="CY190" s="126"/>
      <c r="CZ190" s="126"/>
      <c r="DA190" s="126"/>
      <c r="DB190" s="126"/>
      <c r="DC190" s="126"/>
      <c r="DD190" s="126"/>
      <c r="DE190" s="126"/>
      <c r="DF190" s="126"/>
      <c r="DG190" s="126"/>
      <c r="DH190" s="126"/>
      <c r="DI190" s="126"/>
      <c r="DJ190" s="126"/>
      <c r="DK190" s="126"/>
      <c r="DL190" s="126"/>
      <c r="DM190" s="126"/>
      <c r="DN190" s="126"/>
      <c r="DO190" s="126"/>
      <c r="DP190" s="126"/>
      <c r="DQ190" s="126"/>
      <c r="DR190" s="126"/>
      <c r="DS190" s="126"/>
      <c r="DT190" s="126"/>
      <c r="DU190" s="126"/>
      <c r="DV190" s="126"/>
      <c r="DW190" s="126"/>
      <c r="DX190" s="126"/>
    </row>
    <row r="191" spans="1:128" ht="12" customHeight="1">
      <c r="A191" s="356">
        <v>3</v>
      </c>
      <c r="B191" s="370"/>
      <c r="C191" s="370"/>
      <c r="D191" s="370"/>
      <c r="E191" s="370"/>
      <c r="F191" s="370"/>
      <c r="G191" s="370"/>
      <c r="H191" s="370"/>
      <c r="I191" s="370"/>
      <c r="J191" s="370"/>
      <c r="K191" s="370"/>
      <c r="L191" s="370"/>
      <c r="M191" s="370"/>
      <c r="N191" s="372" t="str">
        <f>IF(E191="","",(H191+K191)/E191)</f>
        <v/>
      </c>
      <c r="O191" s="372"/>
      <c r="P191" s="372"/>
      <c r="Q191" s="374"/>
      <c r="R191" s="375"/>
      <c r="S191" s="375"/>
      <c r="T191" s="375"/>
      <c r="U191" s="375"/>
      <c r="V191" s="375"/>
      <c r="W191" s="375"/>
      <c r="X191" s="375"/>
      <c r="Y191" s="375"/>
      <c r="Z191" s="375"/>
      <c r="AA191" s="125"/>
      <c r="AB191" s="125"/>
      <c r="AC191" s="125"/>
      <c r="AD191" s="125"/>
      <c r="AE191" s="125"/>
      <c r="AF191" s="125"/>
      <c r="AG191" s="125"/>
      <c r="AH191" s="125"/>
      <c r="AI191" s="125"/>
      <c r="AJ191" s="125"/>
      <c r="AK191" s="125"/>
      <c r="AL191" s="125"/>
      <c r="AM191" s="125"/>
      <c r="AN191" s="125"/>
      <c r="AO191" s="125"/>
      <c r="AP191" s="125"/>
      <c r="AQ191" s="125"/>
      <c r="AR191" s="125"/>
      <c r="AS191" s="125"/>
      <c r="AT191" s="125"/>
      <c r="AU191" s="125"/>
      <c r="AV191" s="125"/>
      <c r="AW191" s="125"/>
      <c r="AX191" s="125"/>
      <c r="AY191" s="125"/>
      <c r="AZ191" s="125"/>
      <c r="BA191" s="125"/>
      <c r="BB191" s="125"/>
      <c r="BC191" s="125"/>
      <c r="BD191" s="125"/>
      <c r="BE191" s="125"/>
      <c r="BF191" s="125"/>
      <c r="BG191" s="125"/>
      <c r="BH191" s="125"/>
      <c r="BI191" s="125"/>
      <c r="BJ191" s="125"/>
      <c r="BK191" s="125"/>
      <c r="BL191" s="125"/>
      <c r="BM191" s="125"/>
      <c r="BN191" s="125"/>
      <c r="BO191" s="125"/>
      <c r="BP191" s="125"/>
      <c r="BQ191" s="125"/>
      <c r="BR191" s="125"/>
      <c r="BS191" s="125"/>
      <c r="BT191" s="125"/>
      <c r="BU191" s="125"/>
      <c r="BV191" s="125"/>
      <c r="BW191" s="125"/>
      <c r="BX191" s="125"/>
      <c r="BY191" s="125"/>
      <c r="BZ191" s="125"/>
      <c r="CA191" s="125"/>
      <c r="CB191" s="125"/>
      <c r="CC191" s="125"/>
      <c r="CD191" s="125"/>
      <c r="CE191" s="125"/>
      <c r="CF191" s="125"/>
      <c r="CG191" s="125"/>
      <c r="CH191" s="125"/>
      <c r="CI191" s="125"/>
      <c r="CJ191" s="125"/>
      <c r="CK191" s="125"/>
      <c r="CL191" s="125"/>
      <c r="CM191" s="125"/>
      <c r="CN191" s="125"/>
      <c r="CO191" s="125"/>
      <c r="CP191" s="125"/>
      <c r="CQ191" s="125"/>
      <c r="CR191" s="125"/>
      <c r="CS191" s="125"/>
      <c r="CT191" s="125"/>
      <c r="CU191" s="125"/>
      <c r="CV191" s="125"/>
      <c r="CW191" s="125"/>
      <c r="CX191" s="125"/>
      <c r="CY191" s="125"/>
      <c r="CZ191" s="125"/>
      <c r="DA191" s="125"/>
      <c r="DB191" s="125"/>
      <c r="DC191" s="125"/>
      <c r="DD191" s="125"/>
      <c r="DE191" s="125"/>
      <c r="DF191" s="125"/>
      <c r="DG191" s="125"/>
      <c r="DH191" s="125"/>
      <c r="DI191" s="125"/>
      <c r="DJ191" s="125"/>
      <c r="DK191" s="125"/>
      <c r="DL191" s="125"/>
      <c r="DM191" s="125"/>
      <c r="DN191" s="125"/>
      <c r="DO191" s="125"/>
      <c r="DP191" s="125"/>
      <c r="DQ191" s="125"/>
      <c r="DR191" s="125"/>
      <c r="DS191" s="125"/>
      <c r="DT191" s="125"/>
      <c r="DU191" s="125"/>
      <c r="DV191" s="125"/>
      <c r="DW191" s="125"/>
      <c r="DX191" s="125"/>
    </row>
    <row r="192" spans="1:128">
      <c r="A192" s="356"/>
      <c r="B192" s="370"/>
      <c r="C192" s="370"/>
      <c r="D192" s="370"/>
      <c r="E192" s="370"/>
      <c r="F192" s="370"/>
      <c r="G192" s="370"/>
      <c r="H192" s="370"/>
      <c r="I192" s="370"/>
      <c r="J192" s="370"/>
      <c r="K192" s="370"/>
      <c r="L192" s="370"/>
      <c r="M192" s="370"/>
      <c r="N192" s="372"/>
      <c r="O192" s="372"/>
      <c r="P192" s="372"/>
      <c r="Q192" s="374"/>
      <c r="R192" s="375"/>
      <c r="S192" s="375"/>
      <c r="T192" s="375"/>
      <c r="U192" s="375"/>
      <c r="V192" s="375"/>
      <c r="W192" s="375"/>
      <c r="X192" s="375"/>
      <c r="Y192" s="375"/>
      <c r="Z192" s="375"/>
      <c r="AA192" s="125"/>
      <c r="AB192" s="125"/>
      <c r="AC192" s="125"/>
      <c r="AD192" s="125"/>
      <c r="AE192" s="125"/>
      <c r="AF192" s="125"/>
      <c r="AG192" s="125"/>
      <c r="AH192" s="125"/>
      <c r="AI192" s="125"/>
      <c r="AJ192" s="125"/>
      <c r="AK192" s="125"/>
      <c r="AL192" s="125"/>
      <c r="AM192" s="125"/>
      <c r="AN192" s="125"/>
      <c r="AO192" s="125"/>
      <c r="AP192" s="125"/>
      <c r="AQ192" s="125"/>
      <c r="AR192" s="125"/>
      <c r="AS192" s="125"/>
      <c r="AT192" s="125"/>
      <c r="AU192" s="125"/>
      <c r="AV192" s="125"/>
      <c r="AW192" s="125"/>
      <c r="AX192" s="125"/>
      <c r="AY192" s="125"/>
      <c r="AZ192" s="125"/>
      <c r="BA192" s="125"/>
      <c r="BB192" s="125"/>
      <c r="BC192" s="125"/>
      <c r="BD192" s="125"/>
      <c r="BE192" s="125"/>
      <c r="BF192" s="125"/>
      <c r="BG192" s="125"/>
      <c r="BH192" s="125"/>
      <c r="BI192" s="125"/>
      <c r="BJ192" s="125"/>
      <c r="BK192" s="125"/>
      <c r="BL192" s="125"/>
      <c r="BM192" s="125"/>
      <c r="BN192" s="125"/>
      <c r="BO192" s="125"/>
      <c r="BP192" s="125"/>
      <c r="BQ192" s="125"/>
      <c r="BR192" s="125"/>
      <c r="BS192" s="125"/>
      <c r="BT192" s="125"/>
      <c r="BU192" s="125"/>
      <c r="BV192" s="125"/>
      <c r="BW192" s="125"/>
      <c r="BX192" s="125"/>
      <c r="BY192" s="125"/>
      <c r="BZ192" s="125"/>
      <c r="CA192" s="125"/>
      <c r="CB192" s="125"/>
      <c r="CC192" s="125"/>
      <c r="CD192" s="125"/>
      <c r="CE192" s="125"/>
      <c r="CF192" s="125"/>
      <c r="CG192" s="125"/>
      <c r="CH192" s="125"/>
      <c r="CI192" s="125"/>
      <c r="CJ192" s="125"/>
      <c r="CK192" s="125"/>
      <c r="CL192" s="125"/>
      <c r="CM192" s="125"/>
      <c r="CN192" s="125"/>
      <c r="CO192" s="125"/>
      <c r="CP192" s="125"/>
      <c r="CQ192" s="125"/>
      <c r="CR192" s="125"/>
      <c r="CS192" s="125"/>
      <c r="CT192" s="125"/>
      <c r="CU192" s="125"/>
      <c r="CV192" s="125"/>
      <c r="CW192" s="125"/>
      <c r="CX192" s="125"/>
      <c r="CY192" s="125"/>
      <c r="CZ192" s="125"/>
      <c r="DA192" s="125"/>
      <c r="DB192" s="125"/>
      <c r="DC192" s="125"/>
      <c r="DD192" s="125"/>
      <c r="DE192" s="125"/>
      <c r="DF192" s="125"/>
      <c r="DG192" s="125"/>
      <c r="DH192" s="125"/>
      <c r="DI192" s="125"/>
      <c r="DJ192" s="125"/>
      <c r="DK192" s="125"/>
      <c r="DL192" s="125"/>
      <c r="DM192" s="125"/>
      <c r="DN192" s="125"/>
      <c r="DO192" s="125"/>
      <c r="DP192" s="125"/>
      <c r="DQ192" s="125"/>
      <c r="DR192" s="125"/>
      <c r="DS192" s="125"/>
      <c r="DT192" s="125"/>
      <c r="DU192" s="125"/>
      <c r="DV192" s="125"/>
      <c r="DW192" s="125"/>
      <c r="DX192" s="125"/>
    </row>
    <row r="193" spans="1:128">
      <c r="A193" s="356">
        <v>4</v>
      </c>
      <c r="B193" s="370"/>
      <c r="C193" s="370"/>
      <c r="D193" s="370"/>
      <c r="E193" s="370"/>
      <c r="F193" s="370"/>
      <c r="G193" s="370"/>
      <c r="H193" s="370"/>
      <c r="I193" s="370"/>
      <c r="J193" s="370"/>
      <c r="K193" s="370"/>
      <c r="L193" s="370"/>
      <c r="M193" s="370"/>
      <c r="N193" s="372" t="str">
        <f>IF(E193="","",(H193+K193)/E193)</f>
        <v/>
      </c>
      <c r="O193" s="372"/>
      <c r="P193" s="372"/>
      <c r="Q193" s="374"/>
      <c r="R193" s="375"/>
      <c r="S193" s="375"/>
      <c r="T193" s="375"/>
      <c r="U193" s="375"/>
      <c r="V193" s="375"/>
      <c r="W193" s="375"/>
      <c r="X193" s="375"/>
      <c r="Y193" s="375"/>
      <c r="Z193" s="375"/>
      <c r="AA193" s="126"/>
      <c r="AB193" s="126"/>
      <c r="AC193" s="126"/>
      <c r="AD193" s="126"/>
      <c r="AE193" s="126"/>
      <c r="AF193" s="126"/>
      <c r="AG193" s="126"/>
      <c r="AH193" s="126"/>
      <c r="AI193" s="126"/>
      <c r="AJ193" s="126"/>
      <c r="AK193" s="126"/>
      <c r="AL193" s="126"/>
      <c r="AM193" s="126"/>
      <c r="AN193" s="126"/>
      <c r="AO193" s="126"/>
      <c r="AP193" s="126"/>
      <c r="AQ193" s="126"/>
      <c r="AR193" s="126"/>
      <c r="AS193" s="126"/>
      <c r="AT193" s="126"/>
      <c r="AU193" s="126"/>
      <c r="AV193" s="126"/>
      <c r="AW193" s="126"/>
      <c r="AX193" s="126"/>
      <c r="AY193" s="126"/>
      <c r="AZ193" s="126"/>
      <c r="BA193" s="126"/>
      <c r="BB193" s="126"/>
      <c r="BC193" s="126"/>
      <c r="BD193" s="126"/>
      <c r="BE193" s="126"/>
      <c r="BF193" s="126"/>
      <c r="BG193" s="126"/>
      <c r="BH193" s="126"/>
      <c r="BI193" s="126"/>
      <c r="BJ193" s="126"/>
      <c r="BK193" s="126"/>
      <c r="BL193" s="126"/>
      <c r="BM193" s="126"/>
      <c r="BN193" s="126"/>
      <c r="BO193" s="126"/>
      <c r="BP193" s="126"/>
      <c r="BQ193" s="126"/>
      <c r="BR193" s="126"/>
      <c r="BS193" s="126"/>
      <c r="BT193" s="126"/>
      <c r="BU193" s="126"/>
      <c r="BV193" s="126"/>
      <c r="BW193" s="126"/>
      <c r="BX193" s="126"/>
      <c r="BY193" s="126"/>
      <c r="BZ193" s="126"/>
      <c r="CA193" s="126"/>
      <c r="CB193" s="126"/>
      <c r="CC193" s="126"/>
      <c r="CD193" s="126"/>
      <c r="CE193" s="126"/>
      <c r="CF193" s="126"/>
      <c r="CG193" s="126"/>
      <c r="CH193" s="126"/>
      <c r="CI193" s="126"/>
      <c r="CJ193" s="126"/>
      <c r="CK193" s="126"/>
      <c r="CL193" s="126"/>
      <c r="CM193" s="126"/>
      <c r="CN193" s="126"/>
      <c r="CO193" s="126"/>
      <c r="CP193" s="126"/>
      <c r="CQ193" s="126"/>
      <c r="CR193" s="126"/>
      <c r="CS193" s="126"/>
      <c r="CT193" s="126"/>
      <c r="CU193" s="126"/>
      <c r="CV193" s="126"/>
      <c r="CW193" s="126"/>
      <c r="CX193" s="126"/>
      <c r="CY193" s="126"/>
      <c r="CZ193" s="126"/>
      <c r="DA193" s="126"/>
      <c r="DB193" s="126"/>
      <c r="DC193" s="126"/>
      <c r="DD193" s="126"/>
      <c r="DE193" s="126"/>
      <c r="DF193" s="126"/>
      <c r="DG193" s="126"/>
      <c r="DH193" s="126"/>
      <c r="DI193" s="126"/>
      <c r="DJ193" s="126"/>
      <c r="DK193" s="126"/>
      <c r="DL193" s="126"/>
      <c r="DM193" s="126"/>
      <c r="DN193" s="126"/>
      <c r="DO193" s="126"/>
      <c r="DP193" s="126"/>
      <c r="DQ193" s="126"/>
      <c r="DR193" s="126"/>
      <c r="DS193" s="126"/>
      <c r="DT193" s="126"/>
      <c r="DU193" s="126"/>
      <c r="DV193" s="126"/>
      <c r="DW193" s="126"/>
      <c r="DX193" s="126"/>
    </row>
    <row r="194" spans="1:128">
      <c r="A194" s="356"/>
      <c r="B194" s="370"/>
      <c r="C194" s="370"/>
      <c r="D194" s="370"/>
      <c r="E194" s="370"/>
      <c r="F194" s="370"/>
      <c r="G194" s="370"/>
      <c r="H194" s="370"/>
      <c r="I194" s="370"/>
      <c r="J194" s="370"/>
      <c r="K194" s="370"/>
      <c r="L194" s="370"/>
      <c r="M194" s="370"/>
      <c r="N194" s="372"/>
      <c r="O194" s="372"/>
      <c r="P194" s="372"/>
      <c r="Q194" s="374"/>
      <c r="R194" s="375"/>
      <c r="S194" s="375"/>
      <c r="T194" s="375"/>
      <c r="U194" s="375"/>
      <c r="V194" s="375"/>
      <c r="W194" s="375"/>
      <c r="X194" s="375"/>
      <c r="Y194" s="375"/>
      <c r="Z194" s="375"/>
    </row>
    <row r="195" spans="1:128">
      <c r="A195" s="356">
        <v>5</v>
      </c>
      <c r="B195" s="370"/>
      <c r="C195" s="370"/>
      <c r="D195" s="370"/>
      <c r="E195" s="370"/>
      <c r="F195" s="370"/>
      <c r="G195" s="370"/>
      <c r="H195" s="370"/>
      <c r="I195" s="370"/>
      <c r="J195" s="370"/>
      <c r="K195" s="370"/>
      <c r="L195" s="370"/>
      <c r="M195" s="370"/>
      <c r="N195" s="372" t="str">
        <f>IF(E195="","",(H195+K195)/E195)</f>
        <v/>
      </c>
      <c r="O195" s="372"/>
      <c r="P195" s="372"/>
    </row>
    <row r="196" spans="1:128">
      <c r="A196" s="356"/>
      <c r="B196" s="370"/>
      <c r="C196" s="370"/>
      <c r="D196" s="370"/>
      <c r="E196" s="370"/>
      <c r="F196" s="370"/>
      <c r="G196" s="370"/>
      <c r="H196" s="370"/>
      <c r="I196" s="370"/>
      <c r="J196" s="370"/>
      <c r="K196" s="370"/>
      <c r="L196" s="370"/>
      <c r="M196" s="370"/>
      <c r="N196" s="372"/>
      <c r="O196" s="372"/>
      <c r="P196" s="372"/>
    </row>
    <row r="197" spans="1:128">
      <c r="A197" s="356">
        <v>6</v>
      </c>
      <c r="B197" s="370"/>
      <c r="C197" s="370"/>
      <c r="D197" s="370"/>
      <c r="E197" s="370"/>
      <c r="F197" s="370"/>
      <c r="G197" s="370"/>
      <c r="H197" s="370"/>
      <c r="I197" s="370"/>
      <c r="J197" s="370"/>
      <c r="K197" s="370"/>
      <c r="L197" s="370"/>
      <c r="M197" s="370"/>
      <c r="N197" s="372" t="str">
        <f>IF(E197="","",(H197+K197)/E197)</f>
        <v/>
      </c>
      <c r="O197" s="372"/>
      <c r="P197" s="372"/>
    </row>
    <row r="198" spans="1:128" ht="12.75" thickBot="1">
      <c r="A198" s="369"/>
      <c r="B198" s="370"/>
      <c r="C198" s="370"/>
      <c r="D198" s="370"/>
      <c r="E198" s="370"/>
      <c r="F198" s="370"/>
      <c r="G198" s="370"/>
      <c r="H198" s="370"/>
      <c r="I198" s="370"/>
      <c r="J198" s="370"/>
      <c r="K198" s="370"/>
      <c r="L198" s="370"/>
      <c r="M198" s="370"/>
      <c r="N198" s="373"/>
      <c r="O198" s="373"/>
      <c r="P198" s="373"/>
    </row>
    <row r="199" spans="1:128">
      <c r="A199" s="358" t="s">
        <v>381</v>
      </c>
      <c r="B199" s="360" t="str">
        <f>IF(B187="","",SUM(B187:D198))</f>
        <v/>
      </c>
      <c r="C199" s="360"/>
      <c r="D199" s="360"/>
      <c r="E199" s="360" t="str">
        <f>IF(E187="","",SUM(E187:G198))</f>
        <v/>
      </c>
      <c r="F199" s="360"/>
      <c r="G199" s="360"/>
      <c r="H199" s="360" t="str">
        <f>IF(H187="","",SUM(H187:J198))</f>
        <v/>
      </c>
      <c r="I199" s="360"/>
      <c r="J199" s="360"/>
      <c r="K199" s="360" t="str">
        <f>IF(K187="","",SUM(K187:M198))</f>
        <v/>
      </c>
      <c r="L199" s="360"/>
      <c r="M199" s="360"/>
      <c r="N199" s="362" t="str">
        <f>IF(E199="","",(H199+K199)/E199)</f>
        <v/>
      </c>
      <c r="O199" s="362"/>
      <c r="P199" s="363"/>
    </row>
    <row r="200" spans="1:128" ht="12.75" thickBot="1">
      <c r="A200" s="359"/>
      <c r="B200" s="361"/>
      <c r="C200" s="361"/>
      <c r="D200" s="361"/>
      <c r="E200" s="361"/>
      <c r="F200" s="361"/>
      <c r="G200" s="361"/>
      <c r="H200" s="361"/>
      <c r="I200" s="361"/>
      <c r="J200" s="361"/>
      <c r="K200" s="361"/>
      <c r="L200" s="361"/>
      <c r="M200" s="361"/>
      <c r="N200" s="364"/>
      <c r="O200" s="364"/>
      <c r="P200" s="365"/>
    </row>
    <row r="201" spans="1:128" ht="34.5" customHeight="1">
      <c r="A201" s="366" t="s">
        <v>382</v>
      </c>
      <c r="B201" s="367"/>
      <c r="C201" s="367"/>
      <c r="D201" s="367"/>
      <c r="E201" s="367"/>
      <c r="F201" s="367"/>
      <c r="G201" s="367"/>
      <c r="H201" s="367"/>
      <c r="I201" s="367"/>
      <c r="J201" s="367"/>
      <c r="K201" s="367"/>
      <c r="L201" s="367"/>
      <c r="M201" s="367"/>
      <c r="N201" s="367"/>
      <c r="O201" s="367"/>
      <c r="P201" s="367"/>
    </row>
    <row r="202" spans="1:128" ht="34.5" customHeight="1">
      <c r="A202" s="368"/>
      <c r="B202" s="368"/>
      <c r="C202" s="368"/>
      <c r="D202" s="368"/>
      <c r="E202" s="368"/>
      <c r="F202" s="368"/>
      <c r="G202" s="368"/>
      <c r="H202" s="368"/>
      <c r="I202" s="368"/>
      <c r="J202" s="368"/>
      <c r="K202" s="368"/>
      <c r="L202" s="368"/>
      <c r="M202" s="368"/>
      <c r="N202" s="368"/>
      <c r="O202" s="368"/>
      <c r="P202" s="368"/>
    </row>
    <row r="203" spans="1:128" ht="34.5" customHeight="1">
      <c r="A203" s="368"/>
      <c r="B203" s="368"/>
      <c r="C203" s="368"/>
      <c r="D203" s="368"/>
      <c r="E203" s="368"/>
      <c r="F203" s="368"/>
      <c r="G203" s="368"/>
      <c r="H203" s="368"/>
      <c r="I203" s="368"/>
      <c r="J203" s="368"/>
      <c r="K203" s="368"/>
      <c r="L203" s="368"/>
      <c r="M203" s="368"/>
      <c r="N203" s="368"/>
      <c r="O203" s="368"/>
      <c r="P203" s="368"/>
    </row>
    <row r="204" spans="1:128" ht="34.5" customHeight="1">
      <c r="A204" s="368"/>
      <c r="B204" s="368"/>
      <c r="C204" s="368"/>
      <c r="D204" s="368"/>
      <c r="E204" s="368"/>
      <c r="F204" s="368"/>
      <c r="G204" s="368"/>
      <c r="H204" s="368"/>
      <c r="I204" s="368"/>
      <c r="J204" s="368"/>
      <c r="K204" s="368"/>
      <c r="L204" s="368"/>
      <c r="M204" s="368"/>
      <c r="N204" s="368"/>
      <c r="O204" s="368"/>
      <c r="P204" s="368"/>
    </row>
    <row r="205" spans="1:128">
      <c r="A205" s="53"/>
    </row>
    <row r="206" spans="1:128">
      <c r="A206" s="357" t="s">
        <v>383</v>
      </c>
      <c r="B206" s="357"/>
      <c r="C206" s="357"/>
      <c r="D206" s="357"/>
      <c r="E206" s="357"/>
      <c r="F206" s="357"/>
      <c r="G206" s="357"/>
      <c r="H206" s="357"/>
      <c r="I206" s="357"/>
      <c r="J206" s="357"/>
      <c r="K206" s="357"/>
      <c r="L206" s="357"/>
    </row>
    <row r="207" spans="1:128">
      <c r="A207" s="356" t="s">
        <v>384</v>
      </c>
      <c r="B207" s="356"/>
      <c r="C207" s="321"/>
      <c r="D207" s="322"/>
      <c r="E207" s="322"/>
      <c r="F207" s="322"/>
      <c r="G207" s="322"/>
      <c r="H207" s="322"/>
      <c r="I207" s="322"/>
      <c r="J207" s="322"/>
      <c r="K207" s="322"/>
      <c r="L207" s="322"/>
      <c r="M207" s="322"/>
      <c r="N207" s="322"/>
      <c r="O207" s="322"/>
      <c r="P207" s="323"/>
    </row>
    <row r="208" spans="1:128">
      <c r="A208" s="356"/>
      <c r="B208" s="356"/>
      <c r="C208" s="324"/>
      <c r="D208" s="325"/>
      <c r="E208" s="325"/>
      <c r="F208" s="325"/>
      <c r="G208" s="325"/>
      <c r="H208" s="325"/>
      <c r="I208" s="325"/>
      <c r="J208" s="325"/>
      <c r="K208" s="325"/>
      <c r="L208" s="325"/>
      <c r="M208" s="325"/>
      <c r="N208" s="325"/>
      <c r="O208" s="325"/>
      <c r="P208" s="326"/>
    </row>
    <row r="209" spans="1:19">
      <c r="A209" s="356" t="s">
        <v>385</v>
      </c>
      <c r="B209" s="356"/>
      <c r="C209" s="321"/>
      <c r="D209" s="322"/>
      <c r="E209" s="322"/>
      <c r="F209" s="322"/>
      <c r="G209" s="322"/>
      <c r="H209" s="322"/>
      <c r="I209" s="322"/>
      <c r="J209" s="322"/>
      <c r="K209" s="322"/>
      <c r="L209" s="322"/>
      <c r="M209" s="322"/>
      <c r="N209" s="322"/>
      <c r="O209" s="322"/>
      <c r="P209" s="323"/>
    </row>
    <row r="210" spans="1:19">
      <c r="A210" s="356"/>
      <c r="B210" s="356"/>
      <c r="C210" s="324"/>
      <c r="D210" s="325"/>
      <c r="E210" s="325"/>
      <c r="F210" s="325"/>
      <c r="G210" s="325"/>
      <c r="H210" s="325"/>
      <c r="I210" s="325"/>
      <c r="J210" s="325"/>
      <c r="K210" s="325"/>
      <c r="L210" s="325"/>
      <c r="M210" s="325"/>
      <c r="N210" s="325"/>
      <c r="O210" s="325"/>
      <c r="P210" s="326"/>
    </row>
    <row r="211" spans="1:19">
      <c r="A211" s="356" t="s">
        <v>386</v>
      </c>
      <c r="B211" s="356"/>
      <c r="C211" s="321"/>
      <c r="D211" s="322"/>
      <c r="E211" s="322"/>
      <c r="F211" s="322"/>
      <c r="G211" s="322"/>
      <c r="H211" s="322"/>
      <c r="I211" s="322"/>
      <c r="J211" s="322"/>
      <c r="K211" s="322"/>
      <c r="L211" s="322"/>
      <c r="M211" s="322"/>
      <c r="N211" s="322"/>
      <c r="O211" s="322"/>
      <c r="P211" s="323"/>
    </row>
    <row r="212" spans="1:19">
      <c r="A212" s="356"/>
      <c r="B212" s="356"/>
      <c r="C212" s="324"/>
      <c r="D212" s="325"/>
      <c r="E212" s="325"/>
      <c r="F212" s="325"/>
      <c r="G212" s="325"/>
      <c r="H212" s="325"/>
      <c r="I212" s="325"/>
      <c r="J212" s="325"/>
      <c r="K212" s="325"/>
      <c r="L212" s="325"/>
      <c r="M212" s="325"/>
      <c r="N212" s="325"/>
      <c r="O212" s="325"/>
      <c r="P212" s="326"/>
    </row>
    <row r="213" spans="1:19">
      <c r="A213" s="356" t="s">
        <v>387</v>
      </c>
      <c r="B213" s="356"/>
      <c r="C213" s="321"/>
      <c r="D213" s="322"/>
      <c r="E213" s="322"/>
      <c r="F213" s="322"/>
      <c r="G213" s="322"/>
      <c r="H213" s="322"/>
      <c r="I213" s="322"/>
      <c r="J213" s="322"/>
      <c r="K213" s="322"/>
      <c r="L213" s="322"/>
      <c r="M213" s="322"/>
      <c r="N213" s="322"/>
      <c r="O213" s="322"/>
      <c r="P213" s="323"/>
    </row>
    <row r="214" spans="1:19">
      <c r="A214" s="356"/>
      <c r="B214" s="356"/>
      <c r="C214" s="324"/>
      <c r="D214" s="325"/>
      <c r="E214" s="325"/>
      <c r="F214" s="325"/>
      <c r="G214" s="325"/>
      <c r="H214" s="325"/>
      <c r="I214" s="325"/>
      <c r="J214" s="325"/>
      <c r="K214" s="325"/>
      <c r="L214" s="325"/>
      <c r="M214" s="325"/>
      <c r="N214" s="325"/>
      <c r="O214" s="325"/>
      <c r="P214" s="326"/>
    </row>
    <row r="215" spans="1:19">
      <c r="A215" s="356" t="s">
        <v>388</v>
      </c>
      <c r="B215" s="356"/>
      <c r="C215" s="321"/>
      <c r="D215" s="322"/>
      <c r="E215" s="322"/>
      <c r="F215" s="322"/>
      <c r="G215" s="322"/>
      <c r="H215" s="322"/>
      <c r="I215" s="322"/>
      <c r="J215" s="322"/>
      <c r="K215" s="322"/>
      <c r="L215" s="322"/>
      <c r="M215" s="322"/>
      <c r="N215" s="322"/>
      <c r="O215" s="322"/>
      <c r="P215" s="323"/>
    </row>
    <row r="216" spans="1:19">
      <c r="A216" s="356"/>
      <c r="B216" s="356"/>
      <c r="C216" s="324"/>
      <c r="D216" s="325"/>
      <c r="E216" s="325"/>
      <c r="F216" s="325"/>
      <c r="G216" s="325"/>
      <c r="H216" s="325"/>
      <c r="I216" s="325"/>
      <c r="J216" s="325"/>
      <c r="K216" s="325"/>
      <c r="L216" s="325"/>
      <c r="M216" s="325"/>
      <c r="N216" s="325"/>
      <c r="O216" s="325"/>
      <c r="P216" s="326"/>
    </row>
    <row r="217" spans="1:19">
      <c r="A217" s="356" t="s">
        <v>389</v>
      </c>
      <c r="B217" s="356"/>
      <c r="C217" s="321"/>
      <c r="D217" s="322"/>
      <c r="E217" s="322"/>
      <c r="F217" s="322"/>
      <c r="G217" s="322"/>
      <c r="H217" s="322"/>
      <c r="I217" s="322"/>
      <c r="J217" s="322"/>
      <c r="K217" s="322"/>
      <c r="L217" s="322"/>
      <c r="M217" s="322"/>
      <c r="N217" s="322"/>
      <c r="O217" s="322"/>
      <c r="P217" s="323"/>
    </row>
    <row r="218" spans="1:19">
      <c r="A218" s="356"/>
      <c r="B218" s="356"/>
      <c r="C218" s="324"/>
      <c r="D218" s="325"/>
      <c r="E218" s="325"/>
      <c r="F218" s="325"/>
      <c r="G218" s="325"/>
      <c r="H218" s="325"/>
      <c r="I218" s="325"/>
      <c r="J218" s="325"/>
      <c r="K218" s="325"/>
      <c r="L218" s="325"/>
      <c r="M218" s="325"/>
      <c r="N218" s="325"/>
      <c r="O218" s="325"/>
      <c r="P218" s="326"/>
    </row>
    <row r="219" spans="1:19">
      <c r="A219" s="53"/>
    </row>
    <row r="220" spans="1:19">
      <c r="A220" s="349" t="s">
        <v>610</v>
      </c>
      <c r="B220" s="349"/>
      <c r="C220" s="349"/>
      <c r="D220" s="349"/>
      <c r="E220" s="349"/>
      <c r="F220" s="349"/>
      <c r="G220" s="349"/>
    </row>
    <row r="221" spans="1:19">
      <c r="A221" s="349"/>
      <c r="B221" s="349"/>
      <c r="C221" s="349"/>
      <c r="D221" s="349"/>
      <c r="E221" s="349"/>
      <c r="F221" s="349"/>
      <c r="G221" s="349"/>
    </row>
    <row r="222" spans="1:19" ht="12" customHeight="1">
      <c r="A222" s="352" t="s">
        <v>390</v>
      </c>
      <c r="B222" s="352"/>
      <c r="C222" s="352"/>
      <c r="D222" s="352"/>
    </row>
    <row r="223" spans="1:19" ht="12" customHeight="1">
      <c r="A223" s="352"/>
      <c r="B223" s="352"/>
      <c r="C223" s="352"/>
      <c r="D223" s="352"/>
    </row>
    <row r="224" spans="1:19" ht="20.100000000000001" customHeight="1">
      <c r="A224" s="354" t="s">
        <v>391</v>
      </c>
      <c r="B224" s="354"/>
      <c r="C224" s="354"/>
      <c r="D224" s="354"/>
      <c r="E224" s="321"/>
      <c r="F224" s="322"/>
      <c r="G224" s="322"/>
      <c r="H224" s="322"/>
      <c r="I224" s="322"/>
      <c r="J224" s="322"/>
      <c r="K224" s="322"/>
      <c r="L224" s="322"/>
      <c r="M224" s="322"/>
      <c r="N224" s="322"/>
      <c r="O224" s="322"/>
      <c r="P224" s="322"/>
      <c r="Q224" s="322"/>
      <c r="R224" s="322"/>
      <c r="S224" s="323"/>
    </row>
    <row r="225" spans="1:19" ht="20.100000000000001" customHeight="1">
      <c r="A225" s="354"/>
      <c r="B225" s="354"/>
      <c r="C225" s="354"/>
      <c r="D225" s="354"/>
      <c r="E225" s="324"/>
      <c r="F225" s="325"/>
      <c r="G225" s="325"/>
      <c r="H225" s="325"/>
      <c r="I225" s="325"/>
      <c r="J225" s="325"/>
      <c r="K225" s="325"/>
      <c r="L225" s="325"/>
      <c r="M225" s="325"/>
      <c r="N225" s="325"/>
      <c r="O225" s="325"/>
      <c r="P225" s="325"/>
      <c r="Q225" s="325"/>
      <c r="R225" s="325"/>
      <c r="S225" s="326"/>
    </row>
    <row r="226" spans="1:19" ht="15" customHeight="1">
      <c r="A226" s="354" t="s">
        <v>392</v>
      </c>
      <c r="B226" s="354"/>
      <c r="C226" s="354"/>
      <c r="D226" s="355"/>
      <c r="E226" s="321"/>
      <c r="F226" s="322"/>
      <c r="G226" s="322"/>
      <c r="H226" s="322"/>
      <c r="I226" s="322"/>
      <c r="J226" s="322"/>
      <c r="K226" s="322"/>
      <c r="L226" s="322"/>
      <c r="M226" s="322"/>
      <c r="N226" s="322"/>
      <c r="O226" s="322"/>
      <c r="P226" s="322"/>
      <c r="Q226" s="322"/>
      <c r="R226" s="322"/>
      <c r="S226" s="323"/>
    </row>
    <row r="227" spans="1:19" ht="15" customHeight="1">
      <c r="A227" s="354"/>
      <c r="B227" s="354"/>
      <c r="C227" s="354"/>
      <c r="D227" s="355"/>
      <c r="E227" s="324"/>
      <c r="F227" s="325"/>
      <c r="G227" s="325"/>
      <c r="H227" s="325"/>
      <c r="I227" s="325"/>
      <c r="J227" s="325"/>
      <c r="K227" s="325"/>
      <c r="L227" s="325"/>
      <c r="M227" s="325"/>
      <c r="N227" s="325"/>
      <c r="O227" s="325"/>
      <c r="P227" s="325"/>
      <c r="Q227" s="325"/>
      <c r="R227" s="325"/>
      <c r="S227" s="326"/>
    </row>
    <row r="228" spans="1:19" ht="15" customHeight="1">
      <c r="A228" s="319" t="s">
        <v>393</v>
      </c>
      <c r="B228" s="319"/>
      <c r="C228" s="319"/>
      <c r="D228" s="320"/>
      <c r="E228" s="321"/>
      <c r="F228" s="322"/>
      <c r="G228" s="322"/>
      <c r="H228" s="322"/>
      <c r="I228" s="322"/>
      <c r="J228" s="322"/>
      <c r="K228" s="322"/>
      <c r="L228" s="322"/>
      <c r="M228" s="322"/>
      <c r="N228" s="322"/>
      <c r="O228" s="322"/>
      <c r="P228" s="322"/>
      <c r="Q228" s="322"/>
      <c r="R228" s="322"/>
      <c r="S228" s="323"/>
    </row>
    <row r="229" spans="1:19" ht="15" customHeight="1">
      <c r="A229" s="319"/>
      <c r="B229" s="319"/>
      <c r="C229" s="319"/>
      <c r="D229" s="320"/>
      <c r="E229" s="324"/>
      <c r="F229" s="325"/>
      <c r="G229" s="325"/>
      <c r="H229" s="325"/>
      <c r="I229" s="325"/>
      <c r="J229" s="325"/>
      <c r="K229" s="325"/>
      <c r="L229" s="325"/>
      <c r="M229" s="325"/>
      <c r="N229" s="325"/>
      <c r="O229" s="325"/>
      <c r="P229" s="325"/>
      <c r="Q229" s="325"/>
      <c r="R229" s="325"/>
      <c r="S229" s="326"/>
    </row>
    <row r="230" spans="1:19" ht="15" customHeight="1">
      <c r="A230" s="319" t="s">
        <v>394</v>
      </c>
      <c r="B230" s="319"/>
      <c r="C230" s="319"/>
      <c r="D230" s="320"/>
      <c r="E230" s="321"/>
      <c r="F230" s="322"/>
      <c r="G230" s="322"/>
      <c r="H230" s="322"/>
      <c r="I230" s="322"/>
      <c r="J230" s="322"/>
      <c r="K230" s="322"/>
      <c r="L230" s="322"/>
      <c r="M230" s="322"/>
      <c r="N230" s="322"/>
      <c r="O230" s="322"/>
      <c r="P230" s="322"/>
      <c r="Q230" s="322"/>
      <c r="R230" s="322"/>
      <c r="S230" s="323"/>
    </row>
    <row r="231" spans="1:19" ht="15" customHeight="1">
      <c r="A231" s="319"/>
      <c r="B231" s="319"/>
      <c r="C231" s="319"/>
      <c r="D231" s="320"/>
      <c r="E231" s="324"/>
      <c r="F231" s="325"/>
      <c r="G231" s="325"/>
      <c r="H231" s="325"/>
      <c r="I231" s="325"/>
      <c r="J231" s="325"/>
      <c r="K231" s="325"/>
      <c r="L231" s="325"/>
      <c r="M231" s="325"/>
      <c r="N231" s="325"/>
      <c r="O231" s="325"/>
      <c r="P231" s="325"/>
      <c r="Q231" s="325"/>
      <c r="R231" s="325"/>
      <c r="S231" s="326"/>
    </row>
    <row r="232" spans="1:19" ht="15" customHeight="1">
      <c r="A232" s="319" t="s">
        <v>395</v>
      </c>
      <c r="B232" s="319"/>
      <c r="C232" s="319"/>
      <c r="D232" s="320"/>
      <c r="E232" s="321"/>
      <c r="F232" s="322"/>
      <c r="G232" s="322"/>
      <c r="H232" s="322"/>
      <c r="I232" s="322"/>
      <c r="J232" s="322"/>
      <c r="K232" s="322"/>
      <c r="L232" s="322"/>
      <c r="M232" s="322"/>
      <c r="N232" s="322"/>
      <c r="O232" s="322"/>
      <c r="P232" s="322"/>
      <c r="Q232" s="322"/>
      <c r="R232" s="322"/>
      <c r="S232" s="323"/>
    </row>
    <row r="233" spans="1:19" ht="15" customHeight="1">
      <c r="A233" s="319"/>
      <c r="B233" s="319"/>
      <c r="C233" s="319"/>
      <c r="D233" s="320"/>
      <c r="E233" s="324"/>
      <c r="F233" s="325"/>
      <c r="G233" s="325"/>
      <c r="H233" s="325"/>
      <c r="I233" s="325"/>
      <c r="J233" s="325"/>
      <c r="K233" s="325"/>
      <c r="L233" s="325"/>
      <c r="M233" s="325"/>
      <c r="N233" s="325"/>
      <c r="O233" s="325"/>
      <c r="P233" s="325"/>
      <c r="Q233" s="325"/>
      <c r="R233" s="325"/>
      <c r="S233" s="326"/>
    </row>
    <row r="234" spans="1:19" ht="15" customHeight="1">
      <c r="A234" s="319" t="s">
        <v>396</v>
      </c>
      <c r="B234" s="319"/>
      <c r="C234" s="319"/>
      <c r="D234" s="320"/>
      <c r="E234" s="321"/>
      <c r="F234" s="322"/>
      <c r="G234" s="322"/>
      <c r="H234" s="322"/>
      <c r="I234" s="322"/>
      <c r="J234" s="322"/>
      <c r="K234" s="322"/>
      <c r="L234" s="322"/>
      <c r="M234" s="322"/>
      <c r="N234" s="322"/>
      <c r="O234" s="322"/>
      <c r="P234" s="322"/>
      <c r="Q234" s="322"/>
      <c r="R234" s="322"/>
      <c r="S234" s="323"/>
    </row>
    <row r="235" spans="1:19" ht="15" customHeight="1">
      <c r="A235" s="319"/>
      <c r="B235" s="319"/>
      <c r="C235" s="319"/>
      <c r="D235" s="320"/>
      <c r="E235" s="324"/>
      <c r="F235" s="325"/>
      <c r="G235" s="325"/>
      <c r="H235" s="325"/>
      <c r="I235" s="325"/>
      <c r="J235" s="325"/>
      <c r="K235" s="325"/>
      <c r="L235" s="325"/>
      <c r="M235" s="325"/>
      <c r="N235" s="325"/>
      <c r="O235" s="325"/>
      <c r="P235" s="325"/>
      <c r="Q235" s="325"/>
      <c r="R235" s="325"/>
      <c r="S235" s="326"/>
    </row>
    <row r="236" spans="1:19" ht="15" customHeight="1">
      <c r="A236" s="319" t="s">
        <v>397</v>
      </c>
      <c r="B236" s="319"/>
      <c r="C236" s="319"/>
      <c r="D236" s="320"/>
      <c r="E236" s="321"/>
      <c r="F236" s="322"/>
      <c r="G236" s="322"/>
      <c r="H236" s="322"/>
      <c r="I236" s="322"/>
      <c r="J236" s="322"/>
      <c r="K236" s="322"/>
      <c r="L236" s="322"/>
      <c r="M236" s="322"/>
      <c r="N236" s="322"/>
      <c r="O236" s="322"/>
      <c r="P236" s="322"/>
      <c r="Q236" s="322"/>
      <c r="R236" s="322"/>
      <c r="S236" s="323"/>
    </row>
    <row r="237" spans="1:19" ht="15" customHeight="1">
      <c r="A237" s="319"/>
      <c r="B237" s="319"/>
      <c r="C237" s="319"/>
      <c r="D237" s="320"/>
      <c r="E237" s="324"/>
      <c r="F237" s="325"/>
      <c r="G237" s="325"/>
      <c r="H237" s="325"/>
      <c r="I237" s="325"/>
      <c r="J237" s="325"/>
      <c r="K237" s="325"/>
      <c r="L237" s="325"/>
      <c r="M237" s="325"/>
      <c r="N237" s="325"/>
      <c r="O237" s="325"/>
      <c r="P237" s="325"/>
      <c r="Q237" s="325"/>
      <c r="R237" s="325"/>
      <c r="S237" s="326"/>
    </row>
    <row r="238" spans="1:19" ht="15" customHeight="1">
      <c r="A238" s="319" t="s">
        <v>398</v>
      </c>
      <c r="B238" s="319"/>
      <c r="C238" s="319"/>
      <c r="D238" s="320"/>
      <c r="E238" s="321"/>
      <c r="F238" s="322"/>
      <c r="G238" s="322"/>
      <c r="H238" s="322"/>
      <c r="I238" s="322"/>
      <c r="J238" s="322"/>
      <c r="K238" s="322"/>
      <c r="L238" s="322"/>
      <c r="M238" s="322"/>
      <c r="N238" s="322"/>
      <c r="O238" s="322"/>
      <c r="P238" s="322"/>
      <c r="Q238" s="322"/>
      <c r="R238" s="322"/>
      <c r="S238" s="323"/>
    </row>
    <row r="239" spans="1:19" ht="15" customHeight="1">
      <c r="A239" s="319"/>
      <c r="B239" s="319"/>
      <c r="C239" s="319"/>
      <c r="D239" s="320"/>
      <c r="E239" s="324"/>
      <c r="F239" s="325"/>
      <c r="G239" s="325"/>
      <c r="H239" s="325"/>
      <c r="I239" s="325"/>
      <c r="J239" s="325"/>
      <c r="K239" s="325"/>
      <c r="L239" s="325"/>
      <c r="M239" s="325"/>
      <c r="N239" s="325"/>
      <c r="O239" s="325"/>
      <c r="P239" s="325"/>
      <c r="Q239" s="325"/>
      <c r="R239" s="325"/>
      <c r="S239" s="326"/>
    </row>
    <row r="240" spans="1:19" ht="15" customHeight="1">
      <c r="A240" s="319" t="s">
        <v>399</v>
      </c>
      <c r="B240" s="319"/>
      <c r="C240" s="319"/>
      <c r="D240" s="320"/>
      <c r="E240" s="321"/>
      <c r="F240" s="322"/>
      <c r="G240" s="322"/>
      <c r="H240" s="322"/>
      <c r="I240" s="322"/>
      <c r="J240" s="322"/>
      <c r="K240" s="322"/>
      <c r="L240" s="322"/>
      <c r="M240" s="322"/>
      <c r="N240" s="322"/>
      <c r="O240" s="322"/>
      <c r="P240" s="322"/>
      <c r="Q240" s="322"/>
      <c r="R240" s="322"/>
      <c r="S240" s="323"/>
    </row>
    <row r="241" spans="1:128" ht="15" customHeight="1">
      <c r="A241" s="319"/>
      <c r="B241" s="319"/>
      <c r="C241" s="319"/>
      <c r="D241" s="320"/>
      <c r="E241" s="324"/>
      <c r="F241" s="325"/>
      <c r="G241" s="325"/>
      <c r="H241" s="325"/>
      <c r="I241" s="325"/>
      <c r="J241" s="325"/>
      <c r="K241" s="325"/>
      <c r="L241" s="325"/>
      <c r="M241" s="325"/>
      <c r="N241" s="325"/>
      <c r="O241" s="325"/>
      <c r="P241" s="325"/>
      <c r="Q241" s="325"/>
      <c r="R241" s="325"/>
      <c r="S241" s="326"/>
    </row>
    <row r="242" spans="1:128" s="327" customFormat="1" ht="15" customHeight="1">
      <c r="A242" s="327" t="s">
        <v>400</v>
      </c>
      <c r="B242" s="328"/>
      <c r="C242" s="328"/>
      <c r="D242" s="328"/>
      <c r="E242" s="328"/>
      <c r="F242" s="328"/>
      <c r="G242" s="328"/>
      <c r="H242" s="328"/>
      <c r="I242" s="328"/>
      <c r="J242" s="328"/>
      <c r="K242" s="328"/>
      <c r="L242" s="328"/>
      <c r="M242" s="328"/>
      <c r="N242" s="328"/>
      <c r="O242" s="328"/>
      <c r="P242" s="328"/>
      <c r="Q242" s="328"/>
      <c r="R242" s="328"/>
      <c r="S242" s="328"/>
      <c r="T242" s="328"/>
      <c r="U242" s="328"/>
      <c r="V242" s="328"/>
      <c r="W242" s="328"/>
      <c r="X242" s="328"/>
      <c r="Y242" s="328"/>
      <c r="Z242" s="328"/>
      <c r="AA242" s="328"/>
      <c r="AB242" s="328"/>
      <c r="AC242" s="328"/>
      <c r="AD242" s="328"/>
      <c r="AE242" s="328"/>
      <c r="AF242" s="328"/>
      <c r="AG242" s="328"/>
      <c r="AH242" s="328"/>
      <c r="AI242" s="328"/>
      <c r="AJ242" s="328"/>
      <c r="AK242" s="328"/>
      <c r="AL242" s="328"/>
      <c r="AM242" s="328"/>
      <c r="AN242" s="328"/>
      <c r="AO242" s="328"/>
      <c r="AP242" s="328"/>
      <c r="AQ242" s="328"/>
      <c r="AR242" s="328"/>
      <c r="AS242" s="328"/>
      <c r="AT242" s="328"/>
      <c r="AU242" s="328"/>
      <c r="AV242" s="328"/>
      <c r="AW242" s="328"/>
      <c r="AX242" s="328"/>
      <c r="AY242" s="328"/>
      <c r="AZ242" s="328"/>
      <c r="BA242" s="328"/>
      <c r="BB242" s="328"/>
      <c r="BC242" s="328"/>
      <c r="BD242" s="328"/>
      <c r="BE242" s="328"/>
      <c r="BF242" s="328"/>
      <c r="BG242" s="328"/>
      <c r="BH242" s="328"/>
      <c r="BI242" s="328"/>
      <c r="BJ242" s="328"/>
      <c r="BK242" s="328"/>
      <c r="BL242" s="328"/>
      <c r="BM242" s="328"/>
      <c r="BN242" s="328"/>
      <c r="BO242" s="328"/>
      <c r="BP242" s="328"/>
      <c r="BQ242" s="328"/>
      <c r="BR242" s="328"/>
      <c r="BS242" s="328"/>
      <c r="BT242" s="328"/>
      <c r="BU242" s="328"/>
      <c r="BV242" s="328"/>
      <c r="BW242" s="328"/>
      <c r="BX242" s="328"/>
      <c r="BY242" s="328"/>
      <c r="BZ242" s="328"/>
      <c r="CA242" s="328"/>
      <c r="CB242" s="328"/>
      <c r="CC242" s="328"/>
      <c r="CD242" s="328"/>
      <c r="CE242" s="328"/>
      <c r="CF242" s="328"/>
      <c r="CG242" s="328"/>
      <c r="CH242" s="328"/>
      <c r="CI242" s="328"/>
      <c r="CJ242" s="328"/>
      <c r="CK242" s="328"/>
      <c r="CL242" s="328"/>
      <c r="CM242" s="328"/>
      <c r="CN242" s="328"/>
      <c r="CO242" s="328"/>
      <c r="CP242" s="328"/>
      <c r="CQ242" s="328"/>
      <c r="CR242" s="328"/>
      <c r="CS242" s="328"/>
      <c r="CT242" s="328"/>
      <c r="CU242" s="328"/>
      <c r="CV242" s="328"/>
      <c r="CW242" s="328"/>
      <c r="CX242" s="328"/>
      <c r="CY242" s="328"/>
      <c r="CZ242" s="328"/>
      <c r="DA242" s="328"/>
      <c r="DB242" s="328"/>
      <c r="DC242" s="328"/>
      <c r="DD242" s="328"/>
      <c r="DE242" s="328"/>
      <c r="DF242" s="328"/>
      <c r="DG242" s="328"/>
      <c r="DH242" s="328"/>
      <c r="DI242" s="328"/>
      <c r="DJ242" s="328"/>
      <c r="DK242" s="328"/>
      <c r="DL242" s="328"/>
      <c r="DM242" s="328"/>
      <c r="DN242" s="328"/>
      <c r="DO242" s="328"/>
      <c r="DP242" s="328"/>
      <c r="DQ242" s="328"/>
      <c r="DR242" s="328"/>
      <c r="DS242" s="328"/>
      <c r="DT242" s="328"/>
      <c r="DU242" s="328"/>
      <c r="DV242" s="328"/>
      <c r="DW242" s="328"/>
      <c r="DX242" s="328"/>
    </row>
    <row r="243" spans="1:128" ht="15" customHeight="1">
      <c r="A243" s="329" t="s">
        <v>401</v>
      </c>
      <c r="B243" s="330"/>
      <c r="C243" s="330"/>
      <c r="D243" s="330"/>
      <c r="E243" s="330"/>
      <c r="F243" s="330"/>
      <c r="G243" s="330"/>
      <c r="H243" s="330"/>
      <c r="I243" s="330"/>
      <c r="J243" s="330"/>
      <c r="K243" s="330"/>
      <c r="L243" s="330"/>
      <c r="M243" s="330"/>
      <c r="N243" s="330"/>
      <c r="O243" s="330"/>
      <c r="P243" s="330"/>
      <c r="Q243" s="330"/>
      <c r="R243" s="330"/>
      <c r="S243" s="330"/>
    </row>
    <row r="244" spans="1:128" ht="15" customHeight="1">
      <c r="A244" s="329" t="s">
        <v>402</v>
      </c>
      <c r="B244" s="330"/>
      <c r="C244" s="330"/>
      <c r="D244" s="330"/>
      <c r="E244" s="330"/>
      <c r="F244" s="330"/>
      <c r="G244" s="330"/>
      <c r="H244" s="330"/>
      <c r="I244" s="330"/>
      <c r="J244" s="330"/>
      <c r="K244" s="330"/>
      <c r="L244" s="330"/>
      <c r="M244" s="330"/>
      <c r="N244" s="330"/>
      <c r="O244" s="330"/>
      <c r="P244" s="330"/>
      <c r="Q244" s="330"/>
      <c r="R244" s="330"/>
      <c r="S244" s="330"/>
    </row>
    <row r="245" spans="1:128" s="210" customFormat="1" ht="15" customHeight="1">
      <c r="A245" s="331" t="s">
        <v>611</v>
      </c>
      <c r="B245" s="331"/>
      <c r="C245" s="331"/>
      <c r="D245" s="331"/>
      <c r="E245" s="331"/>
      <c r="F245" s="331"/>
    </row>
    <row r="246" spans="1:128" s="210" customFormat="1" ht="15" customHeight="1">
      <c r="A246" s="331"/>
      <c r="B246" s="331"/>
      <c r="C246" s="331"/>
      <c r="D246" s="331"/>
      <c r="E246" s="331"/>
      <c r="F246" s="331"/>
    </row>
    <row r="247" spans="1:128" s="210" customFormat="1" ht="15" customHeight="1">
      <c r="A247" s="319" t="s">
        <v>403</v>
      </c>
      <c r="B247" s="319"/>
      <c r="C247" s="319"/>
      <c r="D247" s="319"/>
      <c r="E247" s="332" t="s">
        <v>404</v>
      </c>
      <c r="F247" s="332"/>
      <c r="G247" s="333"/>
      <c r="H247" s="333"/>
      <c r="I247" s="333"/>
      <c r="J247" s="333"/>
      <c r="K247" s="333"/>
      <c r="L247" s="333"/>
      <c r="M247" s="333"/>
      <c r="N247" s="313" t="s">
        <v>405</v>
      </c>
      <c r="O247" s="314"/>
      <c r="P247" s="314"/>
      <c r="Q247" s="314"/>
      <c r="R247" s="314"/>
      <c r="S247" s="315"/>
    </row>
    <row r="248" spans="1:128" s="210" customFormat="1" ht="15" customHeight="1">
      <c r="A248" s="319"/>
      <c r="B248" s="319"/>
      <c r="C248" s="319"/>
      <c r="D248" s="319"/>
      <c r="E248" s="334" t="s">
        <v>406</v>
      </c>
      <c r="F248" s="334"/>
      <c r="G248" s="335"/>
      <c r="H248" s="335"/>
      <c r="I248" s="335"/>
      <c r="J248" s="335"/>
      <c r="K248" s="335"/>
      <c r="L248" s="335"/>
      <c r="M248" s="335"/>
      <c r="N248" s="316"/>
      <c r="O248" s="317"/>
      <c r="P248" s="317"/>
      <c r="Q248" s="317"/>
      <c r="R248" s="317"/>
      <c r="S248" s="318"/>
    </row>
    <row r="249" spans="1:128" s="210" customFormat="1" ht="15" customHeight="1">
      <c r="A249" s="319"/>
      <c r="B249" s="319"/>
      <c r="C249" s="319"/>
      <c r="D249" s="319"/>
      <c r="E249" s="334"/>
      <c r="F249" s="334"/>
      <c r="G249" s="335"/>
      <c r="H249" s="335"/>
      <c r="I249" s="335"/>
      <c r="J249" s="335"/>
      <c r="K249" s="335"/>
      <c r="L249" s="335"/>
      <c r="M249" s="335"/>
      <c r="N249" s="313" t="s">
        <v>407</v>
      </c>
      <c r="O249" s="314"/>
      <c r="P249" s="314"/>
      <c r="Q249" s="314"/>
      <c r="R249" s="314"/>
      <c r="S249" s="315"/>
    </row>
    <row r="250" spans="1:128" s="210" customFormat="1" ht="15" customHeight="1">
      <c r="A250" s="319"/>
      <c r="B250" s="319"/>
      <c r="C250" s="319"/>
      <c r="D250" s="319"/>
      <c r="E250" s="336" t="s">
        <v>408</v>
      </c>
      <c r="F250" s="336"/>
      <c r="G250" s="337"/>
      <c r="H250" s="337"/>
      <c r="I250" s="337"/>
      <c r="J250" s="337"/>
      <c r="K250" s="337"/>
      <c r="L250" s="337"/>
      <c r="M250" s="337"/>
      <c r="N250" s="316"/>
      <c r="O250" s="317"/>
      <c r="P250" s="317"/>
      <c r="Q250" s="317"/>
      <c r="R250" s="317"/>
      <c r="S250" s="318"/>
    </row>
    <row r="251" spans="1:128" s="210" customFormat="1" ht="15" customHeight="1">
      <c r="A251" s="319" t="s">
        <v>409</v>
      </c>
      <c r="B251" s="319"/>
      <c r="C251" s="319"/>
      <c r="D251" s="319"/>
      <c r="E251" s="306" t="s">
        <v>410</v>
      </c>
      <c r="F251" s="306"/>
      <c r="G251" s="307"/>
      <c r="H251" s="308"/>
      <c r="I251" s="308"/>
      <c r="J251" s="308"/>
      <c r="K251" s="308"/>
      <c r="L251" s="308"/>
      <c r="M251" s="308"/>
      <c r="N251" s="308"/>
      <c r="O251" s="308"/>
      <c r="P251" s="308"/>
      <c r="Q251" s="308"/>
      <c r="R251" s="308"/>
      <c r="S251" s="309"/>
    </row>
    <row r="252" spans="1:128" s="210" customFormat="1" ht="15" customHeight="1">
      <c r="A252" s="319"/>
      <c r="B252" s="319"/>
      <c r="C252" s="319"/>
      <c r="D252" s="319"/>
      <c r="E252" s="306"/>
      <c r="F252" s="306"/>
      <c r="G252" s="310"/>
      <c r="H252" s="311"/>
      <c r="I252" s="311"/>
      <c r="J252" s="311"/>
      <c r="K252" s="311"/>
      <c r="L252" s="311"/>
      <c r="M252" s="311"/>
      <c r="N252" s="311"/>
      <c r="O252" s="311"/>
      <c r="P252" s="311"/>
      <c r="Q252" s="311"/>
      <c r="R252" s="311"/>
      <c r="S252" s="312"/>
    </row>
    <row r="253" spans="1:128" s="210" customFormat="1" ht="15" customHeight="1">
      <c r="A253" s="319"/>
      <c r="B253" s="319"/>
      <c r="C253" s="319"/>
      <c r="D253" s="319"/>
      <c r="E253" s="306" t="s">
        <v>411</v>
      </c>
      <c r="F253" s="306"/>
      <c r="G253" s="307"/>
      <c r="H253" s="308"/>
      <c r="I253" s="308"/>
      <c r="J253" s="308"/>
      <c r="K253" s="308"/>
      <c r="L253" s="308"/>
      <c r="M253" s="309"/>
      <c r="N253" s="313" t="s">
        <v>405</v>
      </c>
      <c r="O253" s="314"/>
      <c r="P253" s="314"/>
      <c r="Q253" s="314"/>
      <c r="R253" s="314"/>
      <c r="S253" s="315"/>
    </row>
    <row r="254" spans="1:128">
      <c r="A254" s="319"/>
      <c r="B254" s="319"/>
      <c r="C254" s="319"/>
      <c r="D254" s="319"/>
      <c r="E254" s="306"/>
      <c r="F254" s="306"/>
      <c r="G254" s="310"/>
      <c r="H254" s="311"/>
      <c r="I254" s="311"/>
      <c r="J254" s="311"/>
      <c r="K254" s="311"/>
      <c r="L254" s="311"/>
      <c r="M254" s="312"/>
      <c r="N254" s="316"/>
      <c r="O254" s="317"/>
      <c r="P254" s="317"/>
      <c r="Q254" s="317"/>
      <c r="R254" s="317"/>
      <c r="S254" s="318"/>
    </row>
    <row r="256" spans="1:128">
      <c r="A256" s="349" t="s">
        <v>612</v>
      </c>
      <c r="B256" s="349"/>
      <c r="C256" s="349"/>
      <c r="D256" s="349"/>
      <c r="E256" s="349"/>
      <c r="F256" s="349"/>
      <c r="G256" s="349"/>
    </row>
    <row r="257" spans="1:26">
      <c r="A257" s="349"/>
      <c r="B257" s="349"/>
      <c r="C257" s="349"/>
      <c r="D257" s="349"/>
      <c r="E257" s="350"/>
      <c r="F257" s="350"/>
      <c r="G257" s="350"/>
    </row>
    <row r="258" spans="1:26" ht="12" customHeight="1">
      <c r="A258" s="338" t="s">
        <v>412</v>
      </c>
      <c r="B258" s="339"/>
      <c r="C258" s="339"/>
      <c r="D258" s="340"/>
      <c r="E258" s="322"/>
      <c r="F258" s="322"/>
      <c r="G258" s="322"/>
      <c r="H258" s="322"/>
      <c r="I258" s="322"/>
      <c r="J258" s="322"/>
      <c r="K258" s="322"/>
      <c r="L258" s="322"/>
      <c r="M258" s="322"/>
      <c r="N258" s="322"/>
      <c r="O258" s="322"/>
      <c r="P258" s="322"/>
      <c r="Q258" s="322"/>
      <c r="R258" s="322"/>
      <c r="S258" s="323"/>
      <c r="T258" s="351"/>
      <c r="U258" s="352"/>
      <c r="V258" s="352"/>
      <c r="W258" s="352"/>
      <c r="X258" s="352"/>
      <c r="Y258" s="352"/>
      <c r="Z258" s="352"/>
    </row>
    <row r="259" spans="1:26">
      <c r="A259" s="341"/>
      <c r="B259" s="342"/>
      <c r="C259" s="342"/>
      <c r="D259" s="343"/>
      <c r="E259" s="344"/>
      <c r="F259" s="344"/>
      <c r="G259" s="344"/>
      <c r="H259" s="344"/>
      <c r="I259" s="344"/>
      <c r="J259" s="344"/>
      <c r="K259" s="344"/>
      <c r="L259" s="344"/>
      <c r="M259" s="344"/>
      <c r="N259" s="344"/>
      <c r="O259" s="344"/>
      <c r="P259" s="344"/>
      <c r="Q259" s="344"/>
      <c r="R259" s="344"/>
      <c r="S259" s="345"/>
      <c r="T259" s="353"/>
      <c r="U259" s="352"/>
      <c r="V259" s="352"/>
      <c r="W259" s="352"/>
      <c r="X259" s="352"/>
      <c r="Y259" s="352"/>
      <c r="Z259" s="352"/>
    </row>
    <row r="260" spans="1:26" ht="20.25" customHeight="1">
      <c r="A260" s="341"/>
      <c r="B260" s="342"/>
      <c r="C260" s="342"/>
      <c r="D260" s="343"/>
      <c r="E260" s="325"/>
      <c r="F260" s="325"/>
      <c r="G260" s="325"/>
      <c r="H260" s="325"/>
      <c r="I260" s="325"/>
      <c r="J260" s="325"/>
      <c r="K260" s="325"/>
      <c r="L260" s="325"/>
      <c r="M260" s="325"/>
      <c r="N260" s="325"/>
      <c r="O260" s="325"/>
      <c r="P260" s="325"/>
      <c r="Q260" s="325"/>
      <c r="R260" s="325"/>
      <c r="S260" s="326"/>
      <c r="T260" s="353"/>
      <c r="U260" s="352"/>
      <c r="V260" s="352"/>
      <c r="W260" s="352"/>
      <c r="X260" s="352"/>
      <c r="Y260" s="352"/>
      <c r="Z260" s="352"/>
    </row>
    <row r="261" spans="1:26" ht="13.5" customHeight="1">
      <c r="A261" s="54"/>
      <c r="B261" s="338" t="s">
        <v>413</v>
      </c>
      <c r="C261" s="339"/>
      <c r="D261" s="340"/>
      <c r="E261" s="322"/>
      <c r="F261" s="322"/>
      <c r="G261" s="322"/>
      <c r="H261" s="322"/>
      <c r="I261" s="322"/>
      <c r="J261" s="322"/>
      <c r="K261" s="322"/>
      <c r="L261" s="322"/>
      <c r="M261" s="322"/>
      <c r="N261" s="322"/>
      <c r="O261" s="322"/>
      <c r="P261" s="322"/>
      <c r="Q261" s="322"/>
      <c r="R261" s="322"/>
      <c r="S261" s="323"/>
      <c r="T261" s="353"/>
      <c r="U261" s="352"/>
      <c r="V261" s="352"/>
      <c r="W261" s="352"/>
      <c r="X261" s="352"/>
      <c r="Y261" s="352"/>
      <c r="Z261" s="352"/>
    </row>
    <row r="262" spans="1:26">
      <c r="A262" s="54"/>
      <c r="B262" s="341"/>
      <c r="C262" s="342"/>
      <c r="D262" s="343"/>
      <c r="E262" s="344"/>
      <c r="F262" s="344"/>
      <c r="G262" s="344"/>
      <c r="H262" s="344"/>
      <c r="I262" s="344"/>
      <c r="J262" s="344"/>
      <c r="K262" s="344"/>
      <c r="L262" s="344"/>
      <c r="M262" s="344"/>
      <c r="N262" s="344"/>
      <c r="O262" s="344"/>
      <c r="P262" s="344"/>
      <c r="Q262" s="344"/>
      <c r="R262" s="344"/>
      <c r="S262" s="345"/>
    </row>
    <row r="263" spans="1:26" ht="30" customHeight="1">
      <c r="A263" s="55"/>
      <c r="B263" s="346"/>
      <c r="C263" s="347"/>
      <c r="D263" s="348"/>
      <c r="E263" s="325"/>
      <c r="F263" s="325"/>
      <c r="G263" s="325"/>
      <c r="H263" s="325"/>
      <c r="I263" s="325"/>
      <c r="J263" s="325"/>
      <c r="K263" s="325"/>
      <c r="L263" s="325"/>
      <c r="M263" s="325"/>
      <c r="N263" s="325"/>
      <c r="O263" s="325"/>
      <c r="P263" s="325"/>
      <c r="Q263" s="325"/>
      <c r="R263" s="325"/>
      <c r="S263" s="326"/>
    </row>
    <row r="264" spans="1:26">
      <c r="A264" s="338" t="s">
        <v>414</v>
      </c>
      <c r="B264" s="339"/>
      <c r="C264" s="339"/>
      <c r="D264" s="340"/>
      <c r="E264" s="322"/>
      <c r="F264" s="322"/>
      <c r="G264" s="322"/>
      <c r="H264" s="322"/>
      <c r="I264" s="322"/>
      <c r="J264" s="322"/>
      <c r="K264" s="322"/>
      <c r="L264" s="322"/>
      <c r="M264" s="322"/>
      <c r="N264" s="322"/>
      <c r="O264" s="322"/>
      <c r="P264" s="322"/>
      <c r="Q264" s="322"/>
      <c r="R264" s="322"/>
      <c r="S264" s="323"/>
    </row>
    <row r="265" spans="1:26">
      <c r="A265" s="341"/>
      <c r="B265" s="342"/>
      <c r="C265" s="342"/>
      <c r="D265" s="343"/>
      <c r="E265" s="344"/>
      <c r="F265" s="344"/>
      <c r="G265" s="344"/>
      <c r="H265" s="344"/>
      <c r="I265" s="344"/>
      <c r="J265" s="344"/>
      <c r="K265" s="344"/>
      <c r="L265" s="344"/>
      <c r="M265" s="344"/>
      <c r="N265" s="344"/>
      <c r="O265" s="344"/>
      <c r="P265" s="344"/>
      <c r="Q265" s="344"/>
      <c r="R265" s="344"/>
      <c r="S265" s="345"/>
    </row>
    <row r="266" spans="1:26" ht="22.5" customHeight="1">
      <c r="A266" s="341"/>
      <c r="B266" s="342"/>
      <c r="C266" s="342"/>
      <c r="D266" s="343"/>
      <c r="E266" s="325"/>
      <c r="F266" s="325"/>
      <c r="G266" s="325"/>
      <c r="H266" s="325"/>
      <c r="I266" s="325"/>
      <c r="J266" s="325"/>
      <c r="K266" s="325"/>
      <c r="L266" s="325"/>
      <c r="M266" s="325"/>
      <c r="N266" s="325"/>
      <c r="O266" s="325"/>
      <c r="P266" s="325"/>
      <c r="Q266" s="325"/>
      <c r="R266" s="325"/>
      <c r="S266" s="326"/>
    </row>
    <row r="267" spans="1:26" ht="12" customHeight="1">
      <c r="A267" s="54"/>
      <c r="B267" s="338" t="s">
        <v>415</v>
      </c>
      <c r="C267" s="339"/>
      <c r="D267" s="340"/>
      <c r="E267" s="322"/>
      <c r="F267" s="322"/>
      <c r="G267" s="322"/>
      <c r="H267" s="322"/>
      <c r="I267" s="322"/>
      <c r="J267" s="322"/>
      <c r="K267" s="322"/>
      <c r="L267" s="322"/>
      <c r="M267" s="322"/>
      <c r="N267" s="322"/>
      <c r="O267" s="322"/>
      <c r="P267" s="322"/>
      <c r="Q267" s="322"/>
      <c r="R267" s="322"/>
      <c r="S267" s="323"/>
    </row>
    <row r="268" spans="1:26">
      <c r="A268" s="54"/>
      <c r="B268" s="341"/>
      <c r="C268" s="342"/>
      <c r="D268" s="343"/>
      <c r="E268" s="344"/>
      <c r="F268" s="344"/>
      <c r="G268" s="344"/>
      <c r="H268" s="344"/>
      <c r="I268" s="344"/>
      <c r="J268" s="344"/>
      <c r="K268" s="344"/>
      <c r="L268" s="344"/>
      <c r="M268" s="344"/>
      <c r="N268" s="344"/>
      <c r="O268" s="344"/>
      <c r="P268" s="344"/>
      <c r="Q268" s="344"/>
      <c r="R268" s="344"/>
      <c r="S268" s="345"/>
    </row>
    <row r="269" spans="1:26" ht="18.75" customHeight="1">
      <c r="A269" s="55"/>
      <c r="B269" s="346"/>
      <c r="C269" s="347"/>
      <c r="D269" s="348"/>
      <c r="E269" s="325"/>
      <c r="F269" s="325"/>
      <c r="G269" s="325"/>
      <c r="H269" s="325"/>
      <c r="I269" s="325"/>
      <c r="J269" s="325"/>
      <c r="K269" s="325"/>
      <c r="L269" s="325"/>
      <c r="M269" s="325"/>
      <c r="N269" s="325"/>
      <c r="O269" s="325"/>
      <c r="P269" s="325"/>
      <c r="Q269" s="325"/>
      <c r="R269" s="325"/>
      <c r="S269" s="326"/>
    </row>
    <row r="271" spans="1:26" ht="15.75" customHeight="1">
      <c r="A271" s="56" t="s">
        <v>416</v>
      </c>
    </row>
    <row r="272" spans="1:26">
      <c r="A272" s="36" t="s">
        <v>417</v>
      </c>
    </row>
  </sheetData>
  <sheetProtection algorithmName="SHA-512" hashValue="pHPgIRmmfUsVxLwixsqribA7J+YdkiQUBtQ3LyZoXNTZW2EpdsMj+gqTa6JiWWqnneXHZ64Lxa11rOioVszSEQ==" saltValue="csZ4FsIlBdE0SqddT+qMJw==" spinCount="100000" sheet="1" formatCells="0" formatRows="0" insertRows="0" selectLockedCells="1"/>
  <mergeCells count="590">
    <mergeCell ref="A264:D266"/>
    <mergeCell ref="E264:S266"/>
    <mergeCell ref="B267:D269"/>
    <mergeCell ref="E267:S269"/>
    <mergeCell ref="A256:G257"/>
    <mergeCell ref="A258:D260"/>
    <mergeCell ref="E258:S260"/>
    <mergeCell ref="T258:Z261"/>
    <mergeCell ref="B261:D263"/>
    <mergeCell ref="E261:S263"/>
    <mergeCell ref="G250:M250"/>
    <mergeCell ref="A251:D254"/>
    <mergeCell ref="E251:F252"/>
    <mergeCell ref="G251:S252"/>
    <mergeCell ref="E253:F254"/>
    <mergeCell ref="G253:M254"/>
    <mergeCell ref="N253:S254"/>
    <mergeCell ref="A244:S244"/>
    <mergeCell ref="A245:F246"/>
    <mergeCell ref="A247:D250"/>
    <mergeCell ref="E247:F247"/>
    <mergeCell ref="G247:M247"/>
    <mergeCell ref="N247:S248"/>
    <mergeCell ref="E248:F249"/>
    <mergeCell ref="G248:M249"/>
    <mergeCell ref="N249:S250"/>
    <mergeCell ref="E250:F250"/>
    <mergeCell ref="A238:D239"/>
    <mergeCell ref="E238:S239"/>
    <mergeCell ref="A240:D241"/>
    <mergeCell ref="E240:S241"/>
    <mergeCell ref="A242:XFD242"/>
    <mergeCell ref="A243:S243"/>
    <mergeCell ref="A232:D233"/>
    <mergeCell ref="E232:S233"/>
    <mergeCell ref="A234:D235"/>
    <mergeCell ref="E234:S235"/>
    <mergeCell ref="A236:D237"/>
    <mergeCell ref="E236:S237"/>
    <mergeCell ref="A226:D227"/>
    <mergeCell ref="E226:S227"/>
    <mergeCell ref="A228:D229"/>
    <mergeCell ref="E228:S229"/>
    <mergeCell ref="A230:D231"/>
    <mergeCell ref="E230:S231"/>
    <mergeCell ref="A217:B218"/>
    <mergeCell ref="C217:P218"/>
    <mergeCell ref="A220:G221"/>
    <mergeCell ref="A222:D223"/>
    <mergeCell ref="A224:D225"/>
    <mergeCell ref="E224:S225"/>
    <mergeCell ref="A211:B212"/>
    <mergeCell ref="C211:P212"/>
    <mergeCell ref="A213:B214"/>
    <mergeCell ref="C213:P214"/>
    <mergeCell ref="A215:B216"/>
    <mergeCell ref="C215:P216"/>
    <mergeCell ref="A201:P204"/>
    <mergeCell ref="A206:L206"/>
    <mergeCell ref="A207:B208"/>
    <mergeCell ref="C207:P208"/>
    <mergeCell ref="A209:B210"/>
    <mergeCell ref="C209:P210"/>
    <mergeCell ref="A199:A200"/>
    <mergeCell ref="B199:D200"/>
    <mergeCell ref="E199:G200"/>
    <mergeCell ref="H199:J200"/>
    <mergeCell ref="K199:M200"/>
    <mergeCell ref="N199:P200"/>
    <mergeCell ref="A197:A198"/>
    <mergeCell ref="B197:D198"/>
    <mergeCell ref="E197:G198"/>
    <mergeCell ref="H197:J198"/>
    <mergeCell ref="K197:M198"/>
    <mergeCell ref="N197:P198"/>
    <mergeCell ref="A195:A196"/>
    <mergeCell ref="B195:D196"/>
    <mergeCell ref="E195:G196"/>
    <mergeCell ref="H195:J196"/>
    <mergeCell ref="K195:M196"/>
    <mergeCell ref="N195:P196"/>
    <mergeCell ref="Q191:Z192"/>
    <mergeCell ref="A193:A194"/>
    <mergeCell ref="B193:D194"/>
    <mergeCell ref="E193:G194"/>
    <mergeCell ref="H193:J194"/>
    <mergeCell ref="K193:M194"/>
    <mergeCell ref="N193:P194"/>
    <mergeCell ref="Q193:Z194"/>
    <mergeCell ref="A191:A192"/>
    <mergeCell ref="B191:D192"/>
    <mergeCell ref="E191:G192"/>
    <mergeCell ref="H191:J192"/>
    <mergeCell ref="K191:M192"/>
    <mergeCell ref="N191:P192"/>
    <mergeCell ref="Q187:Z188"/>
    <mergeCell ref="A189:A190"/>
    <mergeCell ref="B189:D190"/>
    <mergeCell ref="E189:G190"/>
    <mergeCell ref="H189:J190"/>
    <mergeCell ref="K189:M190"/>
    <mergeCell ref="N189:P190"/>
    <mergeCell ref="Q189:Z190"/>
    <mergeCell ref="N185:P186"/>
    <mergeCell ref="A187:A188"/>
    <mergeCell ref="B187:D188"/>
    <mergeCell ref="E187:G188"/>
    <mergeCell ref="H187:J188"/>
    <mergeCell ref="K187:M188"/>
    <mergeCell ref="N187:P188"/>
    <mergeCell ref="A183:C184"/>
    <mergeCell ref="A185:A186"/>
    <mergeCell ref="B185:D186"/>
    <mergeCell ref="E185:G186"/>
    <mergeCell ref="H185:J186"/>
    <mergeCell ref="K185:M186"/>
    <mergeCell ref="A174:K174"/>
    <mergeCell ref="L174:N174"/>
    <mergeCell ref="A175:K175"/>
    <mergeCell ref="L175:N175"/>
    <mergeCell ref="A176:E177"/>
    <mergeCell ref="A182:C182"/>
    <mergeCell ref="A171:K171"/>
    <mergeCell ref="L171:N171"/>
    <mergeCell ref="A172:K172"/>
    <mergeCell ref="L172:N172"/>
    <mergeCell ref="A173:K173"/>
    <mergeCell ref="L173:N173"/>
    <mergeCell ref="A165:A166"/>
    <mergeCell ref="B165:D166"/>
    <mergeCell ref="E165:R166"/>
    <mergeCell ref="B167:C167"/>
    <mergeCell ref="E167:R167"/>
    <mergeCell ref="A170:N170"/>
    <mergeCell ref="B163:D163"/>
    <mergeCell ref="E163:J163"/>
    <mergeCell ref="K163:R163"/>
    <mergeCell ref="S163:T163"/>
    <mergeCell ref="B164:D164"/>
    <mergeCell ref="E164:J164"/>
    <mergeCell ref="K164:R164"/>
    <mergeCell ref="S164:T164"/>
    <mergeCell ref="B161:D161"/>
    <mergeCell ref="E161:J161"/>
    <mergeCell ref="K161:R161"/>
    <mergeCell ref="S161:T161"/>
    <mergeCell ref="B162:D162"/>
    <mergeCell ref="E162:J162"/>
    <mergeCell ref="K162:R162"/>
    <mergeCell ref="S162:T162"/>
    <mergeCell ref="B159:D159"/>
    <mergeCell ref="E159:J159"/>
    <mergeCell ref="K159:R159"/>
    <mergeCell ref="S159:T159"/>
    <mergeCell ref="B160:D160"/>
    <mergeCell ref="E160:J160"/>
    <mergeCell ref="K160:R160"/>
    <mergeCell ref="S160:T160"/>
    <mergeCell ref="B157:D157"/>
    <mergeCell ref="E157:J157"/>
    <mergeCell ref="K157:R157"/>
    <mergeCell ref="S157:T157"/>
    <mergeCell ref="B158:D158"/>
    <mergeCell ref="E158:J158"/>
    <mergeCell ref="K158:R158"/>
    <mergeCell ref="S158:T158"/>
    <mergeCell ref="B155:D155"/>
    <mergeCell ref="E155:J155"/>
    <mergeCell ref="K155:R155"/>
    <mergeCell ref="S155:T155"/>
    <mergeCell ref="B156:D156"/>
    <mergeCell ref="E156:J156"/>
    <mergeCell ref="K156:R156"/>
    <mergeCell ref="S156:T156"/>
    <mergeCell ref="A153:A154"/>
    <mergeCell ref="B153:D154"/>
    <mergeCell ref="E153:J154"/>
    <mergeCell ref="K153:R154"/>
    <mergeCell ref="S153:T154"/>
    <mergeCell ref="U153:U154"/>
    <mergeCell ref="B151:D151"/>
    <mergeCell ref="E151:J151"/>
    <mergeCell ref="K151:R151"/>
    <mergeCell ref="S151:T151"/>
    <mergeCell ref="B152:D152"/>
    <mergeCell ref="E152:J152"/>
    <mergeCell ref="K152:R152"/>
    <mergeCell ref="S152:T152"/>
    <mergeCell ref="A149:A150"/>
    <mergeCell ref="B149:D150"/>
    <mergeCell ref="E149:J150"/>
    <mergeCell ref="K149:R150"/>
    <mergeCell ref="S149:T150"/>
    <mergeCell ref="E141:R141"/>
    <mergeCell ref="A142:D142"/>
    <mergeCell ref="E142:R142"/>
    <mergeCell ref="A143:D143"/>
    <mergeCell ref="E143:R143"/>
    <mergeCell ref="A144:B145"/>
    <mergeCell ref="C144:D144"/>
    <mergeCell ref="E144:R144"/>
    <mergeCell ref="C145:D145"/>
    <mergeCell ref="E145:R145"/>
    <mergeCell ref="A139:D141"/>
    <mergeCell ref="E139:F139"/>
    <mergeCell ref="G139:H139"/>
    <mergeCell ref="I139:J139"/>
    <mergeCell ref="K139:N139"/>
    <mergeCell ref="O139:P139"/>
    <mergeCell ref="Q139:R139"/>
    <mergeCell ref="E140:R140"/>
    <mergeCell ref="B146:R146"/>
    <mergeCell ref="A133:D133"/>
    <mergeCell ref="E133:R133"/>
    <mergeCell ref="A135:R135"/>
    <mergeCell ref="A136:D138"/>
    <mergeCell ref="E136:F136"/>
    <mergeCell ref="G136:H136"/>
    <mergeCell ref="I136:J136"/>
    <mergeCell ref="K136:N136"/>
    <mergeCell ref="O136:P136"/>
    <mergeCell ref="Q136:R136"/>
    <mergeCell ref="E137:R137"/>
    <mergeCell ref="E138:R138"/>
    <mergeCell ref="A127:D128"/>
    <mergeCell ref="E127:E128"/>
    <mergeCell ref="F127:R127"/>
    <mergeCell ref="F128:R128"/>
    <mergeCell ref="A132:D132"/>
    <mergeCell ref="E132:R132"/>
    <mergeCell ref="A120:K121"/>
    <mergeCell ref="L120:M120"/>
    <mergeCell ref="N120:AC121"/>
    <mergeCell ref="L121:M121"/>
    <mergeCell ref="A122:Z125"/>
    <mergeCell ref="AA114:AC119"/>
    <mergeCell ref="Q115:R115"/>
    <mergeCell ref="S115:T115"/>
    <mergeCell ref="Q116:R116"/>
    <mergeCell ref="S116:T116"/>
    <mergeCell ref="S111:T111"/>
    <mergeCell ref="Q112:R112"/>
    <mergeCell ref="S112:T112"/>
    <mergeCell ref="Q113:R113"/>
    <mergeCell ref="S113:T113"/>
    <mergeCell ref="AA108:AC113"/>
    <mergeCell ref="Q117:R117"/>
    <mergeCell ref="S117:T117"/>
    <mergeCell ref="Q118:R118"/>
    <mergeCell ref="S118:T118"/>
    <mergeCell ref="Q119:R119"/>
    <mergeCell ref="S119:T119"/>
    <mergeCell ref="Q114:R114"/>
    <mergeCell ref="S114:T114"/>
    <mergeCell ref="A114:A119"/>
    <mergeCell ref="B114:F119"/>
    <mergeCell ref="G114:K119"/>
    <mergeCell ref="L114:M118"/>
    <mergeCell ref="N114:N119"/>
    <mergeCell ref="P108:P113"/>
    <mergeCell ref="Q108:R108"/>
    <mergeCell ref="S108:T108"/>
    <mergeCell ref="V108:Z113"/>
    <mergeCell ref="Q109:R109"/>
    <mergeCell ref="S109:T109"/>
    <mergeCell ref="Q110:R110"/>
    <mergeCell ref="S110:T110"/>
    <mergeCell ref="Q111:R111"/>
    <mergeCell ref="A108:A113"/>
    <mergeCell ref="B108:F113"/>
    <mergeCell ref="G108:K113"/>
    <mergeCell ref="L108:M112"/>
    <mergeCell ref="N108:N113"/>
    <mergeCell ref="O108:O113"/>
    <mergeCell ref="V114:Z119"/>
    <mergeCell ref="O114:O119"/>
    <mergeCell ref="P114:P119"/>
    <mergeCell ref="AA102:AC107"/>
    <mergeCell ref="Q103:R103"/>
    <mergeCell ref="S103:T103"/>
    <mergeCell ref="Q104:R104"/>
    <mergeCell ref="S104:T104"/>
    <mergeCell ref="S99:T99"/>
    <mergeCell ref="Q100:R100"/>
    <mergeCell ref="S100:T100"/>
    <mergeCell ref="Q101:R101"/>
    <mergeCell ref="S101:T101"/>
    <mergeCell ref="AA96:AC101"/>
    <mergeCell ref="Q105:R105"/>
    <mergeCell ref="S105:T105"/>
    <mergeCell ref="Q106:R106"/>
    <mergeCell ref="S106:T106"/>
    <mergeCell ref="Q107:R107"/>
    <mergeCell ref="S107:T107"/>
    <mergeCell ref="Q102:R102"/>
    <mergeCell ref="S102:T102"/>
    <mergeCell ref="A102:A107"/>
    <mergeCell ref="B102:F107"/>
    <mergeCell ref="G102:K107"/>
    <mergeCell ref="L102:M106"/>
    <mergeCell ref="N102:N107"/>
    <mergeCell ref="P96:P101"/>
    <mergeCell ref="Q96:R96"/>
    <mergeCell ref="S96:T96"/>
    <mergeCell ref="V96:Z101"/>
    <mergeCell ref="Q97:R97"/>
    <mergeCell ref="S97:T97"/>
    <mergeCell ref="Q98:R98"/>
    <mergeCell ref="S98:T98"/>
    <mergeCell ref="Q99:R99"/>
    <mergeCell ref="A96:A101"/>
    <mergeCell ref="B96:F101"/>
    <mergeCell ref="G96:K101"/>
    <mergeCell ref="L96:M100"/>
    <mergeCell ref="N96:N101"/>
    <mergeCell ref="O96:O101"/>
    <mergeCell ref="V102:Z107"/>
    <mergeCell ref="O102:O107"/>
    <mergeCell ref="P102:P107"/>
    <mergeCell ref="AA90:AC95"/>
    <mergeCell ref="Q91:R91"/>
    <mergeCell ref="S91:T91"/>
    <mergeCell ref="Q92:R92"/>
    <mergeCell ref="S92:T92"/>
    <mergeCell ref="S87:T87"/>
    <mergeCell ref="Q88:R88"/>
    <mergeCell ref="S88:T88"/>
    <mergeCell ref="Q89:R89"/>
    <mergeCell ref="S89:T89"/>
    <mergeCell ref="AA84:AC89"/>
    <mergeCell ref="Q93:R93"/>
    <mergeCell ref="S93:T93"/>
    <mergeCell ref="Q94:R94"/>
    <mergeCell ref="S94:T94"/>
    <mergeCell ref="Q95:R95"/>
    <mergeCell ref="S95:T95"/>
    <mergeCell ref="Q90:R90"/>
    <mergeCell ref="S90:T90"/>
    <mergeCell ref="A90:A95"/>
    <mergeCell ref="B90:F95"/>
    <mergeCell ref="G90:K95"/>
    <mergeCell ref="L90:M94"/>
    <mergeCell ref="N90:N95"/>
    <mergeCell ref="P84:P89"/>
    <mergeCell ref="Q84:R84"/>
    <mergeCell ref="S84:T84"/>
    <mergeCell ref="V84:Z89"/>
    <mergeCell ref="Q85:R85"/>
    <mergeCell ref="S85:T85"/>
    <mergeCell ref="Q86:R86"/>
    <mergeCell ref="S86:T86"/>
    <mergeCell ref="Q87:R87"/>
    <mergeCell ref="A84:A89"/>
    <mergeCell ref="B84:F89"/>
    <mergeCell ref="G84:K89"/>
    <mergeCell ref="L84:M88"/>
    <mergeCell ref="N84:N89"/>
    <mergeCell ref="O84:O89"/>
    <mergeCell ref="V90:Z95"/>
    <mergeCell ref="O90:O95"/>
    <mergeCell ref="P90:P95"/>
    <mergeCell ref="AA78:AC83"/>
    <mergeCell ref="Q79:R79"/>
    <mergeCell ref="S79:T79"/>
    <mergeCell ref="Q80:R80"/>
    <mergeCell ref="S80:T80"/>
    <mergeCell ref="S75:T75"/>
    <mergeCell ref="Q76:R76"/>
    <mergeCell ref="S76:T76"/>
    <mergeCell ref="Q77:R77"/>
    <mergeCell ref="S77:T77"/>
    <mergeCell ref="AA72:AC77"/>
    <mergeCell ref="Q81:R81"/>
    <mergeCell ref="S81:T81"/>
    <mergeCell ref="Q82:R82"/>
    <mergeCell ref="S82:T82"/>
    <mergeCell ref="Q83:R83"/>
    <mergeCell ref="S83:T83"/>
    <mergeCell ref="Q78:R78"/>
    <mergeCell ref="S78:T78"/>
    <mergeCell ref="A78:A83"/>
    <mergeCell ref="B78:F83"/>
    <mergeCell ref="G78:K83"/>
    <mergeCell ref="L78:M82"/>
    <mergeCell ref="N78:N83"/>
    <mergeCell ref="P72:P77"/>
    <mergeCell ref="Q72:R72"/>
    <mergeCell ref="S72:T72"/>
    <mergeCell ref="V72:Z77"/>
    <mergeCell ref="Q73:R73"/>
    <mergeCell ref="S73:T73"/>
    <mergeCell ref="Q74:R74"/>
    <mergeCell ref="S74:T74"/>
    <mergeCell ref="Q75:R75"/>
    <mergeCell ref="A72:A77"/>
    <mergeCell ref="B72:F77"/>
    <mergeCell ref="G72:K77"/>
    <mergeCell ref="L72:M76"/>
    <mergeCell ref="N72:N77"/>
    <mergeCell ref="O72:O77"/>
    <mergeCell ref="V78:Z83"/>
    <mergeCell ref="O78:O83"/>
    <mergeCell ref="P78:P83"/>
    <mergeCell ref="AA66:AC71"/>
    <mergeCell ref="Q67:R67"/>
    <mergeCell ref="S67:T67"/>
    <mergeCell ref="Q68:R68"/>
    <mergeCell ref="S68:T68"/>
    <mergeCell ref="S63:T63"/>
    <mergeCell ref="Q64:R64"/>
    <mergeCell ref="S64:T64"/>
    <mergeCell ref="Q65:R65"/>
    <mergeCell ref="S65:T65"/>
    <mergeCell ref="AA60:AC65"/>
    <mergeCell ref="Q69:R69"/>
    <mergeCell ref="S69:T69"/>
    <mergeCell ref="Q70:R70"/>
    <mergeCell ref="S70:T70"/>
    <mergeCell ref="Q71:R71"/>
    <mergeCell ref="S71:T71"/>
    <mergeCell ref="Q66:R66"/>
    <mergeCell ref="S66:T66"/>
    <mergeCell ref="A66:A71"/>
    <mergeCell ref="B66:F71"/>
    <mergeCell ref="G66:K71"/>
    <mergeCell ref="L66:M70"/>
    <mergeCell ref="N66:N71"/>
    <mergeCell ref="P60:P65"/>
    <mergeCell ref="Q60:R60"/>
    <mergeCell ref="S60:T60"/>
    <mergeCell ref="V60:Z65"/>
    <mergeCell ref="Q61:R61"/>
    <mergeCell ref="S61:T61"/>
    <mergeCell ref="Q62:R62"/>
    <mergeCell ref="S62:T62"/>
    <mergeCell ref="Q63:R63"/>
    <mergeCell ref="A60:A65"/>
    <mergeCell ref="B60:F65"/>
    <mergeCell ref="G60:K65"/>
    <mergeCell ref="L60:M64"/>
    <mergeCell ref="N60:N65"/>
    <mergeCell ref="O60:O65"/>
    <mergeCell ref="V66:Z71"/>
    <mergeCell ref="O66:O71"/>
    <mergeCell ref="P66:P71"/>
    <mergeCell ref="P42:P47"/>
    <mergeCell ref="Q42:R42"/>
    <mergeCell ref="S42:T42"/>
    <mergeCell ref="V54:Z59"/>
    <mergeCell ref="AA54:AC59"/>
    <mergeCell ref="Q55:R55"/>
    <mergeCell ref="S55:T55"/>
    <mergeCell ref="Q56:R56"/>
    <mergeCell ref="S56:T56"/>
    <mergeCell ref="S51:T51"/>
    <mergeCell ref="Q52:R52"/>
    <mergeCell ref="S52:T52"/>
    <mergeCell ref="Q53:R53"/>
    <mergeCell ref="S53:T53"/>
    <mergeCell ref="AA48:AC53"/>
    <mergeCell ref="Q57:R57"/>
    <mergeCell ref="S57:T57"/>
    <mergeCell ref="Q58:R58"/>
    <mergeCell ref="S58:T58"/>
    <mergeCell ref="Q59:R59"/>
    <mergeCell ref="S59:T59"/>
    <mergeCell ref="Q54:R54"/>
    <mergeCell ref="S54:T54"/>
    <mergeCell ref="V48:Z53"/>
    <mergeCell ref="A54:A59"/>
    <mergeCell ref="B54:F59"/>
    <mergeCell ref="G54:K59"/>
    <mergeCell ref="L54:M58"/>
    <mergeCell ref="N54:N59"/>
    <mergeCell ref="P48:P53"/>
    <mergeCell ref="Q48:R48"/>
    <mergeCell ref="S48:T48"/>
    <mergeCell ref="O54:O59"/>
    <mergeCell ref="P54:P59"/>
    <mergeCell ref="S50:T50"/>
    <mergeCell ref="Q51:R51"/>
    <mergeCell ref="A48:A53"/>
    <mergeCell ref="B48:F53"/>
    <mergeCell ref="G48:K53"/>
    <mergeCell ref="L48:M52"/>
    <mergeCell ref="N48:N53"/>
    <mergeCell ref="O48:O53"/>
    <mergeCell ref="Q49:R49"/>
    <mergeCell ref="S49:T49"/>
    <mergeCell ref="Q50:R50"/>
    <mergeCell ref="V42:Z47"/>
    <mergeCell ref="AA42:AC47"/>
    <mergeCell ref="Q43:R43"/>
    <mergeCell ref="S43:T43"/>
    <mergeCell ref="Q44:R44"/>
    <mergeCell ref="S44:T44"/>
    <mergeCell ref="S39:T39"/>
    <mergeCell ref="Q40:R40"/>
    <mergeCell ref="S40:T40"/>
    <mergeCell ref="Q41:R41"/>
    <mergeCell ref="S41:T41"/>
    <mergeCell ref="AA36:AC41"/>
    <mergeCell ref="Q45:R45"/>
    <mergeCell ref="S45:T45"/>
    <mergeCell ref="Q46:R46"/>
    <mergeCell ref="S46:T46"/>
    <mergeCell ref="Q47:R47"/>
    <mergeCell ref="S47:T47"/>
    <mergeCell ref="P36:P41"/>
    <mergeCell ref="Q36:R36"/>
    <mergeCell ref="S36:T36"/>
    <mergeCell ref="V36:Z41"/>
    <mergeCell ref="Q37:R37"/>
    <mergeCell ref="S37:T37"/>
    <mergeCell ref="Q38:R38"/>
    <mergeCell ref="S38:T38"/>
    <mergeCell ref="Q39:R39"/>
    <mergeCell ref="A36:A41"/>
    <mergeCell ref="B36:F41"/>
    <mergeCell ref="G36:K41"/>
    <mergeCell ref="L36:M40"/>
    <mergeCell ref="N36:N41"/>
    <mergeCell ref="O36:O41"/>
    <mergeCell ref="A42:A47"/>
    <mergeCell ref="B42:F47"/>
    <mergeCell ref="G42:K47"/>
    <mergeCell ref="L42:M46"/>
    <mergeCell ref="N42:N47"/>
    <mergeCell ref="O42:O47"/>
    <mergeCell ref="AA28:AC29"/>
    <mergeCell ref="Q29:R29"/>
    <mergeCell ref="S29:T29"/>
    <mergeCell ref="A30:A35"/>
    <mergeCell ref="B30:F35"/>
    <mergeCell ref="G30:K35"/>
    <mergeCell ref="L30:M34"/>
    <mergeCell ref="N30:N35"/>
    <mergeCell ref="O30:O35"/>
    <mergeCell ref="P30:P35"/>
    <mergeCell ref="Q30:R30"/>
    <mergeCell ref="S30:T30"/>
    <mergeCell ref="V30:Z35"/>
    <mergeCell ref="AA30:AC35"/>
    <mergeCell ref="Q31:R31"/>
    <mergeCell ref="S31:T31"/>
    <mergeCell ref="Q32:R32"/>
    <mergeCell ref="S32:T32"/>
    <mergeCell ref="Q33:R33"/>
    <mergeCell ref="S33:T33"/>
    <mergeCell ref="Q34:R34"/>
    <mergeCell ref="S34:T34"/>
    <mergeCell ref="Q35:R35"/>
    <mergeCell ref="S35:T35"/>
    <mergeCell ref="A27:Z27"/>
    <mergeCell ref="A28:A29"/>
    <mergeCell ref="B28:F29"/>
    <mergeCell ref="G28:K29"/>
    <mergeCell ref="L28:M29"/>
    <mergeCell ref="N28:N29"/>
    <mergeCell ref="O28:O29"/>
    <mergeCell ref="P28:P29"/>
    <mergeCell ref="Q28:U28"/>
    <mergeCell ref="V28:Z29"/>
    <mergeCell ref="A20:D24"/>
    <mergeCell ref="E20:R20"/>
    <mergeCell ref="E21:G21"/>
    <mergeCell ref="H21:R21"/>
    <mergeCell ref="E22:R22"/>
    <mergeCell ref="E23:G23"/>
    <mergeCell ref="H23:R23"/>
    <mergeCell ref="E24:R24"/>
    <mergeCell ref="A16:D17"/>
    <mergeCell ref="E16:R16"/>
    <mergeCell ref="F17:R17"/>
    <mergeCell ref="A18:D19"/>
    <mergeCell ref="E18:R18"/>
    <mergeCell ref="E19:R19"/>
    <mergeCell ref="A8:R8"/>
    <mergeCell ref="A9:D13"/>
    <mergeCell ref="E9:R10"/>
    <mergeCell ref="F11:R11"/>
    <mergeCell ref="E12:R12"/>
    <mergeCell ref="F13:R13"/>
    <mergeCell ref="A2:R2"/>
    <mergeCell ref="A4:B4"/>
    <mergeCell ref="C4:M4"/>
    <mergeCell ref="N4:O4"/>
    <mergeCell ref="P4:R4"/>
    <mergeCell ref="A6:C7"/>
    <mergeCell ref="D6:R7"/>
  </mergeCells>
  <phoneticPr fontId="17"/>
  <conditionalFormatting sqref="F128">
    <cfRule type="expression" dxfId="305" priority="1">
      <formula>"P73=""なし"""</formula>
    </cfRule>
  </conditionalFormatting>
  <conditionalFormatting sqref="H21:R21">
    <cfRule type="cellIs" dxfId="304" priority="4" operator="equal">
      <formula>"自動で入力されます"</formula>
    </cfRule>
  </conditionalFormatting>
  <conditionalFormatting sqref="H23:R23">
    <cfRule type="cellIs" dxfId="303" priority="3" operator="equal">
      <formula>"自動で入力されます"</formula>
    </cfRule>
  </conditionalFormatting>
  <conditionalFormatting sqref="N120">
    <cfRule type="cellIs" dxfId="302" priority="2" operator="equal">
      <formula>"「ロール対応表」シートと一致していないスキル項目があります"</formula>
    </cfRule>
  </conditionalFormatting>
  <conditionalFormatting sqref="N4:O4">
    <cfRule type="cellIs" dxfId="301" priority="5" operator="equal">
      <formula>0</formula>
    </cfRule>
  </conditionalFormatting>
  <dataValidations count="19">
    <dataValidation type="list" allowBlank="1" showInputMessage="1" showErrorMessage="1" sqref="E144" xr:uid="{9D1B4425-5E8B-4B0F-A977-810A373F9CD8}">
      <formula1>"あり（必須）,あり（任意）,なし"</formula1>
    </dataValidation>
    <dataValidation type="list" allowBlank="1" showInputMessage="1" showErrorMessage="1" sqref="G136:H136 G139:H139" xr:uid="{AB0E2210-F157-425C-82B5-7315D6D6B4F9}">
      <formula1>"100％,90%以上,70%以上,66%(2/3)以上,60%以上,50%以上,50%未満でも可,その他"</formula1>
    </dataValidation>
    <dataValidation type="list" allowBlank="1" showInputMessage="1" showErrorMessage="1" sqref="K136 K139" xr:uid="{3C66C9DF-5905-4993-80B8-35A96B565C20}">
      <formula1>"優良可不可の4段階で評価,5段階評価（上から4段階以上合格）,5段階評価（上から3段階以上合格）,得点率80％以上で合格,得点率70％以上で合格,得点率66％(2/3)以上で合格,得点率60％以上で合格,その他"</formula1>
    </dataValidation>
    <dataValidation type="list" allowBlank="1" showInputMessage="1" showErrorMessage="1" sqref="Q136 Q139" xr:uid="{A310769F-4F9A-4812-8DEC-518574221140}">
      <formula1>"認める,認めない,その他"</formula1>
    </dataValidation>
    <dataValidation type="list" allowBlank="1" showInputMessage="1" showErrorMessage="1" sqref="U155:U164" xr:uid="{BCB32306-4FB9-4B44-A6BF-2165CB07CB64}">
      <formula1>"主担当講師,担当講師"</formula1>
    </dataValidation>
    <dataValidation type="list" allowBlank="1" showInputMessage="1" showErrorMessage="1" sqref="S151:T152 S155:T164" xr:uid="{B19A2FEB-9F04-490E-9FB9-B36C12164117}">
      <formula1>"直接雇用（常勤）,直接雇用（非常勤）,委託・派遣等"</formula1>
    </dataValidation>
    <dataValidation type="list" allowBlank="1" showErrorMessage="1" sqref="N30:N89" xr:uid="{664723F6-2ADD-4EC1-B66A-27474302CD74}">
      <formula1>"全部,一部,実施なし"</formula1>
    </dataValidation>
    <dataValidation type="list" allowBlank="1" showInputMessage="1" showErrorMessage="1" sqref="E264:S266" xr:uid="{C798E350-FCA7-471D-9E11-94E973398230}">
      <formula1>"定期的に見直している,見直していない"</formula1>
    </dataValidation>
    <dataValidation type="list" allowBlank="1" showInputMessage="1" showErrorMessage="1" sqref="E258:S260" xr:uid="{0B8BC598-7FEE-40CC-BA77-80CE57350C2A}">
      <formula1>"講座実績の検証を行っている,検証を行っていない"</formula1>
    </dataValidation>
    <dataValidation type="list" allowBlank="1" showInputMessage="1" showErrorMessage="1" sqref="E224:S225" xr:uid="{81CA1376-BACC-43F1-BA14-6A3DDCD84B7A}">
      <formula1>"自社のみで、当該講座の販売活動に当たる。（以下の②，③欄に具体的内容を記入）,販売代理店等(※3)を利用し、当該講座の販売活動等に当たる。（以下の②～⑨欄に具体的内容を記入）"</formula1>
    </dataValidation>
    <dataValidation type="list" allowBlank="1" showInputMessage="1" showErrorMessage="1" sqref="L171:L174" xr:uid="{20559E94-6A3F-444B-A92A-2EDE8BB3A007}">
      <formula1>"はい,いいえ"</formula1>
    </dataValidation>
    <dataValidation type="list" allowBlank="1" showInputMessage="1" showErrorMessage="1" prompt="演習等とは、「疑似環境を用いた実習、実技、演習等を含む実践的なもの」、「プレゼンテーション等の受講者側からの発表を含むもの」、「ディスカッション、グループワーク、ワークショップ等の手法を含むもの」となります。_x000a_総授業数の半分以上を演習等が占めていない場合は、対象外。" sqref="N114 N108 N96 N102 N90" xr:uid="{E71B9033-C9FF-4321-A0AB-E2AE1FF57F26}">
      <formula1>"全部,一部,実施なし"</formula1>
    </dataValidation>
    <dataValidation allowBlank="1" showInputMessage="1" showErrorMessage="1" prompt="講義（演習）の内容と到達目標が分かるように具体的に記載。" sqref="G30 G36 G42 G48 G54 G60 G66 G72 G78 G84 G90 G96 G102 G108 G114" xr:uid="{0894C122-0D46-4F9C-BC01-4B443FD52E40}"/>
    <dataValidation allowBlank="1" showInputMessage="1" showErrorMessage="1" prompt="講義、演習、実習などから構成される、学習内容のひとまとまり（単元／章）を記載。_x000a_申請にあたり、既存講座をパッケージにして申請した場合や新規要素の追加、訓練内容の変更した場合は、追加・変更内容等が分かるように分けて記載。" sqref="B30 B36 B42 B48 B54 B60 B66 B72 B78 B84 B90 B96 B102 B108 B114" xr:uid="{4BE30D71-4F0A-498E-9543-88F3CEFCA076}"/>
    <dataValidation allowBlank="1" showInputMessage="1" showErrorMessage="1" prompt="身に付けられるスキルの具体的な内容を記載。" sqref="E19:R19" xr:uid="{43C5B403-29B2-4565-8EFD-FDF0667A5601}"/>
    <dataValidation type="list" allowBlank="1" showInputMessage="1" showErrorMessage="1" sqref="O30:P30 O36:P36 O42:P42 O48:P48 O54:P54 O60:P60 O66:P66 O72:P72 O78:P78 O84:P84 O90:P90 O96:P96 O102:P102 O108:P108 O114:P114 E127:E128" xr:uid="{95E372EA-6401-4F84-B3EE-92A4D9464588}">
      <formula1>"有,無"</formula1>
    </dataValidation>
    <dataValidation type="list" allowBlank="1" showInputMessage="1" showErrorMessage="1" sqref="L175:N175" xr:uid="{8EDEC560-FF42-41C9-BD7E-DC3FD3DA5345}">
      <formula1>"該当する,該当しない"</formula1>
    </dataValidation>
    <dataValidation type="list" allowBlank="1" showInputMessage="1" showErrorMessage="1" sqref="E17" xr:uid="{AB774B6F-A592-4AB1-A941-46541CF0EFC7}">
      <formula1>"○"</formula1>
    </dataValidation>
    <dataValidation allowBlank="1" showErrorMessage="1" prompt="受講前に経験しておくことが推奨される実務経験を記載。" sqref="E133:R133" xr:uid="{254752CA-82F1-45EC-9E3F-F57D5F5DC5AB}"/>
  </dataValidations>
  <printOptions horizontalCentered="1"/>
  <pageMargins left="0.7" right="0.7" top="0.75" bottom="0.75" header="0.3" footer="0.3"/>
  <pageSetup paperSize="9" scale="38" fitToHeight="0" orientation="portrait" cellComments="asDisplayed" r:id="rId1"/>
  <rowBreaks count="4" manualBreakCount="4">
    <brk id="5" max="28" man="1"/>
    <brk id="25" max="28" man="1"/>
    <brk id="175" max="28" man="1"/>
    <brk id="303" max="25" man="1"/>
  </rowBreaks>
  <extLst>
    <ext xmlns:x14="http://schemas.microsoft.com/office/spreadsheetml/2009/9/main" uri="{CCE6A557-97BC-4b89-ADB6-D9C93CAAB3DF}">
      <x14:dataValidations xmlns:xm="http://schemas.microsoft.com/office/excel/2006/main" count="3">
        <x14:dataValidation type="list" allowBlank="1" showInputMessage="1" showErrorMessage="1" xr:uid="{694FA1C2-A526-4284-87AF-1D6CA7DBAA40}">
          <x14:formula1>
            <xm:f>ロール対応表ｰ1002!$D$59:$S$59</xm:f>
          </x14:formula1>
          <xm:sqref>F13:R13</xm:sqref>
        </x14:dataValidation>
        <x14:dataValidation type="list" allowBlank="1" showInputMessage="1" showErrorMessage="1" xr:uid="{191276BA-C072-412B-AB85-E350F006AB07}">
          <x14:formula1>
            <xm:f>ロール対応表ｰ1002!$D$58:$S$58</xm:f>
          </x14:formula1>
          <xm:sqref>F11:R11</xm:sqref>
        </x14:dataValidation>
        <x14:dataValidation type="list" allowBlank="1" showInputMessage="1" showErrorMessage="1" errorTitle="選択可能なスキル項目" error="「ロール対応表」シートでの手順①で入力したスキル項目から選んでください。" xr:uid="{14219471-84CD-41EE-9181-12A9836DF823}">
          <x14:formula1>
            <xm:f>ロール対応表ｰ1002!$V$14:$V$56</xm:f>
          </x14:formula1>
          <xm:sqref>U30:U119</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8858AA-248B-43A4-9B16-6B8E309E0CA4}">
  <sheetPr>
    <pageSetUpPr fitToPage="1"/>
  </sheetPr>
  <dimension ref="A1:W62"/>
  <sheetViews>
    <sheetView showGridLines="0" view="pageBreakPreview" topLeftCell="A23" zoomScale="85" zoomScaleNormal="100" zoomScaleSheetLayoutView="85" workbookViewId="0">
      <selection sqref="A1:S1"/>
    </sheetView>
  </sheetViews>
  <sheetFormatPr defaultColWidth="9" defaultRowHeight="13.5"/>
  <cols>
    <col min="1" max="2" width="9" style="10"/>
    <col min="3" max="3" width="28.125" style="10" bestFit="1" customWidth="1"/>
    <col min="4" max="4" width="12.625" style="10" customWidth="1"/>
    <col min="5" max="19" width="9" style="10"/>
    <col min="20" max="20" width="25" style="25" customWidth="1"/>
    <col min="21" max="23" width="9" style="133" hidden="1" customWidth="1"/>
    <col min="24" max="24" width="0" style="10" hidden="1" customWidth="1"/>
    <col min="25" max="25" width="9" style="10" bestFit="1" customWidth="1"/>
    <col min="26" max="16384" width="9" style="10"/>
  </cols>
  <sheetData>
    <row r="1" spans="1:22" ht="28.5">
      <c r="A1" s="629" t="s">
        <v>418</v>
      </c>
      <c r="B1" s="629"/>
      <c r="C1" s="629"/>
      <c r="D1" s="629"/>
      <c r="E1" s="629"/>
      <c r="F1" s="629"/>
      <c r="G1" s="629"/>
      <c r="H1" s="629"/>
      <c r="I1" s="629"/>
      <c r="J1" s="629"/>
      <c r="K1" s="629"/>
      <c r="L1" s="629"/>
      <c r="M1" s="629"/>
      <c r="N1" s="629"/>
      <c r="O1" s="629"/>
      <c r="P1" s="629"/>
      <c r="Q1" s="629"/>
      <c r="R1" s="629"/>
      <c r="S1" s="629"/>
    </row>
    <row r="2" spans="1:22" ht="12" customHeight="1">
      <c r="A2" s="9"/>
      <c r="B2" s="9"/>
      <c r="C2" s="9"/>
      <c r="D2" s="9"/>
      <c r="E2" s="9"/>
      <c r="F2" s="9"/>
      <c r="G2" s="9"/>
      <c r="H2" s="9"/>
      <c r="I2" s="9"/>
      <c r="J2" s="9"/>
      <c r="K2" s="9"/>
      <c r="L2" s="9"/>
      <c r="M2" s="9"/>
      <c r="N2" s="9"/>
      <c r="O2" s="9"/>
      <c r="P2" s="9"/>
      <c r="Q2" s="9"/>
      <c r="R2" s="9"/>
      <c r="S2" s="9"/>
    </row>
    <row r="3" spans="1:22" ht="19.5">
      <c r="A3" s="643" t="s">
        <v>419</v>
      </c>
      <c r="B3" s="643"/>
      <c r="C3" s="643"/>
      <c r="D3" s="643"/>
      <c r="E3" s="643"/>
      <c r="F3" s="643"/>
      <c r="G3" s="643"/>
      <c r="H3" s="643"/>
      <c r="I3" s="643"/>
      <c r="J3" s="643"/>
      <c r="K3" s="643"/>
      <c r="L3" s="643"/>
      <c r="M3" s="643"/>
      <c r="N3" s="643"/>
      <c r="O3" s="643"/>
      <c r="P3" s="643"/>
      <c r="Q3" s="643"/>
      <c r="R3" s="643"/>
      <c r="S3" s="643"/>
      <c r="T3" s="132"/>
    </row>
    <row r="4" spans="1:22" ht="41.25" customHeight="1">
      <c r="A4" s="641" t="s">
        <v>420</v>
      </c>
      <c r="B4" s="641"/>
      <c r="C4" s="641"/>
      <c r="D4" s="641"/>
      <c r="E4" s="641"/>
      <c r="F4" s="641"/>
      <c r="G4" s="641"/>
      <c r="H4" s="641"/>
      <c r="I4" s="641"/>
      <c r="J4" s="641"/>
      <c r="K4" s="641"/>
      <c r="L4" s="641"/>
      <c r="M4" s="641"/>
      <c r="N4" s="641"/>
      <c r="O4" s="641"/>
      <c r="P4" s="641"/>
      <c r="Q4" s="641"/>
      <c r="R4" s="641"/>
      <c r="S4" s="641"/>
    </row>
    <row r="5" spans="1:22" ht="18.75" customHeight="1">
      <c r="A5" s="642" t="s">
        <v>421</v>
      </c>
      <c r="B5" s="642"/>
      <c r="C5" s="642"/>
      <c r="D5" s="642"/>
      <c r="E5" s="642"/>
      <c r="F5" s="642"/>
      <c r="G5" s="642"/>
      <c r="H5" s="642"/>
      <c r="I5" s="642"/>
      <c r="J5" s="642"/>
      <c r="K5" s="642"/>
      <c r="L5" s="642"/>
      <c r="M5" s="642"/>
      <c r="N5" s="642"/>
      <c r="O5" s="642"/>
      <c r="P5" s="642"/>
      <c r="Q5" s="642"/>
      <c r="R5" s="642"/>
      <c r="S5" s="642"/>
    </row>
    <row r="6" spans="1:22" ht="40.5" customHeight="1">
      <c r="A6" s="640" t="s">
        <v>422</v>
      </c>
      <c r="B6" s="640"/>
      <c r="C6" s="640"/>
      <c r="D6" s="640"/>
      <c r="E6" s="640"/>
      <c r="F6" s="640"/>
      <c r="G6" s="640"/>
      <c r="H6" s="640"/>
      <c r="I6" s="640"/>
      <c r="J6" s="640"/>
      <c r="K6" s="640"/>
      <c r="L6" s="640"/>
      <c r="M6" s="640"/>
      <c r="N6" s="640"/>
      <c r="O6" s="640"/>
      <c r="P6" s="640"/>
      <c r="Q6" s="640"/>
      <c r="R6" s="640"/>
      <c r="S6" s="640"/>
    </row>
    <row r="7" spans="1:22" ht="65.25" customHeight="1">
      <c r="A7" s="640" t="s">
        <v>423</v>
      </c>
      <c r="B7" s="640"/>
      <c r="C7" s="640"/>
      <c r="D7" s="640"/>
      <c r="E7" s="640"/>
      <c r="F7" s="640"/>
      <c r="G7" s="640"/>
      <c r="H7" s="640"/>
      <c r="I7" s="640"/>
      <c r="J7" s="640"/>
      <c r="K7" s="640"/>
      <c r="L7" s="640"/>
      <c r="M7" s="640"/>
      <c r="N7" s="640"/>
      <c r="O7" s="640"/>
      <c r="P7" s="640"/>
      <c r="Q7" s="640"/>
      <c r="R7" s="640"/>
      <c r="S7" s="640"/>
    </row>
    <row r="8" spans="1:22" ht="17.25" customHeight="1">
      <c r="A8" s="644" t="s">
        <v>424</v>
      </c>
      <c r="B8" s="644"/>
      <c r="C8" s="644"/>
      <c r="D8" s="644"/>
      <c r="E8" s="644"/>
      <c r="F8" s="644"/>
      <c r="G8" s="644"/>
      <c r="H8" s="644"/>
      <c r="I8" s="644"/>
      <c r="J8" s="644"/>
      <c r="K8" s="644"/>
      <c r="L8" s="644"/>
      <c r="M8" s="644"/>
      <c r="N8" s="644"/>
      <c r="O8" s="644"/>
      <c r="P8" s="644"/>
      <c r="Q8" s="644"/>
      <c r="R8" s="644"/>
      <c r="S8" s="644"/>
    </row>
    <row r="9" spans="1:22" ht="27" customHeight="1">
      <c r="A9" s="640" t="s">
        <v>425</v>
      </c>
      <c r="B9" s="640"/>
      <c r="C9" s="640"/>
      <c r="D9" s="640"/>
      <c r="E9" s="640"/>
      <c r="F9" s="640"/>
      <c r="G9" s="640"/>
      <c r="H9" s="640"/>
      <c r="I9" s="640"/>
      <c r="J9" s="640"/>
      <c r="K9" s="640"/>
      <c r="L9" s="640"/>
      <c r="M9" s="640"/>
      <c r="N9" s="640"/>
      <c r="O9" s="640"/>
      <c r="P9" s="640"/>
      <c r="Q9" s="640"/>
      <c r="R9" s="640"/>
      <c r="S9" s="640"/>
    </row>
    <row r="10" spans="1:22" ht="18.600000000000001" customHeight="1" thickBot="1">
      <c r="A10" s="180" t="s">
        <v>426</v>
      </c>
      <c r="B10" s="181"/>
      <c r="C10" s="181"/>
      <c r="D10" s="181"/>
      <c r="E10" s="181"/>
      <c r="F10" s="181"/>
      <c r="G10" s="181"/>
      <c r="H10" s="181"/>
      <c r="I10" s="181"/>
      <c r="J10" s="181"/>
      <c r="K10" s="181"/>
      <c r="L10" s="181"/>
      <c r="M10" s="181"/>
      <c r="N10" s="181"/>
      <c r="O10" s="181"/>
      <c r="P10" s="181"/>
      <c r="Q10" s="181"/>
      <c r="R10" s="181"/>
      <c r="S10" s="181"/>
    </row>
    <row r="11" spans="1:22" ht="21.75" customHeight="1" thickBot="1">
      <c r="A11" s="630" t="s">
        <v>427</v>
      </c>
      <c r="B11" s="631"/>
      <c r="C11" s="631"/>
      <c r="D11" s="632"/>
      <c r="E11" s="636" t="s">
        <v>428</v>
      </c>
      <c r="F11" s="637"/>
      <c r="G11" s="638"/>
      <c r="H11" s="636" t="s">
        <v>429</v>
      </c>
      <c r="I11" s="637"/>
      <c r="J11" s="638"/>
      <c r="K11" s="636" t="s">
        <v>430</v>
      </c>
      <c r="L11" s="637"/>
      <c r="M11" s="638"/>
      <c r="N11" s="636" t="s">
        <v>272</v>
      </c>
      <c r="O11" s="637"/>
      <c r="P11" s="637"/>
      <c r="Q11" s="638"/>
      <c r="R11" s="639" t="s">
        <v>273</v>
      </c>
      <c r="S11" s="638"/>
    </row>
    <row r="12" spans="1:22" ht="131.25" customHeight="1">
      <c r="A12" s="633"/>
      <c r="B12" s="634"/>
      <c r="C12" s="634"/>
      <c r="D12" s="635"/>
      <c r="E12" s="189" t="s">
        <v>431</v>
      </c>
      <c r="F12" s="190" t="s">
        <v>432</v>
      </c>
      <c r="G12" s="191" t="s">
        <v>433</v>
      </c>
      <c r="H12" s="189" t="s">
        <v>434</v>
      </c>
      <c r="I12" s="190" t="s">
        <v>435</v>
      </c>
      <c r="J12" s="191" t="s">
        <v>436</v>
      </c>
      <c r="K12" s="189" t="s">
        <v>437</v>
      </c>
      <c r="L12" s="190" t="s">
        <v>438</v>
      </c>
      <c r="M12" s="192" t="s">
        <v>439</v>
      </c>
      <c r="N12" s="189" t="s">
        <v>440</v>
      </c>
      <c r="O12" s="190" t="s">
        <v>441</v>
      </c>
      <c r="P12" s="190" t="s">
        <v>442</v>
      </c>
      <c r="Q12" s="191" t="s">
        <v>443</v>
      </c>
      <c r="R12" s="189" t="s">
        <v>444</v>
      </c>
      <c r="S12" s="191" t="s">
        <v>445</v>
      </c>
    </row>
    <row r="13" spans="1:22">
      <c r="A13" s="11" t="s">
        <v>29</v>
      </c>
      <c r="B13" s="12" t="s">
        <v>30</v>
      </c>
      <c r="C13" s="12" t="s">
        <v>28</v>
      </c>
      <c r="D13" s="13" t="s">
        <v>446</v>
      </c>
      <c r="E13" s="14" t="s">
        <v>447</v>
      </c>
      <c r="F13" s="14"/>
      <c r="G13" s="14"/>
      <c r="H13" s="14"/>
      <c r="I13" s="14"/>
      <c r="J13" s="14"/>
      <c r="K13" s="14"/>
      <c r="L13" s="14"/>
      <c r="M13" s="14"/>
      <c r="N13" s="14"/>
      <c r="O13" s="14"/>
      <c r="P13" s="14"/>
      <c r="Q13" s="14"/>
      <c r="R13" s="14"/>
      <c r="S13" s="15"/>
    </row>
    <row r="14" spans="1:22" ht="14.25">
      <c r="A14" s="627" t="s">
        <v>60</v>
      </c>
      <c r="B14" s="624" t="s">
        <v>61</v>
      </c>
      <c r="C14" s="186" t="s">
        <v>59</v>
      </c>
      <c r="D14" s="129"/>
      <c r="E14" s="16" t="s">
        <v>448</v>
      </c>
      <c r="F14" s="16" t="s">
        <v>448</v>
      </c>
      <c r="G14" s="17" t="s">
        <v>449</v>
      </c>
      <c r="H14" s="17" t="s">
        <v>450</v>
      </c>
      <c r="I14" s="17" t="s">
        <v>449</v>
      </c>
      <c r="J14" s="17" t="s">
        <v>449</v>
      </c>
      <c r="K14" s="17" t="s">
        <v>450</v>
      </c>
      <c r="L14" s="17" t="s">
        <v>449</v>
      </c>
      <c r="M14" s="17" t="s">
        <v>449</v>
      </c>
      <c r="N14" s="17" t="s">
        <v>449</v>
      </c>
      <c r="O14" s="17" t="s">
        <v>449</v>
      </c>
      <c r="P14" s="17" t="s">
        <v>449</v>
      </c>
      <c r="Q14" s="17" t="s">
        <v>449</v>
      </c>
      <c r="R14" s="17" t="s">
        <v>450</v>
      </c>
      <c r="S14" s="18" t="s">
        <v>451</v>
      </c>
      <c r="T14" s="25" t="str">
        <f>IF(D14=U14,"",$D$61)</f>
        <v/>
      </c>
      <c r="U14" s="133" t="str">
        <f>IF(COUNTIF(個票ｰ1002!$U$30:$U$119,$C14),"○","")</f>
        <v/>
      </c>
      <c r="V14" s="133" t="str">
        <f>IF(D14="○",C14,"")</f>
        <v/>
      </c>
    </row>
    <row r="15" spans="1:22" ht="14.25">
      <c r="A15" s="627"/>
      <c r="B15" s="624"/>
      <c r="C15" s="187" t="s">
        <v>84</v>
      </c>
      <c r="D15" s="129"/>
      <c r="E15" s="16" t="s">
        <v>448</v>
      </c>
      <c r="F15" s="16" t="s">
        <v>448</v>
      </c>
      <c r="G15" s="17" t="s">
        <v>449</v>
      </c>
      <c r="H15" s="17" t="s">
        <v>450</v>
      </c>
      <c r="I15" s="17" t="s">
        <v>451</v>
      </c>
      <c r="J15" s="17" t="s">
        <v>449</v>
      </c>
      <c r="K15" s="17" t="s">
        <v>451</v>
      </c>
      <c r="L15" s="17" t="s">
        <v>451</v>
      </c>
      <c r="M15" s="17" t="s">
        <v>451</v>
      </c>
      <c r="N15" s="17" t="s">
        <v>450</v>
      </c>
      <c r="O15" s="17" t="s">
        <v>451</v>
      </c>
      <c r="P15" s="17" t="s">
        <v>451</v>
      </c>
      <c r="Q15" s="17" t="s">
        <v>451</v>
      </c>
      <c r="R15" s="17" t="s">
        <v>451</v>
      </c>
      <c r="S15" s="18" t="s">
        <v>451</v>
      </c>
      <c r="T15" s="25" t="str">
        <f t="shared" ref="T15:T56" si="0">IF(D15=U15,"",$D$61)</f>
        <v/>
      </c>
      <c r="U15" s="133" t="str">
        <f>IF(COUNTIF(個票ｰ1002!$U$30:$U$119,$C15),"○","")</f>
        <v/>
      </c>
      <c r="V15" s="133" t="str">
        <f t="shared" ref="V15:V56" si="1">IF(D15="○",C15,"")</f>
        <v/>
      </c>
    </row>
    <row r="16" spans="1:22" ht="14.25">
      <c r="A16" s="627"/>
      <c r="B16" s="624"/>
      <c r="C16" s="187" t="s">
        <v>97</v>
      </c>
      <c r="D16" s="129"/>
      <c r="E16" s="16" t="s">
        <v>448</v>
      </c>
      <c r="F16" s="16" t="s">
        <v>448</v>
      </c>
      <c r="G16" s="16" t="s">
        <v>448</v>
      </c>
      <c r="H16" s="17" t="s">
        <v>450</v>
      </c>
      <c r="I16" s="17" t="s">
        <v>449</v>
      </c>
      <c r="J16" s="17" t="s">
        <v>449</v>
      </c>
      <c r="K16" s="17" t="s">
        <v>451</v>
      </c>
      <c r="L16" s="17" t="s">
        <v>451</v>
      </c>
      <c r="M16" s="17" t="s">
        <v>451</v>
      </c>
      <c r="N16" s="17" t="s">
        <v>449</v>
      </c>
      <c r="O16" s="17" t="s">
        <v>449</v>
      </c>
      <c r="P16" s="17" t="s">
        <v>449</v>
      </c>
      <c r="Q16" s="17" t="s">
        <v>449</v>
      </c>
      <c r="R16" s="17" t="s">
        <v>450</v>
      </c>
      <c r="S16" s="18" t="s">
        <v>451</v>
      </c>
      <c r="T16" s="25" t="str">
        <f t="shared" si="0"/>
        <v/>
      </c>
      <c r="U16" s="133" t="str">
        <f>IF(COUNTIF(個票ｰ1002!$U$30:$U$119,$C16),"○","")</f>
        <v/>
      </c>
      <c r="V16" s="133" t="str">
        <f t="shared" si="1"/>
        <v/>
      </c>
    </row>
    <row r="17" spans="1:22" ht="14.25">
      <c r="A17" s="627"/>
      <c r="B17" s="624"/>
      <c r="C17" s="187" t="s">
        <v>107</v>
      </c>
      <c r="D17" s="129"/>
      <c r="E17" s="16" t="s">
        <v>448</v>
      </c>
      <c r="F17" s="16" t="s">
        <v>448</v>
      </c>
      <c r="G17" s="17" t="s">
        <v>451</v>
      </c>
      <c r="H17" s="17" t="s">
        <v>451</v>
      </c>
      <c r="I17" s="17" t="s">
        <v>449</v>
      </c>
      <c r="J17" s="17" t="s">
        <v>449</v>
      </c>
      <c r="K17" s="17" t="s">
        <v>451</v>
      </c>
      <c r="L17" s="17" t="s">
        <v>451</v>
      </c>
      <c r="M17" s="17" t="s">
        <v>450</v>
      </c>
      <c r="N17" s="17" t="s">
        <v>451</v>
      </c>
      <c r="O17" s="17" t="s">
        <v>451</v>
      </c>
      <c r="P17" s="17" t="s">
        <v>451</v>
      </c>
      <c r="Q17" s="17" t="s">
        <v>450</v>
      </c>
      <c r="R17" s="17" t="s">
        <v>451</v>
      </c>
      <c r="S17" s="18" t="s">
        <v>451</v>
      </c>
      <c r="T17" s="25" t="str">
        <f t="shared" si="0"/>
        <v/>
      </c>
      <c r="U17" s="133" t="str">
        <f>IF(COUNTIF(個票ｰ1002!$U$30:$U$119,$C17),"○","")</f>
        <v/>
      </c>
      <c r="V17" s="133" t="str">
        <f t="shared" si="1"/>
        <v/>
      </c>
    </row>
    <row r="18" spans="1:22" ht="14.25">
      <c r="A18" s="627"/>
      <c r="B18" s="624"/>
      <c r="C18" s="187" t="s">
        <v>452</v>
      </c>
      <c r="D18" s="129"/>
      <c r="E18" s="16" t="s">
        <v>448</v>
      </c>
      <c r="F18" s="16" t="s">
        <v>448</v>
      </c>
      <c r="G18" s="17" t="s">
        <v>451</v>
      </c>
      <c r="H18" s="17" t="s">
        <v>451</v>
      </c>
      <c r="I18" s="17" t="s">
        <v>449</v>
      </c>
      <c r="J18" s="17" t="s">
        <v>449</v>
      </c>
      <c r="K18" s="17" t="s">
        <v>451</v>
      </c>
      <c r="L18" s="17" t="s">
        <v>449</v>
      </c>
      <c r="M18" s="17" t="s">
        <v>450</v>
      </c>
      <c r="N18" s="17" t="s">
        <v>449</v>
      </c>
      <c r="O18" s="17" t="s">
        <v>451</v>
      </c>
      <c r="P18" s="17" t="s">
        <v>449</v>
      </c>
      <c r="Q18" s="17" t="s">
        <v>449</v>
      </c>
      <c r="R18" s="17" t="s">
        <v>451</v>
      </c>
      <c r="S18" s="18" t="s">
        <v>451</v>
      </c>
      <c r="T18" s="25" t="str">
        <f t="shared" si="0"/>
        <v/>
      </c>
      <c r="U18" s="133" t="str">
        <f>IF(COUNTIF(個票ｰ1002!$U$30:$U$119,$C18),"○","")</f>
        <v/>
      </c>
      <c r="V18" s="133" t="str">
        <f t="shared" si="1"/>
        <v/>
      </c>
    </row>
    <row r="19" spans="1:22" ht="14.25">
      <c r="A19" s="627"/>
      <c r="B19" s="624"/>
      <c r="C19" s="187" t="s">
        <v>124</v>
      </c>
      <c r="D19" s="129"/>
      <c r="E19" s="17" t="s">
        <v>450</v>
      </c>
      <c r="F19" s="17" t="s">
        <v>450</v>
      </c>
      <c r="G19" s="17" t="s">
        <v>450</v>
      </c>
      <c r="H19" s="17" t="s">
        <v>451</v>
      </c>
      <c r="I19" s="17" t="s">
        <v>451</v>
      </c>
      <c r="J19" s="17" t="s">
        <v>451</v>
      </c>
      <c r="K19" s="17" t="s">
        <v>450</v>
      </c>
      <c r="L19" s="17" t="s">
        <v>451</v>
      </c>
      <c r="M19" s="17" t="s">
        <v>451</v>
      </c>
      <c r="N19" s="17" t="s">
        <v>450</v>
      </c>
      <c r="O19" s="17" t="s">
        <v>450</v>
      </c>
      <c r="P19" s="17" t="s">
        <v>450</v>
      </c>
      <c r="Q19" s="17" t="s">
        <v>451</v>
      </c>
      <c r="R19" s="17" t="s">
        <v>450</v>
      </c>
      <c r="S19" s="18" t="s">
        <v>451</v>
      </c>
      <c r="T19" s="25" t="str">
        <f t="shared" si="0"/>
        <v/>
      </c>
      <c r="U19" s="133" t="str">
        <f>IF(COUNTIF(個票ｰ1002!$U$30:$U$119,$C19),"○","")</f>
        <v/>
      </c>
      <c r="V19" s="133" t="str">
        <f t="shared" si="1"/>
        <v/>
      </c>
    </row>
    <row r="20" spans="1:22" ht="14.25">
      <c r="A20" s="627"/>
      <c r="B20" s="624" t="s">
        <v>453</v>
      </c>
      <c r="C20" s="187" t="s">
        <v>130</v>
      </c>
      <c r="D20" s="129"/>
      <c r="E20" s="16" t="s">
        <v>448</v>
      </c>
      <c r="F20" s="16" t="s">
        <v>448</v>
      </c>
      <c r="G20" s="17" t="s">
        <v>451</v>
      </c>
      <c r="H20" s="17" t="s">
        <v>450</v>
      </c>
      <c r="I20" s="17" t="s">
        <v>449</v>
      </c>
      <c r="J20" s="17" t="s">
        <v>449</v>
      </c>
      <c r="K20" s="17" t="s">
        <v>450</v>
      </c>
      <c r="L20" s="17" t="s">
        <v>449</v>
      </c>
      <c r="M20" s="17" t="s">
        <v>449</v>
      </c>
      <c r="N20" s="17" t="s">
        <v>449</v>
      </c>
      <c r="O20" s="17" t="s">
        <v>449</v>
      </c>
      <c r="P20" s="17" t="s">
        <v>449</v>
      </c>
      <c r="Q20" s="17" t="s">
        <v>449</v>
      </c>
      <c r="R20" s="17" t="s">
        <v>451</v>
      </c>
      <c r="S20" s="18" t="s">
        <v>449</v>
      </c>
      <c r="T20" s="25" t="str">
        <f t="shared" si="0"/>
        <v/>
      </c>
      <c r="U20" s="133" t="str">
        <f>IF(COUNTIF(個票ｰ1002!$U$30:$U$119,$C20),"○","")</f>
        <v/>
      </c>
      <c r="V20" s="133" t="str">
        <f t="shared" si="1"/>
        <v/>
      </c>
    </row>
    <row r="21" spans="1:22" ht="14.25">
      <c r="A21" s="627"/>
      <c r="B21" s="624"/>
      <c r="C21" s="187" t="s">
        <v>137</v>
      </c>
      <c r="D21" s="129"/>
      <c r="E21" s="16" t="s">
        <v>448</v>
      </c>
      <c r="F21" s="16" t="s">
        <v>448</v>
      </c>
      <c r="G21" s="17" t="s">
        <v>449</v>
      </c>
      <c r="H21" s="17" t="s">
        <v>450</v>
      </c>
      <c r="I21" s="17" t="s">
        <v>449</v>
      </c>
      <c r="J21" s="17" t="s">
        <v>449</v>
      </c>
      <c r="K21" s="17" t="s">
        <v>450</v>
      </c>
      <c r="L21" s="17" t="s">
        <v>451</v>
      </c>
      <c r="M21" s="17" t="s">
        <v>449</v>
      </c>
      <c r="N21" s="17" t="s">
        <v>449</v>
      </c>
      <c r="O21" s="17" t="s">
        <v>449</v>
      </c>
      <c r="P21" s="17" t="s">
        <v>449</v>
      </c>
      <c r="Q21" s="17" t="s">
        <v>449</v>
      </c>
      <c r="R21" s="17" t="s">
        <v>451</v>
      </c>
      <c r="S21" s="18" t="s">
        <v>449</v>
      </c>
      <c r="T21" s="25" t="str">
        <f t="shared" si="0"/>
        <v/>
      </c>
      <c r="U21" s="133" t="str">
        <f>IF(COUNTIF(個票ｰ1002!$U$30:$U$119,$C21),"○","")</f>
        <v/>
      </c>
      <c r="V21" s="133" t="str">
        <f t="shared" si="1"/>
        <v/>
      </c>
    </row>
    <row r="22" spans="1:22" ht="14.25">
      <c r="A22" s="627"/>
      <c r="B22" s="624"/>
      <c r="C22" s="187" t="s">
        <v>143</v>
      </c>
      <c r="D22" s="129"/>
      <c r="E22" s="16" t="s">
        <v>448</v>
      </c>
      <c r="F22" s="16" t="s">
        <v>448</v>
      </c>
      <c r="G22" s="17" t="s">
        <v>451</v>
      </c>
      <c r="H22" s="17" t="s">
        <v>450</v>
      </c>
      <c r="I22" s="17" t="s">
        <v>449</v>
      </c>
      <c r="J22" s="17" t="s">
        <v>449</v>
      </c>
      <c r="K22" s="17" t="s">
        <v>450</v>
      </c>
      <c r="L22" s="17" t="s">
        <v>451</v>
      </c>
      <c r="M22" s="17" t="s">
        <v>451</v>
      </c>
      <c r="N22" s="17" t="s">
        <v>451</v>
      </c>
      <c r="O22" s="17" t="s">
        <v>451</v>
      </c>
      <c r="P22" s="17" t="s">
        <v>449</v>
      </c>
      <c r="Q22" s="17" t="s">
        <v>449</v>
      </c>
      <c r="R22" s="17" t="s">
        <v>451</v>
      </c>
      <c r="S22" s="18" t="s">
        <v>449</v>
      </c>
      <c r="T22" s="25" t="str">
        <f t="shared" si="0"/>
        <v/>
      </c>
      <c r="U22" s="133" t="str">
        <f>IF(COUNTIF(個票ｰ1002!$U$30:$U$119,$C22),"○","")</f>
        <v/>
      </c>
      <c r="V22" s="133" t="str">
        <f t="shared" si="1"/>
        <v/>
      </c>
    </row>
    <row r="23" spans="1:22" ht="14.25">
      <c r="A23" s="627"/>
      <c r="B23" s="624"/>
      <c r="C23" s="187" t="s">
        <v>454</v>
      </c>
      <c r="D23" s="129"/>
      <c r="E23" s="16" t="s">
        <v>448</v>
      </c>
      <c r="F23" s="16" t="s">
        <v>448</v>
      </c>
      <c r="G23" s="17" t="s">
        <v>451</v>
      </c>
      <c r="H23" s="17" t="s">
        <v>450</v>
      </c>
      <c r="I23" s="17" t="s">
        <v>449</v>
      </c>
      <c r="J23" s="17" t="s">
        <v>449</v>
      </c>
      <c r="K23" s="17" t="s">
        <v>450</v>
      </c>
      <c r="L23" s="17" t="s">
        <v>451</v>
      </c>
      <c r="M23" s="17" t="s">
        <v>449</v>
      </c>
      <c r="N23" s="17" t="s">
        <v>449</v>
      </c>
      <c r="O23" s="17" t="s">
        <v>449</v>
      </c>
      <c r="P23" s="17" t="s">
        <v>449</v>
      </c>
      <c r="Q23" s="17" t="s">
        <v>449</v>
      </c>
      <c r="R23" s="17" t="s">
        <v>451</v>
      </c>
      <c r="S23" s="18" t="s">
        <v>449</v>
      </c>
      <c r="T23" s="25" t="str">
        <f t="shared" si="0"/>
        <v/>
      </c>
      <c r="U23" s="133" t="str">
        <f>IF(COUNTIF(個票ｰ1002!$U$30:$U$119,$C23),"○","")</f>
        <v/>
      </c>
      <c r="V23" s="133" t="str">
        <f t="shared" si="1"/>
        <v/>
      </c>
    </row>
    <row r="24" spans="1:22" ht="14.25">
      <c r="A24" s="627"/>
      <c r="B24" s="624"/>
      <c r="C24" s="187" t="s">
        <v>153</v>
      </c>
      <c r="D24" s="129"/>
      <c r="E24" s="17" t="s">
        <v>450</v>
      </c>
      <c r="F24" s="17" t="s">
        <v>450</v>
      </c>
      <c r="G24" s="17" t="s">
        <v>449</v>
      </c>
      <c r="H24" s="17" t="s">
        <v>450</v>
      </c>
      <c r="I24" s="17" t="s">
        <v>450</v>
      </c>
      <c r="J24" s="17" t="s">
        <v>450</v>
      </c>
      <c r="K24" s="17" t="s">
        <v>451</v>
      </c>
      <c r="L24" s="17" t="s">
        <v>449</v>
      </c>
      <c r="M24" s="17" t="s">
        <v>449</v>
      </c>
      <c r="N24" s="17" t="s">
        <v>449</v>
      </c>
      <c r="O24" s="17" t="s">
        <v>449</v>
      </c>
      <c r="P24" s="17" t="s">
        <v>449</v>
      </c>
      <c r="Q24" s="17" t="s">
        <v>449</v>
      </c>
      <c r="R24" s="17" t="s">
        <v>451</v>
      </c>
      <c r="S24" s="18" t="s">
        <v>449</v>
      </c>
      <c r="T24" s="25" t="str">
        <f t="shared" si="0"/>
        <v/>
      </c>
      <c r="U24" s="133" t="str">
        <f>IF(COUNTIF(個票ｰ1002!$U$30:$U$119,$C24),"○","")</f>
        <v/>
      </c>
      <c r="V24" s="133" t="str">
        <f t="shared" si="1"/>
        <v/>
      </c>
    </row>
    <row r="25" spans="1:22" ht="14.25">
      <c r="A25" s="627"/>
      <c r="B25" s="624"/>
      <c r="C25" s="187" t="s">
        <v>156</v>
      </c>
      <c r="D25" s="129"/>
      <c r="E25" s="17" t="s">
        <v>450</v>
      </c>
      <c r="F25" s="17" t="s">
        <v>450</v>
      </c>
      <c r="G25" s="17" t="s">
        <v>449</v>
      </c>
      <c r="H25" s="17" t="s">
        <v>451</v>
      </c>
      <c r="I25" s="17" t="s">
        <v>451</v>
      </c>
      <c r="J25" s="17" t="s">
        <v>450</v>
      </c>
      <c r="K25" s="17" t="s">
        <v>451</v>
      </c>
      <c r="L25" s="17" t="s">
        <v>449</v>
      </c>
      <c r="M25" s="17" t="s">
        <v>449</v>
      </c>
      <c r="N25" s="17" t="s">
        <v>449</v>
      </c>
      <c r="O25" s="17" t="s">
        <v>449</v>
      </c>
      <c r="P25" s="17" t="s">
        <v>449</v>
      </c>
      <c r="Q25" s="17" t="s">
        <v>449</v>
      </c>
      <c r="R25" s="17" t="s">
        <v>451</v>
      </c>
      <c r="S25" s="18" t="s">
        <v>449</v>
      </c>
      <c r="T25" s="25" t="str">
        <f t="shared" si="0"/>
        <v/>
      </c>
      <c r="U25" s="133" t="str">
        <f>IF(COUNTIF(個票ｰ1002!$U$30:$U$119,$C25),"○","")</f>
        <v/>
      </c>
      <c r="V25" s="133" t="str">
        <f t="shared" si="1"/>
        <v/>
      </c>
    </row>
    <row r="26" spans="1:22" ht="14.25">
      <c r="A26" s="627"/>
      <c r="B26" s="624" t="s">
        <v>159</v>
      </c>
      <c r="C26" s="187" t="s">
        <v>158</v>
      </c>
      <c r="D26" s="129"/>
      <c r="E26" s="17" t="s">
        <v>450</v>
      </c>
      <c r="F26" s="17" t="s">
        <v>450</v>
      </c>
      <c r="G26" s="17" t="s">
        <v>451</v>
      </c>
      <c r="H26" s="16" t="s">
        <v>448</v>
      </c>
      <c r="I26" s="16" t="s">
        <v>448</v>
      </c>
      <c r="J26" s="17" t="s">
        <v>451</v>
      </c>
      <c r="K26" s="17" t="s">
        <v>450</v>
      </c>
      <c r="L26" s="17" t="s">
        <v>451</v>
      </c>
      <c r="M26" s="17" t="s">
        <v>451</v>
      </c>
      <c r="N26" s="17" t="s">
        <v>451</v>
      </c>
      <c r="O26" s="17" t="s">
        <v>451</v>
      </c>
      <c r="P26" s="17" t="s">
        <v>449</v>
      </c>
      <c r="Q26" s="17" t="s">
        <v>451</v>
      </c>
      <c r="R26" s="17" t="s">
        <v>451</v>
      </c>
      <c r="S26" s="18" t="s">
        <v>449</v>
      </c>
      <c r="T26" s="25" t="str">
        <f t="shared" si="0"/>
        <v/>
      </c>
      <c r="U26" s="133" t="str">
        <f>IF(COUNTIF(個票ｰ1002!$U$30:$U$119,$C26),"○","")</f>
        <v/>
      </c>
      <c r="V26" s="133" t="str">
        <f t="shared" si="1"/>
        <v/>
      </c>
    </row>
    <row r="27" spans="1:22" ht="14.25">
      <c r="A27" s="627"/>
      <c r="B27" s="624"/>
      <c r="C27" s="187" t="s">
        <v>161</v>
      </c>
      <c r="D27" s="129"/>
      <c r="E27" s="17" t="s">
        <v>450</v>
      </c>
      <c r="F27" s="17" t="s">
        <v>450</v>
      </c>
      <c r="G27" s="17" t="s">
        <v>451</v>
      </c>
      <c r="H27" s="16" t="s">
        <v>448</v>
      </c>
      <c r="I27" s="16" t="s">
        <v>448</v>
      </c>
      <c r="J27" s="17" t="s">
        <v>451</v>
      </c>
      <c r="K27" s="17" t="s">
        <v>450</v>
      </c>
      <c r="L27" s="17" t="s">
        <v>451</v>
      </c>
      <c r="M27" s="17" t="s">
        <v>451</v>
      </c>
      <c r="N27" s="17" t="s">
        <v>451</v>
      </c>
      <c r="O27" s="17" t="s">
        <v>451</v>
      </c>
      <c r="P27" s="17" t="s">
        <v>449</v>
      </c>
      <c r="Q27" s="17" t="s">
        <v>451</v>
      </c>
      <c r="R27" s="17" t="s">
        <v>451</v>
      </c>
      <c r="S27" s="18" t="s">
        <v>449</v>
      </c>
      <c r="T27" s="25" t="str">
        <f t="shared" si="0"/>
        <v/>
      </c>
      <c r="U27" s="133" t="str">
        <f>IF(COUNTIF(個票ｰ1002!$U$30:$U$119,$C27),"○","")</f>
        <v/>
      </c>
      <c r="V27" s="133" t="str">
        <f t="shared" si="1"/>
        <v/>
      </c>
    </row>
    <row r="28" spans="1:22" ht="14.25">
      <c r="A28" s="627"/>
      <c r="B28" s="624"/>
      <c r="C28" s="187" t="s">
        <v>163</v>
      </c>
      <c r="D28" s="129"/>
      <c r="E28" s="17" t="s">
        <v>449</v>
      </c>
      <c r="F28" s="17" t="s">
        <v>449</v>
      </c>
      <c r="G28" s="17" t="s">
        <v>449</v>
      </c>
      <c r="H28" s="17" t="s">
        <v>450</v>
      </c>
      <c r="I28" s="16" t="s">
        <v>448</v>
      </c>
      <c r="J28" s="17" t="s">
        <v>451</v>
      </c>
      <c r="K28" s="17" t="s">
        <v>451</v>
      </c>
      <c r="L28" s="17" t="s">
        <v>449</v>
      </c>
      <c r="M28" s="17" t="s">
        <v>451</v>
      </c>
      <c r="N28" s="17" t="s">
        <v>450</v>
      </c>
      <c r="O28" s="17" t="s">
        <v>449</v>
      </c>
      <c r="P28" s="17" t="s">
        <v>449</v>
      </c>
      <c r="Q28" s="17" t="s">
        <v>449</v>
      </c>
      <c r="R28" s="17" t="s">
        <v>451</v>
      </c>
      <c r="S28" s="18" t="s">
        <v>449</v>
      </c>
      <c r="T28" s="25" t="str">
        <f t="shared" si="0"/>
        <v/>
      </c>
      <c r="U28" s="133" t="str">
        <f>IF(COUNTIF(個票ｰ1002!$U$30:$U$119,$C28),"○","")</f>
        <v/>
      </c>
      <c r="V28" s="133" t="str">
        <f t="shared" si="1"/>
        <v/>
      </c>
    </row>
    <row r="29" spans="1:22" ht="14.25">
      <c r="A29" s="627"/>
      <c r="B29" s="624"/>
      <c r="C29" s="187" t="s">
        <v>165</v>
      </c>
      <c r="D29" s="129"/>
      <c r="E29" s="17" t="s">
        <v>451</v>
      </c>
      <c r="F29" s="17" t="s">
        <v>451</v>
      </c>
      <c r="G29" s="17" t="s">
        <v>451</v>
      </c>
      <c r="H29" s="16" t="s">
        <v>448</v>
      </c>
      <c r="I29" s="16" t="s">
        <v>448</v>
      </c>
      <c r="J29" s="17" t="s">
        <v>451</v>
      </c>
      <c r="K29" s="17" t="s">
        <v>450</v>
      </c>
      <c r="L29" s="17" t="s">
        <v>450</v>
      </c>
      <c r="M29" s="17" t="s">
        <v>451</v>
      </c>
      <c r="N29" s="17" t="s">
        <v>450</v>
      </c>
      <c r="O29" s="17" t="s">
        <v>449</v>
      </c>
      <c r="P29" s="17" t="s">
        <v>451</v>
      </c>
      <c r="Q29" s="17" t="s">
        <v>449</v>
      </c>
      <c r="R29" s="17" t="s">
        <v>451</v>
      </c>
      <c r="S29" s="18" t="s">
        <v>449</v>
      </c>
      <c r="T29" s="25" t="str">
        <f t="shared" si="0"/>
        <v/>
      </c>
      <c r="U29" s="133" t="str">
        <f>IF(COUNTIF(個票ｰ1002!$U$30:$U$119,$C29),"○","")</f>
        <v/>
      </c>
      <c r="V29" s="133" t="str">
        <f t="shared" si="1"/>
        <v/>
      </c>
    </row>
    <row r="30" spans="1:22" ht="14.25">
      <c r="A30" s="627"/>
      <c r="B30" s="624"/>
      <c r="C30" s="187" t="s">
        <v>167</v>
      </c>
      <c r="D30" s="129"/>
      <c r="E30" s="17" t="s">
        <v>449</v>
      </c>
      <c r="F30" s="17" t="s">
        <v>449</v>
      </c>
      <c r="G30" s="17" t="s">
        <v>449</v>
      </c>
      <c r="H30" s="17" t="s">
        <v>451</v>
      </c>
      <c r="I30" s="17" t="s">
        <v>451</v>
      </c>
      <c r="J30" s="16" t="s">
        <v>448</v>
      </c>
      <c r="K30" s="17" t="s">
        <v>449</v>
      </c>
      <c r="L30" s="17" t="s">
        <v>449</v>
      </c>
      <c r="M30" s="17" t="s">
        <v>449</v>
      </c>
      <c r="N30" s="17" t="s">
        <v>451</v>
      </c>
      <c r="O30" s="17" t="s">
        <v>449</v>
      </c>
      <c r="P30" s="17" t="s">
        <v>449</v>
      </c>
      <c r="Q30" s="17" t="s">
        <v>449</v>
      </c>
      <c r="R30" s="17" t="s">
        <v>451</v>
      </c>
      <c r="S30" s="18" t="s">
        <v>449</v>
      </c>
      <c r="T30" s="25" t="str">
        <f t="shared" si="0"/>
        <v/>
      </c>
      <c r="U30" s="133" t="str">
        <f>IF(COUNTIF(個票ｰ1002!$U$30:$U$119,$C30),"○","")</f>
        <v/>
      </c>
      <c r="V30" s="133" t="str">
        <f t="shared" si="1"/>
        <v/>
      </c>
    </row>
    <row r="31" spans="1:22" ht="14.25">
      <c r="A31" s="623" t="s">
        <v>170</v>
      </c>
      <c r="B31" s="624" t="s">
        <v>455</v>
      </c>
      <c r="C31" s="187" t="s">
        <v>169</v>
      </c>
      <c r="D31" s="129"/>
      <c r="E31" s="17" t="s">
        <v>450</v>
      </c>
      <c r="F31" s="17" t="s">
        <v>450</v>
      </c>
      <c r="G31" s="17" t="s">
        <v>450</v>
      </c>
      <c r="H31" s="17" t="s">
        <v>451</v>
      </c>
      <c r="I31" s="17" t="s">
        <v>449</v>
      </c>
      <c r="J31" s="17" t="s">
        <v>449</v>
      </c>
      <c r="K31" s="16" t="s">
        <v>448</v>
      </c>
      <c r="L31" s="17" t="s">
        <v>450</v>
      </c>
      <c r="M31" s="17" t="s">
        <v>450</v>
      </c>
      <c r="N31" s="17" t="s">
        <v>450</v>
      </c>
      <c r="O31" s="17" t="s">
        <v>450</v>
      </c>
      <c r="P31" s="17" t="s">
        <v>450</v>
      </c>
      <c r="Q31" s="17" t="s">
        <v>450</v>
      </c>
      <c r="R31" s="17" t="s">
        <v>450</v>
      </c>
      <c r="S31" s="18" t="s">
        <v>451</v>
      </c>
      <c r="T31" s="25" t="str">
        <f t="shared" si="0"/>
        <v/>
      </c>
      <c r="U31" s="133" t="str">
        <f>IF(COUNTIF(個票ｰ1002!$U$30:$U$119,$C31),"○","")</f>
        <v/>
      </c>
      <c r="V31" s="133" t="str">
        <f t="shared" si="1"/>
        <v/>
      </c>
    </row>
    <row r="32" spans="1:22" ht="14.25">
      <c r="A32" s="623"/>
      <c r="B32" s="624"/>
      <c r="C32" s="187" t="s">
        <v>172</v>
      </c>
      <c r="D32" s="129"/>
      <c r="E32" s="17" t="s">
        <v>450</v>
      </c>
      <c r="F32" s="17" t="s">
        <v>450</v>
      </c>
      <c r="G32" s="17" t="s">
        <v>451</v>
      </c>
      <c r="H32" s="17" t="s">
        <v>451</v>
      </c>
      <c r="I32" s="17" t="s">
        <v>449</v>
      </c>
      <c r="J32" s="17" t="s">
        <v>449</v>
      </c>
      <c r="K32" s="16" t="s">
        <v>448</v>
      </c>
      <c r="L32" s="17" t="s">
        <v>451</v>
      </c>
      <c r="M32" s="17" t="s">
        <v>451</v>
      </c>
      <c r="N32" s="17" t="s">
        <v>451</v>
      </c>
      <c r="O32" s="17" t="s">
        <v>451</v>
      </c>
      <c r="P32" s="17" t="s">
        <v>451</v>
      </c>
      <c r="Q32" s="17" t="s">
        <v>451</v>
      </c>
      <c r="R32" s="17" t="s">
        <v>450</v>
      </c>
      <c r="S32" s="18" t="s">
        <v>451</v>
      </c>
      <c r="T32" s="25" t="str">
        <f t="shared" si="0"/>
        <v/>
      </c>
      <c r="U32" s="133" t="str">
        <f>IF(COUNTIF(個票ｰ1002!$U$30:$U$119,$C32),"○","")</f>
        <v/>
      </c>
      <c r="V32" s="133" t="str">
        <f t="shared" si="1"/>
        <v/>
      </c>
    </row>
    <row r="33" spans="1:22" ht="14.25">
      <c r="A33" s="623"/>
      <c r="B33" s="624"/>
      <c r="C33" s="187" t="s">
        <v>173</v>
      </c>
      <c r="D33" s="129"/>
      <c r="E33" s="17" t="s">
        <v>451</v>
      </c>
      <c r="F33" s="17" t="s">
        <v>451</v>
      </c>
      <c r="G33" s="17" t="s">
        <v>451</v>
      </c>
      <c r="H33" s="17" t="s">
        <v>451</v>
      </c>
      <c r="I33" s="17" t="s">
        <v>449</v>
      </c>
      <c r="J33" s="17" t="s">
        <v>449</v>
      </c>
      <c r="K33" s="16" t="s">
        <v>448</v>
      </c>
      <c r="L33" s="17" t="s">
        <v>450</v>
      </c>
      <c r="M33" s="17" t="s">
        <v>451</v>
      </c>
      <c r="N33" s="17" t="s">
        <v>451</v>
      </c>
      <c r="O33" s="17" t="s">
        <v>451</v>
      </c>
      <c r="P33" s="17" t="s">
        <v>451</v>
      </c>
      <c r="Q33" s="17" t="s">
        <v>451</v>
      </c>
      <c r="R33" s="17" t="s">
        <v>450</v>
      </c>
      <c r="S33" s="18" t="s">
        <v>451</v>
      </c>
      <c r="T33" s="25" t="str">
        <f t="shared" si="0"/>
        <v/>
      </c>
      <c r="U33" s="133" t="str">
        <f>IF(COUNTIF(個票ｰ1002!$U$30:$U$119,$C33),"○","")</f>
        <v/>
      </c>
      <c r="V33" s="133" t="str">
        <f t="shared" si="1"/>
        <v/>
      </c>
    </row>
    <row r="34" spans="1:22" ht="14.25">
      <c r="A34" s="623"/>
      <c r="B34" s="628" t="s">
        <v>456</v>
      </c>
      <c r="C34" s="187" t="s">
        <v>174</v>
      </c>
      <c r="D34" s="129"/>
      <c r="E34" s="17" t="s">
        <v>449</v>
      </c>
      <c r="F34" s="17" t="s">
        <v>449</v>
      </c>
      <c r="G34" s="17" t="s">
        <v>449</v>
      </c>
      <c r="H34" s="17" t="s">
        <v>449</v>
      </c>
      <c r="I34" s="17" t="s">
        <v>449</v>
      </c>
      <c r="J34" s="17" t="s">
        <v>449</v>
      </c>
      <c r="K34" s="17" t="s">
        <v>451</v>
      </c>
      <c r="L34" s="16" t="s">
        <v>448</v>
      </c>
      <c r="M34" s="17" t="s">
        <v>451</v>
      </c>
      <c r="N34" s="17" t="s">
        <v>451</v>
      </c>
      <c r="O34" s="17" t="s">
        <v>451</v>
      </c>
      <c r="P34" s="17" t="s">
        <v>451</v>
      </c>
      <c r="Q34" s="17" t="s">
        <v>451</v>
      </c>
      <c r="R34" s="17" t="s">
        <v>451</v>
      </c>
      <c r="S34" s="18" t="s">
        <v>451</v>
      </c>
      <c r="T34" s="25" t="str">
        <f t="shared" si="0"/>
        <v/>
      </c>
      <c r="U34" s="133" t="str">
        <f>IF(COUNTIF(個票ｰ1002!$U$30:$U$119,$C34),"○","")</f>
        <v/>
      </c>
      <c r="V34" s="133" t="str">
        <f t="shared" si="1"/>
        <v/>
      </c>
    </row>
    <row r="35" spans="1:22" ht="14.25">
      <c r="A35" s="623"/>
      <c r="B35" s="628"/>
      <c r="C35" s="187" t="s">
        <v>176</v>
      </c>
      <c r="D35" s="129"/>
      <c r="E35" s="17" t="s">
        <v>449</v>
      </c>
      <c r="F35" s="17" t="s">
        <v>449</v>
      </c>
      <c r="G35" s="17" t="s">
        <v>449</v>
      </c>
      <c r="H35" s="17" t="s">
        <v>449</v>
      </c>
      <c r="I35" s="17" t="s">
        <v>449</v>
      </c>
      <c r="J35" s="17" t="s">
        <v>449</v>
      </c>
      <c r="K35" s="17" t="s">
        <v>451</v>
      </c>
      <c r="L35" s="16" t="s">
        <v>448</v>
      </c>
      <c r="M35" s="17" t="s">
        <v>451</v>
      </c>
      <c r="N35" s="17" t="s">
        <v>451</v>
      </c>
      <c r="O35" s="17" t="s">
        <v>451</v>
      </c>
      <c r="P35" s="17" t="s">
        <v>451</v>
      </c>
      <c r="Q35" s="17" t="s">
        <v>451</v>
      </c>
      <c r="R35" s="17" t="s">
        <v>451</v>
      </c>
      <c r="S35" s="18" t="s">
        <v>451</v>
      </c>
      <c r="T35" s="25" t="str">
        <f t="shared" si="0"/>
        <v/>
      </c>
      <c r="U35" s="133" t="str">
        <f>IF(COUNTIF(個票ｰ1002!$U$30:$U$119,$C35),"○","")</f>
        <v/>
      </c>
      <c r="V35" s="133" t="str">
        <f t="shared" si="1"/>
        <v/>
      </c>
    </row>
    <row r="36" spans="1:22" ht="14.25">
      <c r="A36" s="623"/>
      <c r="B36" s="628" t="s">
        <v>457</v>
      </c>
      <c r="C36" s="187" t="s">
        <v>177</v>
      </c>
      <c r="D36" s="129"/>
      <c r="E36" s="17" t="s">
        <v>449</v>
      </c>
      <c r="F36" s="17" t="s">
        <v>449</v>
      </c>
      <c r="G36" s="17" t="s">
        <v>449</v>
      </c>
      <c r="H36" s="17" t="s">
        <v>449</v>
      </c>
      <c r="I36" s="17" t="s">
        <v>449</v>
      </c>
      <c r="J36" s="17" t="s">
        <v>449</v>
      </c>
      <c r="K36" s="17" t="s">
        <v>451</v>
      </c>
      <c r="L36" s="17" t="s">
        <v>451</v>
      </c>
      <c r="M36" s="16" t="s">
        <v>448</v>
      </c>
      <c r="N36" s="17" t="s">
        <v>451</v>
      </c>
      <c r="O36" s="17" t="s">
        <v>450</v>
      </c>
      <c r="P36" s="17" t="s">
        <v>450</v>
      </c>
      <c r="Q36" s="17" t="s">
        <v>451</v>
      </c>
      <c r="R36" s="17" t="s">
        <v>451</v>
      </c>
      <c r="S36" s="18" t="s">
        <v>451</v>
      </c>
      <c r="T36" s="25" t="str">
        <f t="shared" si="0"/>
        <v/>
      </c>
      <c r="U36" s="133" t="str">
        <f>IF(COUNTIF(個票ｰ1002!$U$30:$U$119,$C36),"○","")</f>
        <v/>
      </c>
      <c r="V36" s="133" t="str">
        <f t="shared" si="1"/>
        <v/>
      </c>
    </row>
    <row r="37" spans="1:22" ht="14.25">
      <c r="A37" s="623"/>
      <c r="B37" s="628"/>
      <c r="C37" s="187" t="s">
        <v>179</v>
      </c>
      <c r="D37" s="129"/>
      <c r="E37" s="17" t="s">
        <v>449</v>
      </c>
      <c r="F37" s="17" t="s">
        <v>449</v>
      </c>
      <c r="G37" s="17" t="s">
        <v>449</v>
      </c>
      <c r="H37" s="17" t="s">
        <v>449</v>
      </c>
      <c r="I37" s="17" t="s">
        <v>449</v>
      </c>
      <c r="J37" s="17" t="s">
        <v>449</v>
      </c>
      <c r="K37" s="17" t="s">
        <v>451</v>
      </c>
      <c r="L37" s="17" t="s">
        <v>451</v>
      </c>
      <c r="M37" s="16" t="s">
        <v>448</v>
      </c>
      <c r="N37" s="17" t="s">
        <v>451</v>
      </c>
      <c r="O37" s="17" t="s">
        <v>450</v>
      </c>
      <c r="P37" s="17" t="s">
        <v>450</v>
      </c>
      <c r="Q37" s="17" t="s">
        <v>451</v>
      </c>
      <c r="R37" s="17" t="s">
        <v>451</v>
      </c>
      <c r="S37" s="18" t="s">
        <v>451</v>
      </c>
      <c r="T37" s="25" t="str">
        <f t="shared" si="0"/>
        <v/>
      </c>
      <c r="U37" s="133" t="str">
        <f>IF(COUNTIF(個票ｰ1002!$U$30:$U$119,$C37),"○","")</f>
        <v/>
      </c>
      <c r="V37" s="133" t="str">
        <f t="shared" si="1"/>
        <v/>
      </c>
    </row>
    <row r="38" spans="1:22" ht="14.25">
      <c r="A38" s="623" t="s">
        <v>181</v>
      </c>
      <c r="B38" s="624" t="s">
        <v>182</v>
      </c>
      <c r="C38" s="187" t="s">
        <v>180</v>
      </c>
      <c r="D38" s="129"/>
      <c r="E38" s="17" t="s">
        <v>449</v>
      </c>
      <c r="F38" s="17" t="s">
        <v>449</v>
      </c>
      <c r="G38" s="17" t="s">
        <v>449</v>
      </c>
      <c r="H38" s="17" t="s">
        <v>449</v>
      </c>
      <c r="I38" s="17" t="s">
        <v>451</v>
      </c>
      <c r="J38" s="17" t="s">
        <v>449</v>
      </c>
      <c r="K38" s="17" t="s">
        <v>449</v>
      </c>
      <c r="L38" s="17" t="s">
        <v>450</v>
      </c>
      <c r="M38" s="17" t="s">
        <v>450</v>
      </c>
      <c r="N38" s="16" t="s">
        <v>448</v>
      </c>
      <c r="O38" s="16" t="s">
        <v>448</v>
      </c>
      <c r="P38" s="16" t="s">
        <v>448</v>
      </c>
      <c r="Q38" s="17" t="s">
        <v>450</v>
      </c>
      <c r="R38" s="17" t="s">
        <v>451</v>
      </c>
      <c r="S38" s="18" t="s">
        <v>450</v>
      </c>
      <c r="T38" s="25" t="str">
        <f t="shared" si="0"/>
        <v/>
      </c>
      <c r="U38" s="133" t="str">
        <f>IF(COUNTIF(個票ｰ1002!$U$30:$U$119,$C38),"○","")</f>
        <v/>
      </c>
      <c r="V38" s="133" t="str">
        <f t="shared" si="1"/>
        <v/>
      </c>
    </row>
    <row r="39" spans="1:22" ht="14.25">
      <c r="A39" s="623"/>
      <c r="B39" s="624"/>
      <c r="C39" s="187" t="s">
        <v>183</v>
      </c>
      <c r="D39" s="129"/>
      <c r="E39" s="17" t="s">
        <v>449</v>
      </c>
      <c r="F39" s="17" t="s">
        <v>449</v>
      </c>
      <c r="G39" s="17" t="s">
        <v>449</v>
      </c>
      <c r="H39" s="17" t="s">
        <v>449</v>
      </c>
      <c r="I39" s="17" t="s">
        <v>450</v>
      </c>
      <c r="J39" s="17" t="s">
        <v>449</v>
      </c>
      <c r="K39" s="17" t="s">
        <v>450</v>
      </c>
      <c r="L39" s="17" t="s">
        <v>450</v>
      </c>
      <c r="M39" s="17" t="s">
        <v>450</v>
      </c>
      <c r="N39" s="16" t="s">
        <v>448</v>
      </c>
      <c r="O39" s="16" t="s">
        <v>448</v>
      </c>
      <c r="P39" s="17" t="s">
        <v>450</v>
      </c>
      <c r="Q39" s="17" t="s">
        <v>450</v>
      </c>
      <c r="R39" s="17" t="s">
        <v>449</v>
      </c>
      <c r="S39" s="18" t="s">
        <v>450</v>
      </c>
      <c r="T39" s="25" t="str">
        <f t="shared" si="0"/>
        <v/>
      </c>
      <c r="U39" s="133" t="str">
        <f>IF(COUNTIF(個票ｰ1002!$U$30:$U$119,$C39),"○","")</f>
        <v/>
      </c>
      <c r="V39" s="133" t="str">
        <f t="shared" si="1"/>
        <v/>
      </c>
    </row>
    <row r="40" spans="1:22" ht="14.25">
      <c r="A40" s="623"/>
      <c r="B40" s="624"/>
      <c r="C40" s="187" t="s">
        <v>458</v>
      </c>
      <c r="D40" s="129"/>
      <c r="E40" s="17" t="s">
        <v>449</v>
      </c>
      <c r="F40" s="17" t="s">
        <v>449</v>
      </c>
      <c r="G40" s="17" t="s">
        <v>449</v>
      </c>
      <c r="H40" s="17" t="s">
        <v>449</v>
      </c>
      <c r="I40" s="17" t="s">
        <v>451</v>
      </c>
      <c r="J40" s="17" t="s">
        <v>449</v>
      </c>
      <c r="K40" s="17" t="s">
        <v>451</v>
      </c>
      <c r="L40" s="17" t="s">
        <v>451</v>
      </c>
      <c r="M40" s="17" t="s">
        <v>450</v>
      </c>
      <c r="N40" s="16" t="s">
        <v>448</v>
      </c>
      <c r="O40" s="16" t="s">
        <v>448</v>
      </c>
      <c r="P40" s="17" t="s">
        <v>450</v>
      </c>
      <c r="Q40" s="17" t="s">
        <v>450</v>
      </c>
      <c r="R40" s="17" t="s">
        <v>451</v>
      </c>
      <c r="S40" s="18" t="s">
        <v>450</v>
      </c>
      <c r="T40" s="25" t="str">
        <f t="shared" si="0"/>
        <v/>
      </c>
      <c r="U40" s="133" t="str">
        <f>IF(COUNTIF(個票ｰ1002!$U$30:$U$119,$C40),"○","")</f>
        <v/>
      </c>
      <c r="V40" s="133" t="str">
        <f t="shared" si="1"/>
        <v/>
      </c>
    </row>
    <row r="41" spans="1:22" ht="14.25">
      <c r="A41" s="623"/>
      <c r="B41" s="624"/>
      <c r="C41" s="187" t="s">
        <v>185</v>
      </c>
      <c r="D41" s="129"/>
      <c r="E41" s="17" t="s">
        <v>451</v>
      </c>
      <c r="F41" s="17" t="s">
        <v>451</v>
      </c>
      <c r="G41" s="17" t="s">
        <v>451</v>
      </c>
      <c r="H41" s="17" t="s">
        <v>449</v>
      </c>
      <c r="I41" s="17" t="s">
        <v>451</v>
      </c>
      <c r="J41" s="17" t="s">
        <v>449</v>
      </c>
      <c r="K41" s="17" t="s">
        <v>451</v>
      </c>
      <c r="L41" s="17" t="s">
        <v>451</v>
      </c>
      <c r="M41" s="17" t="s">
        <v>450</v>
      </c>
      <c r="N41" s="16" t="s">
        <v>448</v>
      </c>
      <c r="O41" s="16" t="s">
        <v>448</v>
      </c>
      <c r="P41" s="17" t="s">
        <v>450</v>
      </c>
      <c r="Q41" s="17" t="s">
        <v>450</v>
      </c>
      <c r="R41" s="17" t="s">
        <v>449</v>
      </c>
      <c r="S41" s="18" t="s">
        <v>450</v>
      </c>
      <c r="T41" s="25" t="str">
        <f t="shared" si="0"/>
        <v/>
      </c>
      <c r="U41" s="133" t="str">
        <f>IF(COUNTIF(個票ｰ1002!$U$30:$U$119,$C41),"○","")</f>
        <v/>
      </c>
      <c r="V41" s="133" t="str">
        <f t="shared" si="1"/>
        <v/>
      </c>
    </row>
    <row r="42" spans="1:22" ht="14.25">
      <c r="A42" s="623"/>
      <c r="B42" s="624"/>
      <c r="C42" s="187" t="s">
        <v>186</v>
      </c>
      <c r="D42" s="129"/>
      <c r="E42" s="17" t="s">
        <v>449</v>
      </c>
      <c r="F42" s="17" t="s">
        <v>449</v>
      </c>
      <c r="G42" s="17" t="s">
        <v>449</v>
      </c>
      <c r="H42" s="17" t="s">
        <v>449</v>
      </c>
      <c r="I42" s="17" t="s">
        <v>451</v>
      </c>
      <c r="J42" s="17" t="s">
        <v>449</v>
      </c>
      <c r="K42" s="17" t="s">
        <v>449</v>
      </c>
      <c r="L42" s="17" t="s">
        <v>449</v>
      </c>
      <c r="M42" s="17" t="s">
        <v>451</v>
      </c>
      <c r="N42" s="16" t="s">
        <v>448</v>
      </c>
      <c r="O42" s="16" t="s">
        <v>448</v>
      </c>
      <c r="P42" s="17" t="s">
        <v>450</v>
      </c>
      <c r="Q42" s="17" t="s">
        <v>450</v>
      </c>
      <c r="R42" s="17" t="s">
        <v>449</v>
      </c>
      <c r="S42" s="18" t="s">
        <v>450</v>
      </c>
      <c r="T42" s="25" t="str">
        <f t="shared" si="0"/>
        <v/>
      </c>
      <c r="U42" s="133" t="str">
        <f>IF(COUNTIF(個票ｰ1002!$U$30:$U$119,$C42),"○","")</f>
        <v/>
      </c>
      <c r="V42" s="133" t="str">
        <f t="shared" si="1"/>
        <v/>
      </c>
    </row>
    <row r="43" spans="1:22" ht="14.25">
      <c r="A43" s="623"/>
      <c r="B43" s="624"/>
      <c r="C43" s="187" t="s">
        <v>187</v>
      </c>
      <c r="D43" s="129"/>
      <c r="E43" s="17" t="s">
        <v>449</v>
      </c>
      <c r="F43" s="17" t="s">
        <v>449</v>
      </c>
      <c r="G43" s="17" t="s">
        <v>449</v>
      </c>
      <c r="H43" s="17" t="s">
        <v>449</v>
      </c>
      <c r="I43" s="17" t="s">
        <v>451</v>
      </c>
      <c r="J43" s="17" t="s">
        <v>449</v>
      </c>
      <c r="K43" s="17" t="s">
        <v>449</v>
      </c>
      <c r="L43" s="17" t="s">
        <v>449</v>
      </c>
      <c r="M43" s="17" t="s">
        <v>451</v>
      </c>
      <c r="N43" s="16" t="s">
        <v>448</v>
      </c>
      <c r="O43" s="17" t="s">
        <v>450</v>
      </c>
      <c r="P43" s="17" t="s">
        <v>450</v>
      </c>
      <c r="Q43" s="17" t="s">
        <v>450</v>
      </c>
      <c r="R43" s="17" t="s">
        <v>449</v>
      </c>
      <c r="S43" s="18" t="s">
        <v>450</v>
      </c>
      <c r="T43" s="25" t="str">
        <f t="shared" si="0"/>
        <v/>
      </c>
      <c r="U43" s="133" t="str">
        <f>IF(COUNTIF(個票ｰ1002!$U$30:$U$119,$C43),"○","")</f>
        <v/>
      </c>
      <c r="V43" s="133" t="str">
        <f t="shared" si="1"/>
        <v/>
      </c>
    </row>
    <row r="44" spans="1:22" ht="14.25">
      <c r="A44" s="623"/>
      <c r="B44" s="624"/>
      <c r="C44" s="187" t="s">
        <v>188</v>
      </c>
      <c r="D44" s="129"/>
      <c r="E44" s="17" t="s">
        <v>449</v>
      </c>
      <c r="F44" s="17" t="s">
        <v>449</v>
      </c>
      <c r="G44" s="17" t="s">
        <v>449</v>
      </c>
      <c r="H44" s="17" t="s">
        <v>449</v>
      </c>
      <c r="I44" s="17" t="s">
        <v>451</v>
      </c>
      <c r="J44" s="17" t="s">
        <v>449</v>
      </c>
      <c r="K44" s="17" t="s">
        <v>449</v>
      </c>
      <c r="L44" s="17" t="s">
        <v>449</v>
      </c>
      <c r="M44" s="17" t="s">
        <v>450</v>
      </c>
      <c r="N44" s="17" t="s">
        <v>450</v>
      </c>
      <c r="O44" s="16" t="s">
        <v>448</v>
      </c>
      <c r="P44" s="17" t="s">
        <v>450</v>
      </c>
      <c r="Q44" s="17" t="s">
        <v>450</v>
      </c>
      <c r="R44" s="17" t="s">
        <v>449</v>
      </c>
      <c r="S44" s="18" t="s">
        <v>450</v>
      </c>
      <c r="T44" s="25" t="str">
        <f t="shared" si="0"/>
        <v/>
      </c>
      <c r="U44" s="133" t="str">
        <f>IF(COUNTIF(個票ｰ1002!$U$30:$U$119,$C44),"○","")</f>
        <v/>
      </c>
      <c r="V44" s="133" t="str">
        <f t="shared" si="1"/>
        <v/>
      </c>
    </row>
    <row r="45" spans="1:22" ht="14.25">
      <c r="A45" s="623"/>
      <c r="B45" s="624"/>
      <c r="C45" s="187" t="s">
        <v>189</v>
      </c>
      <c r="D45" s="129"/>
      <c r="E45" s="17" t="s">
        <v>449</v>
      </c>
      <c r="F45" s="17" t="s">
        <v>449</v>
      </c>
      <c r="G45" s="17" t="s">
        <v>449</v>
      </c>
      <c r="H45" s="17" t="s">
        <v>449</v>
      </c>
      <c r="I45" s="17" t="s">
        <v>451</v>
      </c>
      <c r="J45" s="17" t="s">
        <v>449</v>
      </c>
      <c r="K45" s="17" t="s">
        <v>449</v>
      </c>
      <c r="L45" s="17" t="s">
        <v>449</v>
      </c>
      <c r="M45" s="17" t="s">
        <v>450</v>
      </c>
      <c r="N45" s="17" t="s">
        <v>450</v>
      </c>
      <c r="O45" s="16" t="s">
        <v>448</v>
      </c>
      <c r="P45" s="16" t="s">
        <v>448</v>
      </c>
      <c r="Q45" s="17" t="s">
        <v>450</v>
      </c>
      <c r="R45" s="17" t="s">
        <v>450</v>
      </c>
      <c r="S45" s="20" t="s">
        <v>448</v>
      </c>
      <c r="T45" s="25" t="str">
        <f t="shared" si="0"/>
        <v/>
      </c>
      <c r="U45" s="133" t="str">
        <f>IF(COUNTIF(個票ｰ1002!$U$30:$U$119,$C45),"○","")</f>
        <v/>
      </c>
      <c r="V45" s="133" t="str">
        <f t="shared" si="1"/>
        <v/>
      </c>
    </row>
    <row r="46" spans="1:22" ht="14.25">
      <c r="A46" s="623"/>
      <c r="B46" s="624"/>
      <c r="C46" s="187" t="s">
        <v>190</v>
      </c>
      <c r="D46" s="129"/>
      <c r="E46" s="17" t="s">
        <v>449</v>
      </c>
      <c r="F46" s="17" t="s">
        <v>449</v>
      </c>
      <c r="G46" s="17" t="s">
        <v>449</v>
      </c>
      <c r="H46" s="17" t="s">
        <v>449</v>
      </c>
      <c r="I46" s="17" t="s">
        <v>451</v>
      </c>
      <c r="J46" s="17" t="s">
        <v>449</v>
      </c>
      <c r="K46" s="17" t="s">
        <v>451</v>
      </c>
      <c r="L46" s="17" t="s">
        <v>451</v>
      </c>
      <c r="M46" s="17" t="s">
        <v>451</v>
      </c>
      <c r="N46" s="17" t="s">
        <v>450</v>
      </c>
      <c r="O46" s="17" t="s">
        <v>450</v>
      </c>
      <c r="P46" s="16" t="s">
        <v>448</v>
      </c>
      <c r="Q46" s="17" t="s">
        <v>450</v>
      </c>
      <c r="R46" s="17" t="s">
        <v>451</v>
      </c>
      <c r="S46" s="20" t="s">
        <v>448</v>
      </c>
      <c r="T46" s="25" t="str">
        <f t="shared" si="0"/>
        <v/>
      </c>
      <c r="U46" s="133" t="str">
        <f>IF(COUNTIF(個票ｰ1002!$U$30:$U$119,$C46),"○","")</f>
        <v/>
      </c>
      <c r="V46" s="133" t="str">
        <f t="shared" si="1"/>
        <v/>
      </c>
    </row>
    <row r="47" spans="1:22" ht="14.25">
      <c r="A47" s="623"/>
      <c r="B47" s="624"/>
      <c r="C47" s="187" t="s">
        <v>191</v>
      </c>
      <c r="D47" s="129"/>
      <c r="E47" s="17" t="s">
        <v>449</v>
      </c>
      <c r="F47" s="17" t="s">
        <v>449</v>
      </c>
      <c r="G47" s="17" t="s">
        <v>451</v>
      </c>
      <c r="H47" s="17" t="s">
        <v>449</v>
      </c>
      <c r="I47" s="17" t="s">
        <v>451</v>
      </c>
      <c r="J47" s="17" t="s">
        <v>449</v>
      </c>
      <c r="K47" s="17" t="s">
        <v>451</v>
      </c>
      <c r="L47" s="17" t="s">
        <v>451</v>
      </c>
      <c r="M47" s="17" t="s">
        <v>450</v>
      </c>
      <c r="N47" s="17" t="s">
        <v>451</v>
      </c>
      <c r="O47" s="17" t="s">
        <v>450</v>
      </c>
      <c r="P47" s="17" t="s">
        <v>451</v>
      </c>
      <c r="Q47" s="17" t="s">
        <v>451</v>
      </c>
      <c r="R47" s="17" t="s">
        <v>451</v>
      </c>
      <c r="S47" s="18" t="s">
        <v>450</v>
      </c>
      <c r="T47" s="25" t="str">
        <f t="shared" si="0"/>
        <v/>
      </c>
      <c r="U47" s="133" t="str">
        <f>IF(COUNTIF(個票ｰ1002!$U$30:$U$119,$C47),"○","")</f>
        <v/>
      </c>
      <c r="V47" s="133" t="str">
        <f t="shared" si="1"/>
        <v/>
      </c>
    </row>
    <row r="48" spans="1:22" ht="14.25">
      <c r="A48" s="623"/>
      <c r="B48" s="624" t="s">
        <v>459</v>
      </c>
      <c r="C48" s="187" t="s">
        <v>192</v>
      </c>
      <c r="D48" s="129"/>
      <c r="E48" s="17" t="s">
        <v>451</v>
      </c>
      <c r="F48" s="17" t="s">
        <v>451</v>
      </c>
      <c r="G48" s="17" t="s">
        <v>451</v>
      </c>
      <c r="H48" s="17" t="s">
        <v>451</v>
      </c>
      <c r="I48" s="17" t="s">
        <v>451</v>
      </c>
      <c r="J48" s="17" t="s">
        <v>449</v>
      </c>
      <c r="K48" s="17" t="s">
        <v>451</v>
      </c>
      <c r="L48" s="17" t="s">
        <v>451</v>
      </c>
      <c r="M48" s="17" t="s">
        <v>451</v>
      </c>
      <c r="N48" s="17" t="s">
        <v>451</v>
      </c>
      <c r="O48" s="17" t="s">
        <v>451</v>
      </c>
      <c r="P48" s="17" t="s">
        <v>451</v>
      </c>
      <c r="Q48" s="16" t="s">
        <v>448</v>
      </c>
      <c r="R48" s="17" t="s">
        <v>451</v>
      </c>
      <c r="S48" s="18" t="s">
        <v>450</v>
      </c>
      <c r="T48" s="25" t="str">
        <f t="shared" si="0"/>
        <v/>
      </c>
      <c r="U48" s="133" t="str">
        <f>IF(COUNTIF(個票ｰ1002!$U$30:$U$119,$C48),"○","")</f>
        <v/>
      </c>
      <c r="V48" s="133" t="str">
        <f t="shared" si="1"/>
        <v/>
      </c>
    </row>
    <row r="49" spans="1:23" ht="14.25">
      <c r="A49" s="623"/>
      <c r="B49" s="624"/>
      <c r="C49" s="187" t="s">
        <v>194</v>
      </c>
      <c r="D49" s="129"/>
      <c r="E49" s="17" t="s">
        <v>449</v>
      </c>
      <c r="F49" s="17" t="s">
        <v>449</v>
      </c>
      <c r="G49" s="17" t="s">
        <v>449</v>
      </c>
      <c r="H49" s="17" t="s">
        <v>449</v>
      </c>
      <c r="I49" s="17" t="s">
        <v>449</v>
      </c>
      <c r="J49" s="17" t="s">
        <v>449</v>
      </c>
      <c r="K49" s="17" t="s">
        <v>451</v>
      </c>
      <c r="L49" s="17" t="s">
        <v>451</v>
      </c>
      <c r="M49" s="17" t="s">
        <v>450</v>
      </c>
      <c r="N49" s="17" t="s">
        <v>451</v>
      </c>
      <c r="O49" s="17" t="s">
        <v>451</v>
      </c>
      <c r="P49" s="17" t="s">
        <v>451</v>
      </c>
      <c r="Q49" s="17" t="s">
        <v>451</v>
      </c>
      <c r="R49" s="17" t="s">
        <v>451</v>
      </c>
      <c r="S49" s="18" t="s">
        <v>450</v>
      </c>
      <c r="T49" s="25" t="str">
        <f t="shared" si="0"/>
        <v/>
      </c>
      <c r="U49" s="133" t="str">
        <f>IF(COUNTIF(個票ｰ1002!$U$30:$U$119,$C49),"○","")</f>
        <v/>
      </c>
      <c r="V49" s="133" t="str">
        <f t="shared" si="1"/>
        <v/>
      </c>
    </row>
    <row r="50" spans="1:23" ht="14.25">
      <c r="A50" s="623"/>
      <c r="B50" s="624"/>
      <c r="C50" s="187" t="s">
        <v>195</v>
      </c>
      <c r="D50" s="129"/>
      <c r="E50" s="17" t="s">
        <v>451</v>
      </c>
      <c r="F50" s="17" t="s">
        <v>451</v>
      </c>
      <c r="G50" s="17" t="s">
        <v>451</v>
      </c>
      <c r="H50" s="17" t="s">
        <v>451</v>
      </c>
      <c r="I50" s="17" t="s">
        <v>451</v>
      </c>
      <c r="J50" s="17" t="s">
        <v>449</v>
      </c>
      <c r="K50" s="17" t="s">
        <v>451</v>
      </c>
      <c r="L50" s="17" t="s">
        <v>451</v>
      </c>
      <c r="M50" s="17" t="s">
        <v>451</v>
      </c>
      <c r="N50" s="17" t="s">
        <v>451</v>
      </c>
      <c r="O50" s="17" t="s">
        <v>451</v>
      </c>
      <c r="P50" s="17" t="s">
        <v>451</v>
      </c>
      <c r="Q50" s="17" t="s">
        <v>451</v>
      </c>
      <c r="R50" s="17" t="s">
        <v>451</v>
      </c>
      <c r="S50" s="18" t="s">
        <v>451</v>
      </c>
      <c r="T50" s="25" t="str">
        <f t="shared" si="0"/>
        <v/>
      </c>
      <c r="U50" s="133" t="str">
        <f>IF(COUNTIF(個票ｰ1002!$U$30:$U$119,$C50),"○","")</f>
        <v/>
      </c>
      <c r="V50" s="133" t="str">
        <f t="shared" si="1"/>
        <v/>
      </c>
    </row>
    <row r="51" spans="1:23" ht="14.25">
      <c r="A51" s="623" t="s">
        <v>197</v>
      </c>
      <c r="B51" s="624" t="s">
        <v>460</v>
      </c>
      <c r="C51" s="187" t="s">
        <v>196</v>
      </c>
      <c r="D51" s="129"/>
      <c r="E51" s="17" t="s">
        <v>449</v>
      </c>
      <c r="F51" s="17" t="s">
        <v>449</v>
      </c>
      <c r="G51" s="17" t="s">
        <v>449</v>
      </c>
      <c r="H51" s="17" t="s">
        <v>449</v>
      </c>
      <c r="I51" s="17" t="s">
        <v>449</v>
      </c>
      <c r="J51" s="17" t="s">
        <v>449</v>
      </c>
      <c r="K51" s="17" t="s">
        <v>449</v>
      </c>
      <c r="L51" s="17" t="s">
        <v>449</v>
      </c>
      <c r="M51" s="17" t="s">
        <v>449</v>
      </c>
      <c r="N51" s="17" t="s">
        <v>451</v>
      </c>
      <c r="O51" s="17" t="s">
        <v>451</v>
      </c>
      <c r="P51" s="17" t="s">
        <v>449</v>
      </c>
      <c r="Q51" s="17" t="s">
        <v>449</v>
      </c>
      <c r="R51" s="16" t="s">
        <v>448</v>
      </c>
      <c r="S51" s="18" t="s">
        <v>238</v>
      </c>
      <c r="T51" s="25" t="str">
        <f t="shared" si="0"/>
        <v/>
      </c>
      <c r="U51" s="133" t="str">
        <f>IF(COUNTIF(個票ｰ1002!$U$30:$U$119,$C51),"○","")</f>
        <v/>
      </c>
      <c r="V51" s="133" t="str">
        <f t="shared" si="1"/>
        <v/>
      </c>
    </row>
    <row r="52" spans="1:23" ht="14.25">
      <c r="A52" s="623"/>
      <c r="B52" s="624"/>
      <c r="C52" s="187" t="s">
        <v>199</v>
      </c>
      <c r="D52" s="129"/>
      <c r="E52" s="17" t="s">
        <v>451</v>
      </c>
      <c r="F52" s="17" t="s">
        <v>451</v>
      </c>
      <c r="G52" s="17" t="s">
        <v>451</v>
      </c>
      <c r="H52" s="17" t="s">
        <v>451</v>
      </c>
      <c r="I52" s="17" t="s">
        <v>449</v>
      </c>
      <c r="J52" s="17" t="s">
        <v>449</v>
      </c>
      <c r="K52" s="17" t="s">
        <v>451</v>
      </c>
      <c r="L52" s="17" t="s">
        <v>451</v>
      </c>
      <c r="M52" s="17" t="s">
        <v>451</v>
      </c>
      <c r="N52" s="17" t="s">
        <v>451</v>
      </c>
      <c r="O52" s="17" t="s">
        <v>451</v>
      </c>
      <c r="P52" s="17" t="s">
        <v>451</v>
      </c>
      <c r="Q52" s="17" t="s">
        <v>451</v>
      </c>
      <c r="R52" s="16" t="s">
        <v>448</v>
      </c>
      <c r="S52" s="18" t="s">
        <v>450</v>
      </c>
      <c r="T52" s="25" t="str">
        <f t="shared" si="0"/>
        <v/>
      </c>
      <c r="U52" s="133" t="str">
        <f>IF(COUNTIF(個票ｰ1002!$U$30:$U$119,$C52),"○","")</f>
        <v/>
      </c>
      <c r="V52" s="133" t="str">
        <f t="shared" si="1"/>
        <v/>
      </c>
    </row>
    <row r="53" spans="1:23" ht="14.25">
      <c r="A53" s="623"/>
      <c r="B53" s="624"/>
      <c r="C53" s="187" t="s">
        <v>200</v>
      </c>
      <c r="D53" s="129"/>
      <c r="E53" s="17" t="s">
        <v>451</v>
      </c>
      <c r="F53" s="17" t="s">
        <v>451</v>
      </c>
      <c r="G53" s="17" t="s">
        <v>451</v>
      </c>
      <c r="H53" s="17" t="s">
        <v>451</v>
      </c>
      <c r="I53" s="17" t="s">
        <v>449</v>
      </c>
      <c r="J53" s="17" t="s">
        <v>449</v>
      </c>
      <c r="K53" s="17" t="s">
        <v>451</v>
      </c>
      <c r="L53" s="17" t="s">
        <v>451</v>
      </c>
      <c r="M53" s="17" t="s">
        <v>450</v>
      </c>
      <c r="N53" s="17" t="s">
        <v>451</v>
      </c>
      <c r="O53" s="17" t="s">
        <v>451</v>
      </c>
      <c r="P53" s="17" t="s">
        <v>451</v>
      </c>
      <c r="Q53" s="17" t="s">
        <v>451</v>
      </c>
      <c r="R53" s="16" t="s">
        <v>448</v>
      </c>
      <c r="S53" s="18" t="s">
        <v>450</v>
      </c>
      <c r="T53" s="25" t="str">
        <f t="shared" si="0"/>
        <v/>
      </c>
      <c r="U53" s="133" t="str">
        <f>IF(COUNTIF(個票ｰ1002!$U$30:$U$119,$C53),"○","")</f>
        <v/>
      </c>
      <c r="V53" s="133" t="str">
        <f t="shared" si="1"/>
        <v/>
      </c>
    </row>
    <row r="54" spans="1:23" ht="14.25">
      <c r="A54" s="623"/>
      <c r="B54" s="624"/>
      <c r="C54" s="187" t="s">
        <v>201</v>
      </c>
      <c r="D54" s="129"/>
      <c r="E54" s="17" t="s">
        <v>450</v>
      </c>
      <c r="F54" s="17" t="s">
        <v>450</v>
      </c>
      <c r="G54" s="17" t="s">
        <v>450</v>
      </c>
      <c r="H54" s="17" t="s">
        <v>451</v>
      </c>
      <c r="I54" s="17" t="s">
        <v>451</v>
      </c>
      <c r="J54" s="17" t="s">
        <v>449</v>
      </c>
      <c r="K54" s="17" t="s">
        <v>450</v>
      </c>
      <c r="L54" s="17" t="s">
        <v>450</v>
      </c>
      <c r="M54" s="17" t="s">
        <v>450</v>
      </c>
      <c r="N54" s="17" t="s">
        <v>449</v>
      </c>
      <c r="O54" s="17" t="s">
        <v>449</v>
      </c>
      <c r="P54" s="17" t="s">
        <v>449</v>
      </c>
      <c r="Q54" s="17" t="s">
        <v>449</v>
      </c>
      <c r="R54" s="16" t="s">
        <v>448</v>
      </c>
      <c r="S54" s="18" t="s">
        <v>450</v>
      </c>
      <c r="T54" s="25" t="str">
        <f t="shared" si="0"/>
        <v/>
      </c>
      <c r="U54" s="133" t="str">
        <f>IF(COUNTIF(個票ｰ1002!$U$30:$U$119,$C54),"○","")</f>
        <v/>
      </c>
      <c r="V54" s="133" t="str">
        <f t="shared" si="1"/>
        <v/>
      </c>
    </row>
    <row r="55" spans="1:23" ht="14.25">
      <c r="A55" s="623"/>
      <c r="B55" s="624" t="s">
        <v>203</v>
      </c>
      <c r="C55" s="187" t="s">
        <v>202</v>
      </c>
      <c r="D55" s="129"/>
      <c r="E55" s="17" t="s">
        <v>449</v>
      </c>
      <c r="F55" s="17" t="s">
        <v>449</v>
      </c>
      <c r="G55" s="17" t="s">
        <v>449</v>
      </c>
      <c r="H55" s="17" t="s">
        <v>449</v>
      </c>
      <c r="I55" s="17" t="s">
        <v>449</v>
      </c>
      <c r="J55" s="17" t="s">
        <v>449</v>
      </c>
      <c r="K55" s="17" t="s">
        <v>449</v>
      </c>
      <c r="L55" s="17" t="s">
        <v>449</v>
      </c>
      <c r="M55" s="17" t="s">
        <v>450</v>
      </c>
      <c r="N55" s="17" t="s">
        <v>450</v>
      </c>
      <c r="O55" s="17" t="s">
        <v>450</v>
      </c>
      <c r="P55" s="17" t="s">
        <v>450</v>
      </c>
      <c r="Q55" s="17" t="s">
        <v>450</v>
      </c>
      <c r="R55" s="17" t="s">
        <v>450</v>
      </c>
      <c r="S55" s="20" t="s">
        <v>448</v>
      </c>
      <c r="T55" s="25" t="str">
        <f t="shared" si="0"/>
        <v/>
      </c>
      <c r="U55" s="133" t="str">
        <f>IF(COUNTIF(個票ｰ1002!$U$30:$U$119,$C55),"○","")</f>
        <v/>
      </c>
      <c r="V55" s="133" t="str">
        <f t="shared" si="1"/>
        <v/>
      </c>
    </row>
    <row r="56" spans="1:23" ht="15" thickBot="1">
      <c r="A56" s="625"/>
      <c r="B56" s="626"/>
      <c r="C56" s="188" t="s">
        <v>204</v>
      </c>
      <c r="D56" s="130"/>
      <c r="E56" s="22" t="s">
        <v>449</v>
      </c>
      <c r="F56" s="22" t="s">
        <v>449</v>
      </c>
      <c r="G56" s="22" t="s">
        <v>449</v>
      </c>
      <c r="H56" s="22" t="s">
        <v>449</v>
      </c>
      <c r="I56" s="22" t="s">
        <v>449</v>
      </c>
      <c r="J56" s="22" t="s">
        <v>449</v>
      </c>
      <c r="K56" s="22" t="s">
        <v>449</v>
      </c>
      <c r="L56" s="22" t="s">
        <v>449</v>
      </c>
      <c r="M56" s="22" t="s">
        <v>451</v>
      </c>
      <c r="N56" s="22" t="s">
        <v>451</v>
      </c>
      <c r="O56" s="22" t="s">
        <v>451</v>
      </c>
      <c r="P56" s="23" t="s">
        <v>448</v>
      </c>
      <c r="Q56" s="22" t="s">
        <v>451</v>
      </c>
      <c r="R56" s="22" t="s">
        <v>450</v>
      </c>
      <c r="S56" s="24" t="s">
        <v>448</v>
      </c>
      <c r="T56" s="25" t="str">
        <f t="shared" si="0"/>
        <v/>
      </c>
      <c r="U56" s="133" t="str">
        <f>IF(COUNTIF(個票ｰ1002!$U$30:$U$119,$C56),"○","")</f>
        <v/>
      </c>
      <c r="V56" s="133" t="str">
        <f t="shared" si="1"/>
        <v/>
      </c>
    </row>
    <row r="57" spans="1:23" s="133" customFormat="1" ht="14.25" hidden="1">
      <c r="E57" s="134">
        <f>IF(OR(D14="○",D15="○",D16="○",D17="○",D18="○",D20="○",D21="○",D22="○",D23="○"),1,0)</f>
        <v>0</v>
      </c>
      <c r="F57" s="134">
        <f>IF(OR(D14="○",D15="○",D16="○",D17="○",D18="○",D20="○",D21="○",D22="○",D23="○",),1,0)</f>
        <v>0</v>
      </c>
      <c r="G57" s="134">
        <f>IF(D16="○",1,0)</f>
        <v>0</v>
      </c>
      <c r="H57" s="134">
        <f>IF(OR(D26="○",D27="○",D29="○",),1,0)</f>
        <v>0</v>
      </c>
      <c r="I57" s="134">
        <f>IF(OR(D26="○",D27="○",D28="○",D29="○"),1,0)</f>
        <v>0</v>
      </c>
      <c r="J57" s="134">
        <f>IF(D30="○",1,0)</f>
        <v>0</v>
      </c>
      <c r="K57" s="134">
        <f>IF(OR(D31="○",D32="○",D33="○"),1,0)</f>
        <v>0</v>
      </c>
      <c r="L57" s="134">
        <f>IF(OR(D34="○",D35="○"),1,0)</f>
        <v>0</v>
      </c>
      <c r="M57" s="134">
        <f>IF(OR(D36="○",D37="○"),1,0)</f>
        <v>0</v>
      </c>
      <c r="N57" s="134">
        <f>IF(OR(D38="○",D39="○",D40="○",D41="○",D42="○",D43="○"),1,0)</f>
        <v>0</v>
      </c>
      <c r="O57" s="134">
        <f>IF(OR(D38="○",D39="○",D40="○",D41="○",D42="○",D44="○",D45="○"),1,0)</f>
        <v>0</v>
      </c>
      <c r="P57" s="134">
        <f>IF(OR(D38="○",D45="○",D46="○",D56="○"),1,0)</f>
        <v>0</v>
      </c>
      <c r="Q57" s="134">
        <f>IF(D48="○",1,0)</f>
        <v>0</v>
      </c>
      <c r="R57" s="134">
        <f>IF(OR(D51="○",D52="○",D53="○",D54="○"),1,0)</f>
        <v>0</v>
      </c>
      <c r="S57" s="134">
        <f>IF(OR(D45="○",D46="○",D55="○",D56="○"),1,0)</f>
        <v>0</v>
      </c>
      <c r="T57" s="133">
        <f>COUNTIF($T$14:$T$56,$D$61)</f>
        <v>0</v>
      </c>
    </row>
    <row r="58" spans="1:23" s="135" customFormat="1" ht="11.25" hidden="1">
      <c r="D58" s="135" t="s">
        <v>322</v>
      </c>
      <c r="E58" s="135" t="str">
        <f>IF(E$57=1,E$60,"")</f>
        <v/>
      </c>
      <c r="F58" s="135" t="str">
        <f t="shared" ref="F58:S59" si="2">IF(F$57=1,F$60,"")</f>
        <v/>
      </c>
      <c r="G58" s="135" t="str">
        <f t="shared" si="2"/>
        <v/>
      </c>
      <c r="H58" s="135" t="str">
        <f t="shared" si="2"/>
        <v/>
      </c>
      <c r="I58" s="135" t="str">
        <f t="shared" si="2"/>
        <v/>
      </c>
      <c r="J58" s="135" t="str">
        <f t="shared" si="2"/>
        <v/>
      </c>
      <c r="K58" s="135" t="str">
        <f t="shared" si="2"/>
        <v/>
      </c>
      <c r="L58" s="135" t="str">
        <f t="shared" si="2"/>
        <v/>
      </c>
      <c r="M58" s="135" t="str">
        <f t="shared" si="2"/>
        <v/>
      </c>
      <c r="N58" s="135" t="str">
        <f t="shared" si="2"/>
        <v/>
      </c>
      <c r="O58" s="135" t="str">
        <f t="shared" si="2"/>
        <v/>
      </c>
      <c r="P58" s="135" t="str">
        <f t="shared" si="2"/>
        <v/>
      </c>
      <c r="Q58" s="135" t="str">
        <f t="shared" si="2"/>
        <v/>
      </c>
      <c r="R58" s="135" t="str">
        <f t="shared" si="2"/>
        <v/>
      </c>
      <c r="S58" s="135" t="str">
        <f t="shared" si="2"/>
        <v/>
      </c>
    </row>
    <row r="59" spans="1:23" s="135" customFormat="1" ht="11.25" hidden="1">
      <c r="D59" s="135" t="s">
        <v>324</v>
      </c>
      <c r="E59" s="135" t="str">
        <f>IF(E$57=1,E$60,"")</f>
        <v/>
      </c>
      <c r="F59" s="135" t="str">
        <f t="shared" si="2"/>
        <v/>
      </c>
      <c r="G59" s="135" t="str">
        <f t="shared" si="2"/>
        <v/>
      </c>
      <c r="H59" s="135" t="str">
        <f t="shared" si="2"/>
        <v/>
      </c>
      <c r="I59" s="135" t="str">
        <f t="shared" si="2"/>
        <v/>
      </c>
      <c r="J59" s="135" t="str">
        <f t="shared" si="2"/>
        <v/>
      </c>
      <c r="K59" s="135" t="str">
        <f t="shared" si="2"/>
        <v/>
      </c>
      <c r="L59" s="135" t="str">
        <f t="shared" si="2"/>
        <v/>
      </c>
      <c r="M59" s="135" t="str">
        <f t="shared" si="2"/>
        <v/>
      </c>
      <c r="N59" s="135" t="str">
        <f t="shared" si="2"/>
        <v/>
      </c>
      <c r="O59" s="135" t="str">
        <f t="shared" si="2"/>
        <v/>
      </c>
      <c r="P59" s="135" t="str">
        <f t="shared" si="2"/>
        <v/>
      </c>
      <c r="Q59" s="135" t="str">
        <f t="shared" si="2"/>
        <v/>
      </c>
      <c r="R59" s="135" t="str">
        <f t="shared" si="2"/>
        <v/>
      </c>
      <c r="S59" s="135" t="str">
        <f t="shared" si="2"/>
        <v/>
      </c>
    </row>
    <row r="60" spans="1:23" s="135" customFormat="1" ht="19.5" hidden="1" customHeight="1">
      <c r="E60" s="136" t="s">
        <v>461</v>
      </c>
      <c r="F60" s="136" t="s">
        <v>462</v>
      </c>
      <c r="G60" s="136" t="s">
        <v>463</v>
      </c>
      <c r="H60" s="136" t="s">
        <v>276</v>
      </c>
      <c r="I60" s="136" t="s">
        <v>282</v>
      </c>
      <c r="J60" s="136" t="s">
        <v>464</v>
      </c>
      <c r="K60" s="136" t="s">
        <v>277</v>
      </c>
      <c r="L60" s="136" t="s">
        <v>465</v>
      </c>
      <c r="M60" s="137" t="s">
        <v>289</v>
      </c>
      <c r="N60" s="136" t="s">
        <v>278</v>
      </c>
      <c r="O60" s="136" t="s">
        <v>284</v>
      </c>
      <c r="P60" s="136" t="s">
        <v>290</v>
      </c>
      <c r="Q60" s="136" t="s">
        <v>466</v>
      </c>
      <c r="R60" s="136" t="s">
        <v>279</v>
      </c>
      <c r="S60" s="136" t="s">
        <v>467</v>
      </c>
    </row>
    <row r="61" spans="1:23" s="133" customFormat="1" hidden="1">
      <c r="D61" s="133" t="s">
        <v>468</v>
      </c>
    </row>
    <row r="62" spans="1:23" s="25" customFormat="1" hidden="1">
      <c r="U62" s="133"/>
      <c r="V62" s="133"/>
      <c r="W62" s="133"/>
    </row>
  </sheetData>
  <sheetProtection algorithmName="SHA-512" hashValue="JwgwRY+z0KIW1/QsXad40RCPNFELIaMtLX86f5ZEFchCI3e+0ebpvIzcfnWzQySq8kNBm43kMSAMwM35IfhW4g==" saltValue="XU1QFFRiBm8HOTAulW3dQw==" spinCount="100000" sheet="1" objects="1" scenarios="1"/>
  <mergeCells count="28">
    <mergeCell ref="A38:A50"/>
    <mergeCell ref="B38:B47"/>
    <mergeCell ref="B48:B50"/>
    <mergeCell ref="A51:A56"/>
    <mergeCell ref="B51:B54"/>
    <mergeCell ref="B55:B56"/>
    <mergeCell ref="A14:A30"/>
    <mergeCell ref="B14:B19"/>
    <mergeCell ref="B20:B25"/>
    <mergeCell ref="B26:B30"/>
    <mergeCell ref="A31:A37"/>
    <mergeCell ref="B31:B33"/>
    <mergeCell ref="B34:B35"/>
    <mergeCell ref="B36:B37"/>
    <mergeCell ref="A8:S8"/>
    <mergeCell ref="A9:S9"/>
    <mergeCell ref="A11:D12"/>
    <mergeCell ref="E11:G11"/>
    <mergeCell ref="H11:J11"/>
    <mergeCell ref="K11:M11"/>
    <mergeCell ref="N11:Q11"/>
    <mergeCell ref="R11:S11"/>
    <mergeCell ref="A7:S7"/>
    <mergeCell ref="A1:S1"/>
    <mergeCell ref="A3:S3"/>
    <mergeCell ref="A4:S4"/>
    <mergeCell ref="A5:S5"/>
    <mergeCell ref="A6:S6"/>
  </mergeCells>
  <phoneticPr fontId="17"/>
  <conditionalFormatting sqref="E12">
    <cfRule type="expression" dxfId="300" priority="15">
      <formula>$E$57=1</formula>
    </cfRule>
  </conditionalFormatting>
  <conditionalFormatting sqref="F12">
    <cfRule type="expression" dxfId="299" priority="14">
      <formula>$F$57=1</formula>
    </cfRule>
  </conditionalFormatting>
  <conditionalFormatting sqref="G12">
    <cfRule type="expression" dxfId="298" priority="13">
      <formula>$G$57=1</formula>
    </cfRule>
  </conditionalFormatting>
  <conditionalFormatting sqref="H12">
    <cfRule type="expression" dxfId="297" priority="12">
      <formula>$H$57=1</formula>
    </cfRule>
  </conditionalFormatting>
  <conditionalFormatting sqref="I12">
    <cfRule type="expression" dxfId="296" priority="11">
      <formula>$I$57=1</formula>
    </cfRule>
  </conditionalFormatting>
  <conditionalFormatting sqref="J12">
    <cfRule type="expression" dxfId="295" priority="10">
      <formula>$J$57=1</formula>
    </cfRule>
  </conditionalFormatting>
  <conditionalFormatting sqref="K12">
    <cfRule type="expression" dxfId="294" priority="9">
      <formula>$K$57=1</formula>
    </cfRule>
  </conditionalFormatting>
  <conditionalFormatting sqref="L12">
    <cfRule type="expression" dxfId="293" priority="8">
      <formula>$L$57=1</formula>
    </cfRule>
  </conditionalFormatting>
  <conditionalFormatting sqref="M12">
    <cfRule type="expression" dxfId="292" priority="7">
      <formula>$M$57=1</formula>
    </cfRule>
  </conditionalFormatting>
  <conditionalFormatting sqref="N12">
    <cfRule type="expression" dxfId="291" priority="6">
      <formula>$N$57=1</formula>
    </cfRule>
  </conditionalFormatting>
  <conditionalFormatting sqref="O12">
    <cfRule type="expression" dxfId="290" priority="5">
      <formula>$O$57=1</formula>
    </cfRule>
  </conditionalFormatting>
  <conditionalFormatting sqref="P12">
    <cfRule type="expression" dxfId="289" priority="4">
      <formula>$P$57=1</formula>
    </cfRule>
  </conditionalFormatting>
  <conditionalFormatting sqref="Q12">
    <cfRule type="expression" dxfId="288" priority="3">
      <formula>$Q$57=1</formula>
    </cfRule>
  </conditionalFormatting>
  <conditionalFormatting sqref="R12">
    <cfRule type="expression" dxfId="287" priority="2">
      <formula>$R$57=1</formula>
    </cfRule>
  </conditionalFormatting>
  <conditionalFormatting sqref="S12">
    <cfRule type="expression" dxfId="286" priority="1">
      <formula>$S$57=1</formula>
    </cfRule>
  </conditionalFormatting>
  <hyperlinks>
    <hyperlink ref="A5:F5" r:id="rId1" location="page=70　　" display="＜各スキル項目における具体的な学習項目例等について＞" xr:uid="{63CFC58D-AC9E-46C3-AD5D-1AF86F9F75D8}"/>
    <hyperlink ref="A8:S8" r:id="rId2" location="page=73" display="＜各人材類型における「ロール」の定義について＞" xr:uid="{413B776B-0257-439A-A0F0-86611FD6E6E9}"/>
    <hyperlink ref="A5:S5" r:id="rId3" location="page=84" display="＜各スキル項目における具体的な学習項目例等について＞" xr:uid="{3CCE9E9E-040A-45E3-A4E9-AA5A7792D87D}"/>
    <hyperlink ref="E12" r:id="rId4" location="page=100" display="https://www.ipa.go.jp/jinzai/skill-standard/dss/ps6vr700000083ki-att/000106872.pdf - page=100" xr:uid="{17DF307B-15A2-437C-BD5F-F16DA2939B78}"/>
    <hyperlink ref="F12" r:id="rId5" location="page=101" display="https://www.ipa.go.jp/jinzai/skill-standard/dss/ps6vr700000083ki-att/000106872.pdf - page=101" xr:uid="{CF355955-4567-4D99-A3F9-94C85047534D}"/>
    <hyperlink ref="G12" r:id="rId6" location="page=102" display="https://www.ipa.go.jp/jinzai/skill-standard/dss/ps6vr700000083ki-att/000106872.pdf - page=102" xr:uid="{9B32F41E-624C-4456-991E-116263C046FC}"/>
    <hyperlink ref="H12" r:id="rId7" location="page=115" display="https://www.ipa.go.jp/jinzai/skill-standard/dss/ps6vr700000083ki-att/000106872.pdf - page=115" xr:uid="{C96CFEC0-B3D6-49E4-874C-A67263AAA16D}"/>
    <hyperlink ref="I12" r:id="rId8" location="page=116" display="https://www.ipa.go.jp/jinzai/skill-standard/dss/ps6vr700000083ki-att/000106872.pdf - page=116" xr:uid="{6AE0BAFD-A22D-4456-B75C-2ACD0B281F09}"/>
    <hyperlink ref="J12" r:id="rId9" location="page=117" display="https://www.ipa.go.jp/jinzai/skill-standard/dss/ps6vr700000083ki-att/000106872.pdf - page=117" xr:uid="{B64560BD-7CFC-48A0-AC9C-8A359E339CDD}"/>
    <hyperlink ref="K12" r:id="rId10" location="page=126" display="https://www.ipa.go.jp/jinzai/skill-standard/dss/ps6vr700000083ki-att/000106872.pdf - page=126" xr:uid="{5D3B4D96-BD59-42F2-A795-09B459F33D55}"/>
    <hyperlink ref="L12" r:id="rId11" location="page=127" display="https://www.ipa.go.jp/jinzai/skill-standard/dss/ps6vr700000083ki-att/000106872.pdf - page=127" xr:uid="{2BF88DB8-24C4-4BCA-8523-1DF917C9E343}"/>
    <hyperlink ref="M12" r:id="rId12" location="page=128" xr:uid="{488E4B94-5728-45C8-A9D4-99BE2EE681BB}"/>
    <hyperlink ref="N12" r:id="rId13" location="page=135" display="https://www.ipa.go.jp/jinzai/skill-standard/dss/ps6vr700000083ki-att/000106872.pdf - page=135" xr:uid="{AFBB0658-14F7-4CC2-95F2-022D00EC3928}"/>
    <hyperlink ref="O12" r:id="rId14" location="page=136" display="https://www.ipa.go.jp/jinzai/skill-standard/dss/ps6vr700000083ki-att/000106872.pdf - page=136" xr:uid="{24BC39C0-BFED-4B56-BCBE-A281B0CB0DD3}"/>
    <hyperlink ref="P12" r:id="rId15" location="page=137" display="https://www.ipa.go.jp/jinzai/skill-standard/dss/ps6vr700000083ki-att/000106872.pdf - page=137" xr:uid="{5204A97B-A406-4D34-A698-8461F2109F9B}"/>
    <hyperlink ref="Q12" r:id="rId16" location="page=138" display="https://www.ipa.go.jp/jinzai/skill-standard/dss/ps6vr700000083ki-att/000106872.pdf - page=138" xr:uid="{2A65C4B6-370D-4037-BA54-70E104CA3716}"/>
    <hyperlink ref="R12" r:id="rId17" location="page=145" display="https://www.ipa.go.jp/jinzai/skill-standard/dss/ps6vr700000083ki-att/000106872.pdf - page=145" xr:uid="{51B31D8F-6DE1-445C-AC25-40094F54713A}"/>
    <hyperlink ref="S12" r:id="rId18" location="page=146" display="https://www.ipa.go.jp/jinzai/skill-standard/dss/ps6vr700000083ki-att/000106872.pdf - page=146" xr:uid="{9F26E5A8-D110-4944-A2C0-0FCB81E3ADE3}"/>
    <hyperlink ref="C14:C19" r:id="rId19" location="page=85" display="ビジネス戦略策定・実行" xr:uid="{0746633A-A872-4AA0-AF25-3F273A0EB053}"/>
    <hyperlink ref="C20:C25" r:id="rId20" location="page=86" display="ビジネス調査" xr:uid="{10E2E823-728C-4710-A544-04C17808797F}"/>
    <hyperlink ref="C26:C30" r:id="rId21" location="page=87" display="顧客・ユーザー理解" xr:uid="{A7B6AF5D-83A3-4427-AC89-8AC909577983}"/>
    <hyperlink ref="C31:C35" r:id="rId22" location="page=88" display="データ理解・活用" xr:uid="{56C32743-1332-4095-84D0-23B6349E9C2A}"/>
    <hyperlink ref="C36:C37" r:id="rId23" location="page=89" display="データ活用基盤設計" xr:uid="{9A7FF009-419E-471B-A586-DB2376F9D29B}"/>
    <hyperlink ref="C38:C50" r:id="rId24" location="page=90" display="コンピュータサイエンス" xr:uid="{0F1C5700-7B28-4584-89D1-93D68ECAAB10}"/>
    <hyperlink ref="C51:C56" r:id="rId25" location="page=91" display="セキュリティ体制構築・運営" xr:uid="{F45E661F-863D-4A12-9676-7DB59BC7276F}"/>
  </hyperlinks>
  <pageMargins left="0.7" right="0.7" top="0.75" bottom="0.75" header="0.3" footer="0.3"/>
  <pageSetup paperSize="9" scale="40" orientation="portrait" r:id="rId26"/>
  <extLst>
    <ext xmlns:x14="http://schemas.microsoft.com/office/spreadsheetml/2009/9/main" uri="{CCE6A557-97BC-4b89-ADB6-D9C93CAAB3DF}">
      <x14:dataValidations xmlns:xm="http://schemas.microsoft.com/office/excel/2006/main" count="1">
        <x14:dataValidation type="list" allowBlank="1" showInputMessage="1" showErrorMessage="1" xr:uid="{AF66A25A-74B2-4C07-92E8-365AB53CC40A}">
          <x14:formula1>
            <xm:f>リスト!$AZ$1:$AZ$2</xm:f>
          </x14:formula1>
          <xm:sqref>D14:D56</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EEC8431F10A4B46A871FB4DCA84CF3F" ma:contentTypeVersion="14" ma:contentTypeDescription="新しいドキュメントを作成します。" ma:contentTypeScope="" ma:versionID="07a043caea8b455410977d83a3fe1c8e">
  <xsd:schema xmlns:xsd="http://www.w3.org/2001/XMLSchema" xmlns:xs="http://www.w3.org/2001/XMLSchema" xmlns:p="http://schemas.microsoft.com/office/2006/metadata/properties" xmlns:ns2="547cdc3e-53dc-4fec-b50b-6d0fb9e24faf" xmlns:ns3="ce29d33a-a603-4662-b02e-6bb4e8c17e3e" targetNamespace="http://schemas.microsoft.com/office/2006/metadata/properties" ma:root="true" ma:fieldsID="13a5a3212f4cecee22bcd97f7bac5559" ns2:_="" ns3:_="">
    <xsd:import namespace="547cdc3e-53dc-4fec-b50b-6d0fb9e24faf"/>
    <xsd:import namespace="ce29d33a-a603-4662-b02e-6bb4e8c17e3e"/>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47cdc3e-53dc-4fec-b50b-6d0fb9e24fa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f804ebf9-b652-43cc-9369-06696671cd4d"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indexed="true" ma:internalName="MediaServiceLocation" ma:readOnly="true">
      <xsd:simpleType>
        <xsd:restriction base="dms:Text"/>
      </xsd:simpleType>
    </xsd:element>
    <xsd:element name="MediaServiceBillingMetadata" ma:index="21"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29d33a-a603-4662-b02e-6bb4e8c17e3e"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950847c1-43f1-49ef-a896-caf0bc63a78d}" ma:internalName="TaxCatchAll" ma:showField="CatchAllData" ma:web="ce29d33a-a603-4662-b02e-6bb4e8c17e3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547cdc3e-53dc-4fec-b50b-6d0fb9e24faf">
      <Terms xmlns="http://schemas.microsoft.com/office/infopath/2007/PartnerControls"/>
    </lcf76f155ced4ddcb4097134ff3c332f>
    <TaxCatchAll xmlns="ce29d33a-a603-4662-b02e-6bb4e8c17e3e" xsi:nil="true"/>
  </documentManagement>
</p:properties>
</file>

<file path=customXml/itemProps1.xml><?xml version="1.0" encoding="utf-8"?>
<ds:datastoreItem xmlns:ds="http://schemas.openxmlformats.org/officeDocument/2006/customXml" ds:itemID="{2E06DFFC-EE27-435D-9F8B-738FDB4BD54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47cdc3e-53dc-4fec-b50b-6d0fb9e24faf"/>
    <ds:schemaRef ds:uri="ce29d33a-a603-4662-b02e-6bb4e8c17e3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9EF4ABF8-3B12-447A-AD17-7582A5CDDA03}">
  <ds:schemaRefs>
    <ds:schemaRef ds:uri="http://schemas.microsoft.com/sharepoint/v3/contenttype/forms"/>
  </ds:schemaRefs>
</ds:datastoreItem>
</file>

<file path=customXml/itemProps3.xml><?xml version="1.0" encoding="utf-8"?>
<ds:datastoreItem xmlns:ds="http://schemas.openxmlformats.org/officeDocument/2006/customXml" ds:itemID="{961CBEFF-BA8A-413B-82EC-780CFF2FA175}">
  <ds:schemaRefs>
    <ds:schemaRef ds:uri="http://schemas.openxmlformats.org/package/2006/metadata/core-properties"/>
    <ds:schemaRef ds:uri="547cdc3e-53dc-4fec-b50b-6d0fb9e24faf"/>
    <ds:schemaRef ds:uri="http://schemas.microsoft.com/office/2006/documentManagement/types"/>
    <ds:schemaRef ds:uri="http://www.w3.org/XML/1998/namespace"/>
    <ds:schemaRef ds:uri="ce29d33a-a603-4662-b02e-6bb4e8c17e3e"/>
    <ds:schemaRef ds:uri="http://schemas.microsoft.com/office/infopath/2007/PartnerControls"/>
    <ds:schemaRef ds:uri="http://purl.org/dc/elements/1.1/"/>
    <ds:schemaRef ds:uri="http://schemas.microsoft.com/office/2006/metadata/properties"/>
    <ds:schemaRef ds:uri="http://purl.org/dc/dcmitype/"/>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44</vt:i4>
      </vt:variant>
      <vt:variant>
        <vt:lpstr>名前付き一覧</vt:lpstr>
      </vt:variant>
      <vt:variant>
        <vt:i4>173</vt:i4>
      </vt:variant>
    </vt:vector>
  </HeadingPairs>
  <TitlesOfParts>
    <vt:vector size="217" baseType="lpstr">
      <vt:lpstr>リスト</vt:lpstr>
      <vt:lpstr>リスト (2)</vt:lpstr>
      <vt:lpstr>目次</vt:lpstr>
      <vt:lpstr>個票ｰ1001</vt:lpstr>
      <vt:lpstr>ロール対応表ｰ1001</vt:lpstr>
      <vt:lpstr>訓練経費内訳票-1001</vt:lpstr>
      <vt:lpstr>講座運営管理状況_講師等経歴書-1001</vt:lpstr>
      <vt:lpstr>個票ｰ1002</vt:lpstr>
      <vt:lpstr>ロール対応表ｰ1002</vt:lpstr>
      <vt:lpstr>訓練経費内訳票-1002</vt:lpstr>
      <vt:lpstr>講座運営管理状況_講師等経歴書-1002</vt:lpstr>
      <vt:lpstr>個票ｰ1003</vt:lpstr>
      <vt:lpstr>ロール対応表ｰ1003</vt:lpstr>
      <vt:lpstr>訓練経費内訳票-1003</vt:lpstr>
      <vt:lpstr>講座運営管理状況_講師等経歴書-1003</vt:lpstr>
      <vt:lpstr>個票ｰ1004</vt:lpstr>
      <vt:lpstr>ロール対応表ｰ1004</vt:lpstr>
      <vt:lpstr>訓練経費内訳票-1004</vt:lpstr>
      <vt:lpstr>講座運営管理状況_講師等経歴書-1004</vt:lpstr>
      <vt:lpstr>個票ｰ1005</vt:lpstr>
      <vt:lpstr>ロール対応表ｰ1005</vt:lpstr>
      <vt:lpstr>訓練経費内訳票-1005</vt:lpstr>
      <vt:lpstr>講座運営管理状況_講師等経歴書-1005</vt:lpstr>
      <vt:lpstr>個票ｰ1006</vt:lpstr>
      <vt:lpstr>ロール対応表ｰ1006</vt:lpstr>
      <vt:lpstr>訓練経費内訳票-1006</vt:lpstr>
      <vt:lpstr>講座運営管理状況_講師等経歴書-1006</vt:lpstr>
      <vt:lpstr>個票ｰ1007</vt:lpstr>
      <vt:lpstr>ロール対応表ｰ1007</vt:lpstr>
      <vt:lpstr>訓練経費内訳票-1007</vt:lpstr>
      <vt:lpstr>講座運営管理状況_講師等経歴書-1007</vt:lpstr>
      <vt:lpstr>個票ｰ1008</vt:lpstr>
      <vt:lpstr>ロール対応表ｰ1008</vt:lpstr>
      <vt:lpstr>訓練経費内訳票-1008</vt:lpstr>
      <vt:lpstr>講座運営管理状況_講師等経歴書-1008</vt:lpstr>
      <vt:lpstr>個票ｰ1009</vt:lpstr>
      <vt:lpstr>ロール対応表ｰ1009</vt:lpstr>
      <vt:lpstr>訓練経費内訳票-1009</vt:lpstr>
      <vt:lpstr>講座運営管理状況_講師等経歴書-1009</vt:lpstr>
      <vt:lpstr>個票ｰ1010</vt:lpstr>
      <vt:lpstr>ロール対応表ｰ10010</vt:lpstr>
      <vt:lpstr>訓練経費内訳票-1010</vt:lpstr>
      <vt:lpstr>講座運営管理状況_講師等経歴書-1010</vt:lpstr>
      <vt:lpstr>講座情報シート</vt:lpstr>
      <vt:lpstr>AI・データサイエンス</vt:lpstr>
      <vt:lpstr>dummy</vt:lpstr>
      <vt:lpstr>ロール対応表ｰ1001!Print_Area</vt:lpstr>
      <vt:lpstr>ロール対応表ｰ10010!Print_Area</vt:lpstr>
      <vt:lpstr>ロール対応表ｰ1002!Print_Area</vt:lpstr>
      <vt:lpstr>ロール対応表ｰ1003!Print_Area</vt:lpstr>
      <vt:lpstr>ロール対応表ｰ1004!Print_Area</vt:lpstr>
      <vt:lpstr>ロール対応表ｰ1005!Print_Area</vt:lpstr>
      <vt:lpstr>ロール対応表ｰ1006!Print_Area</vt:lpstr>
      <vt:lpstr>ロール対応表ｰ1007!Print_Area</vt:lpstr>
      <vt:lpstr>ロール対応表ｰ1008!Print_Area</vt:lpstr>
      <vt:lpstr>ロール対応表ｰ1009!Print_Area</vt:lpstr>
      <vt:lpstr>'訓練経費内訳票-1001'!Print_Area</vt:lpstr>
      <vt:lpstr>'訓練経費内訳票-1002'!Print_Area</vt:lpstr>
      <vt:lpstr>'訓練経費内訳票-1003'!Print_Area</vt:lpstr>
      <vt:lpstr>'訓練経費内訳票-1004'!Print_Area</vt:lpstr>
      <vt:lpstr>'訓練経費内訳票-1005'!Print_Area</vt:lpstr>
      <vt:lpstr>'訓練経費内訳票-1006'!Print_Area</vt:lpstr>
      <vt:lpstr>'訓練経費内訳票-1007'!Print_Area</vt:lpstr>
      <vt:lpstr>'訓練経費内訳票-1008'!Print_Area</vt:lpstr>
      <vt:lpstr>'訓練経費内訳票-1009'!Print_Area</vt:lpstr>
      <vt:lpstr>'訓練経費内訳票-1010'!Print_Area</vt:lpstr>
      <vt:lpstr>個票ｰ1001!Print_Area</vt:lpstr>
      <vt:lpstr>個票ｰ1002!Print_Area</vt:lpstr>
      <vt:lpstr>個票ｰ1003!Print_Area</vt:lpstr>
      <vt:lpstr>個票ｰ1004!Print_Area</vt:lpstr>
      <vt:lpstr>個票ｰ1005!Print_Area</vt:lpstr>
      <vt:lpstr>個票ｰ1006!Print_Area</vt:lpstr>
      <vt:lpstr>個票ｰ1007!Print_Area</vt:lpstr>
      <vt:lpstr>個票ｰ1008!Print_Area</vt:lpstr>
      <vt:lpstr>個票ｰ1009!Print_Area</vt:lpstr>
      <vt:lpstr>個票ｰ1010!Print_Area</vt:lpstr>
      <vt:lpstr>'講座運営管理状況_講師等経歴書-1001'!Print_Area</vt:lpstr>
      <vt:lpstr>'講座運営管理状況_講師等経歴書-1002'!Print_Area</vt:lpstr>
      <vt:lpstr>'講座運営管理状況_講師等経歴書-1003'!Print_Area</vt:lpstr>
      <vt:lpstr>'講座運営管理状況_講師等経歴書-1004'!Print_Area</vt:lpstr>
      <vt:lpstr>'講座運営管理状況_講師等経歴書-1005'!Print_Area</vt:lpstr>
      <vt:lpstr>'講座運営管理状況_講師等経歴書-1006'!Print_Area</vt:lpstr>
      <vt:lpstr>'講座運営管理状況_講師等経歴書-1007'!Print_Area</vt:lpstr>
      <vt:lpstr>'講座運営管理状況_講師等経歴書-1008'!Print_Area</vt:lpstr>
      <vt:lpstr>'講座運営管理状況_講師等経歴書-1009'!Print_Area</vt:lpstr>
      <vt:lpstr>'講座運営管理状況_講師等経歴書-1010'!Print_Area</vt:lpstr>
      <vt:lpstr>目次!Print_Area</vt:lpstr>
      <vt:lpstr>'訓練経費内訳票-1001'!Print_Titles</vt:lpstr>
      <vt:lpstr>'訓練経費内訳票-1002'!Print_Titles</vt:lpstr>
      <vt:lpstr>'訓練経費内訳票-1003'!Print_Titles</vt:lpstr>
      <vt:lpstr>'訓練経費内訳票-1004'!Print_Titles</vt:lpstr>
      <vt:lpstr>'訓練経費内訳票-1005'!Print_Titles</vt:lpstr>
      <vt:lpstr>'訓練経費内訳票-1006'!Print_Titles</vt:lpstr>
      <vt:lpstr>'訓練経費内訳票-1007'!Print_Titles</vt:lpstr>
      <vt:lpstr>'訓練経費内訳票-1008'!Print_Titles</vt:lpstr>
      <vt:lpstr>'訓練経費内訳票-1009'!Print_Titles</vt:lpstr>
      <vt:lpstr>'訓練経費内訳票-1010'!Print_Titles</vt:lpstr>
      <vt:lpstr>'リスト (2)'!セキュリティ</vt:lpstr>
      <vt:lpstr>個票ｰ1001!セキュリティ</vt:lpstr>
      <vt:lpstr>個票ｰ1002!セキュリティ</vt:lpstr>
      <vt:lpstr>個票ｰ1003!セキュリティ</vt:lpstr>
      <vt:lpstr>個票ｰ1004!セキュリティ</vt:lpstr>
      <vt:lpstr>個票ｰ1005!セキュリティ</vt:lpstr>
      <vt:lpstr>個票ｰ1006!セキュリティ</vt:lpstr>
      <vt:lpstr>個票ｰ1007!セキュリティ</vt:lpstr>
      <vt:lpstr>個票ｰ1008!セキュリティ</vt:lpstr>
      <vt:lpstr>個票ｰ1009!セキュリティ</vt:lpstr>
      <vt:lpstr>個票ｰ1010!セキュリティ</vt:lpstr>
      <vt:lpstr>個票ｰ1001!セキュリティマネジメント</vt:lpstr>
      <vt:lpstr>個票ｰ1002!セキュリティマネジメント</vt:lpstr>
      <vt:lpstr>個票ｰ1003!セキュリティマネジメント</vt:lpstr>
      <vt:lpstr>個票ｰ1004!セキュリティマネジメント</vt:lpstr>
      <vt:lpstr>個票ｰ1005!セキュリティマネジメント</vt:lpstr>
      <vt:lpstr>個票ｰ1006!セキュリティマネジメント</vt:lpstr>
      <vt:lpstr>個票ｰ1007!セキュリティマネジメント</vt:lpstr>
      <vt:lpstr>個票ｰ1008!セキュリティマネジメント</vt:lpstr>
      <vt:lpstr>個票ｰ1009!セキュリティマネジメント</vt:lpstr>
      <vt:lpstr>個票ｰ1010!セキュリティマネジメント</vt:lpstr>
      <vt:lpstr>セキュリティマネジメント</vt:lpstr>
      <vt:lpstr>個票ｰ1001!セキュリティ技術</vt:lpstr>
      <vt:lpstr>個票ｰ1002!セキュリティ技術</vt:lpstr>
      <vt:lpstr>個票ｰ1003!セキュリティ技術</vt:lpstr>
      <vt:lpstr>個票ｰ1004!セキュリティ技術</vt:lpstr>
      <vt:lpstr>個票ｰ1005!セキュリティ技術</vt:lpstr>
      <vt:lpstr>個票ｰ1006!セキュリティ技術</vt:lpstr>
      <vt:lpstr>個票ｰ1007!セキュリティ技術</vt:lpstr>
      <vt:lpstr>個票ｰ1008!セキュリティ技術</vt:lpstr>
      <vt:lpstr>個票ｰ1009!セキュリティ技術</vt:lpstr>
      <vt:lpstr>個票ｰ1010!セキュリティ技術</vt:lpstr>
      <vt:lpstr>セキュリティ技術</vt:lpstr>
      <vt:lpstr>ソフトウェア開発</vt:lpstr>
      <vt:lpstr>ダミー</vt:lpstr>
      <vt:lpstr>データ</vt:lpstr>
      <vt:lpstr>データ・AIの戦略的活用</vt:lpstr>
      <vt:lpstr>個票ｰ1001!データエンジニアリング</vt:lpstr>
      <vt:lpstr>個票ｰ1002!データエンジニアリング</vt:lpstr>
      <vt:lpstr>個票ｰ1003!データエンジニアリング</vt:lpstr>
      <vt:lpstr>個票ｰ1004!データエンジニアリング</vt:lpstr>
      <vt:lpstr>個票ｰ1005!データエンジニアリング</vt:lpstr>
      <vt:lpstr>個票ｰ1006!データエンジニアリング</vt:lpstr>
      <vt:lpstr>個票ｰ1007!データエンジニアリング</vt:lpstr>
      <vt:lpstr>個票ｰ1008!データエンジニアリング</vt:lpstr>
      <vt:lpstr>個票ｰ1009!データエンジニアリング</vt:lpstr>
      <vt:lpstr>個票ｰ1010!データエンジニアリング</vt:lpstr>
      <vt:lpstr>データエンジニアリング</vt:lpstr>
      <vt:lpstr>データ活用</vt:lpstr>
      <vt:lpstr>テクノロジー</vt:lpstr>
      <vt:lpstr>個票ｰ1001!デザイン</vt:lpstr>
      <vt:lpstr>個票ｰ1002!デザイン</vt:lpstr>
      <vt:lpstr>個票ｰ1003!デザイン</vt:lpstr>
      <vt:lpstr>個票ｰ1004!デザイン</vt:lpstr>
      <vt:lpstr>個票ｰ1005!デザイン</vt:lpstr>
      <vt:lpstr>個票ｰ1006!デザイン</vt:lpstr>
      <vt:lpstr>個票ｰ1007!デザイン</vt:lpstr>
      <vt:lpstr>個票ｰ1008!デザイン</vt:lpstr>
      <vt:lpstr>個票ｰ1009!デザイン</vt:lpstr>
      <vt:lpstr>個票ｰ1010!デザイン</vt:lpstr>
      <vt:lpstr>デザイン</vt:lpstr>
      <vt:lpstr>個票ｰ1001!デジタルテクノロジー</vt:lpstr>
      <vt:lpstr>個票ｰ1002!デジタルテクノロジー</vt:lpstr>
      <vt:lpstr>個票ｰ1003!デジタルテクノロジー</vt:lpstr>
      <vt:lpstr>個票ｰ1004!デジタルテクノロジー</vt:lpstr>
      <vt:lpstr>個票ｰ1005!デジタルテクノロジー</vt:lpstr>
      <vt:lpstr>個票ｰ1006!デジタルテクノロジー</vt:lpstr>
      <vt:lpstr>個票ｰ1007!デジタルテクノロジー</vt:lpstr>
      <vt:lpstr>個票ｰ1008!デジタルテクノロジー</vt:lpstr>
      <vt:lpstr>個票ｰ1009!デジタルテクノロジー</vt:lpstr>
      <vt:lpstr>個票ｰ1010!デジタルテクノロジー</vt:lpstr>
      <vt:lpstr>デジタルテクノロジー</vt:lpstr>
      <vt:lpstr>個票ｰ1001!ビジネスモデル・プロセス</vt:lpstr>
      <vt:lpstr>個票ｰ1002!ビジネスモデル・プロセス</vt:lpstr>
      <vt:lpstr>個票ｰ1003!ビジネスモデル・プロセス</vt:lpstr>
      <vt:lpstr>個票ｰ1004!ビジネスモデル・プロセス</vt:lpstr>
      <vt:lpstr>個票ｰ1005!ビジネスモデル・プロセス</vt:lpstr>
      <vt:lpstr>個票ｰ1006!ビジネスモデル・プロセス</vt:lpstr>
      <vt:lpstr>個票ｰ1007!ビジネスモデル・プロセス</vt:lpstr>
      <vt:lpstr>個票ｰ1008!ビジネスモデル・プロセス</vt:lpstr>
      <vt:lpstr>個票ｰ1009!ビジネスモデル・プロセス</vt:lpstr>
      <vt:lpstr>個票ｰ1010!ビジネスモデル・プロセス</vt:lpstr>
      <vt:lpstr>ビジネスモデル・プロセス</vt:lpstr>
      <vt:lpstr>ビジネス変革</vt:lpstr>
      <vt:lpstr>リストA</vt:lpstr>
      <vt:lpstr>リストB</vt:lpstr>
      <vt:lpstr>個票ｰ1001!戦略・マネジメント・システム</vt:lpstr>
      <vt:lpstr>個票ｰ1002!戦略・マネジメント・システム</vt:lpstr>
      <vt:lpstr>個票ｰ1003!戦略・マネジメント・システム</vt:lpstr>
      <vt:lpstr>個票ｰ1004!戦略・マネジメント・システム</vt:lpstr>
      <vt:lpstr>個票ｰ1005!戦略・マネジメント・システム</vt:lpstr>
      <vt:lpstr>個票ｰ1006!戦略・マネジメント・システム</vt:lpstr>
      <vt:lpstr>個票ｰ1007!戦略・マネジメント・システム</vt:lpstr>
      <vt:lpstr>個票ｰ1008!戦略・マネジメント・システム</vt:lpstr>
      <vt:lpstr>個票ｰ1009!戦略・マネジメント・システム</vt:lpstr>
      <vt:lpstr>個票ｰ1010!戦略・マネジメント・システム</vt:lpstr>
      <vt:lpstr>戦略・マネジメントシステム</vt:lpstr>
      <vt:lpstr>個票ｰ1001!通学</vt:lpstr>
      <vt:lpstr>個票ｰ1002!通学</vt:lpstr>
      <vt:lpstr>個票ｰ1003!通学</vt:lpstr>
      <vt:lpstr>個票ｰ1004!通学</vt:lpstr>
      <vt:lpstr>個票ｰ1005!通学</vt:lpstr>
      <vt:lpstr>個票ｰ1006!通学</vt:lpstr>
      <vt:lpstr>個票ｰ1007!通学</vt:lpstr>
      <vt:lpstr>個票ｰ1008!通学</vt:lpstr>
      <vt:lpstr>個票ｰ1009!通学</vt:lpstr>
      <vt:lpstr>個票ｰ1010!通学</vt:lpstr>
      <vt:lpstr>個票ｰ1001!通信</vt:lpstr>
      <vt:lpstr>個票ｰ1002!通信</vt:lpstr>
      <vt:lpstr>個票ｰ1003!通信</vt:lpstr>
      <vt:lpstr>個票ｰ1004!通信</vt:lpstr>
      <vt:lpstr>個票ｰ1005!通信</vt:lpstr>
      <vt:lpstr>個票ｰ1006!通信</vt:lpstr>
      <vt:lpstr>個票ｰ1007!通信</vt:lpstr>
      <vt:lpstr>個票ｰ1008!通信</vt:lpstr>
      <vt:lpstr>個票ｰ1009!通信</vt:lpstr>
      <vt:lpstr>個票ｰ1010!通信</vt:lpstr>
      <vt:lpstr>別表１</vt:lpstr>
      <vt:lpstr>'リスト (2)'!別表１の名称</vt:lpstr>
      <vt:lpstr>別表１の名称</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2022-03-08T06:23:37Z</dcterms:created>
  <dcterms:modified xsi:type="dcterms:W3CDTF">2025-10-10T04:36:29Z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0x010100EEEC8431F10A4B46A871FB4DCA84CF3F</vt:lpwstr>
  </property>
  <property fmtid="{D5CDD505-2E9C-101B-9397-08002B2CF9AE}" pid="3" name="MediaServiceImageTags">
    <vt:lpwstr/>
  </property>
</Properties>
</file>