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C269B107-67C5-480C-9029-F98E12D441FE}" xr6:coauthVersionLast="47" xr6:coauthVersionMax="47" xr10:uidLastSave="{00000000-0000-0000-0000-000000000000}"/>
  <bookViews>
    <workbookView xWindow="-28920" yWindow="-120" windowWidth="29040" windowHeight="16440" tabRatio="817" xr2:uid="{00000000-000D-0000-FFFF-FFFF00000000}"/>
  </bookViews>
  <sheets>
    <sheet name="目次" sheetId="19" r:id="rId1"/>
    <sheet name="説明" sheetId="21" r:id="rId2"/>
    <sheet name="（提案時）見積書表紙" sheetId="15" r:id="rId3"/>
    <sheet name="見積内訳" sheetId="14" r:id="rId4"/>
    <sheet name="見積内訳 (共同提案分)" sheetId="20" r:id="rId5"/>
    <sheet name="（採択後）見積書表紙" sheetId="6" r:id="rId6"/>
    <sheet name="【記載例】見積内訳" sheetId="2" r:id="rId7"/>
    <sheet name="【書式】人件費実績単価算出表" sheetId="10" r:id="rId8"/>
    <sheet name="【記載例】一般管理費率算出表" sheetId="16" r:id="rId9"/>
    <sheet name="【書式】一般管理費率算出表" sheetId="12"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[1]ｺﾋﾟｰc!#REF!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8Ａ１_">#REF!</definedName>
    <definedName name="_８年度________________単価">#REF!</definedName>
    <definedName name="_9印刷範囲_3">#REF!</definedName>
    <definedName name="_９年度">#REF!</definedName>
    <definedName name="_Ａ１">#REF!</definedName>
    <definedName name="_Area">#REF!</definedName>
    <definedName name="_BORDERSOFF__PA">[1]ｺﾋﾟｰc!#REF!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xlnm._FilterDatabase" localSheetId="5" hidden="1">'（採択後）見積書表紙'!$A$26:$V$26</definedName>
    <definedName name="_xlnm._FilterDatabase" localSheetId="2" hidden="1">'（提案時）見積書表紙'!$A$26:$V$26</definedName>
    <definedName name="_Key1" hidden="1">#REF!</definedName>
    <definedName name="_Key2" hidden="1">#REF!</definedName>
    <definedName name="_L__DEL___">#N/A</definedName>
    <definedName name="_OPEN__CON__W_">[1]ｺﾋﾟｰc!#REF!</definedName>
    <definedName name="_Order1" hidden="1">255</definedName>
    <definedName name="_Order2" hidden="1">255</definedName>
    <definedName name="_P1">#REF!</definedName>
    <definedName name="_Sort" hidden="1">#REF!</definedName>
    <definedName name="_WRITE__CHAR_27">[1]ｺﾋﾟｰc!#REF!</definedName>
    <definedName name="_WXD_">[1]ｺﾋﾟｰc!#REF!</definedName>
    <definedName name="_WXH_">[1]ｺﾋﾟｰc!#REF!</definedName>
    <definedName name="_画面1_">[1]ｺﾋﾟｰc!#REF!</definedName>
    <definedName name="\">[2]ｺﾋﾟｰc!#REF!</definedName>
    <definedName name="\????">[2]ｺﾋﾟｰc!#REF!</definedName>
    <definedName name="\0">[2]ｺﾋﾟｰc!#REF!</definedName>
    <definedName name="\1">#REF!</definedName>
    <definedName name="\2">#REF!</definedName>
    <definedName name="\a">[2]ｺﾋﾟｰc!#REF!</definedName>
    <definedName name="\b">[2]ｺﾋﾟｰc!#REF!</definedName>
    <definedName name="\c">[2]ｺﾋﾟｰc!#REF!</definedName>
    <definedName name="\d">[2]ｺﾋﾟｰc!#REF!</definedName>
    <definedName name="\e">[2]ｺﾋﾟｰc!#REF!</definedName>
    <definedName name="\f">[2]ｺﾋﾟｰc!#REF!</definedName>
    <definedName name="\g">[2]ｺﾋﾟｰc!#REF!</definedName>
    <definedName name="\h">[2]ｺﾋﾟｰc!#REF!</definedName>
    <definedName name="\i">[2]ｺﾋﾟｰc!#REF!</definedName>
    <definedName name="\j">[2]ｺﾋﾟｰc!#REF!</definedName>
    <definedName name="\k">[2]ｺﾋﾟｰc!#REF!</definedName>
    <definedName name="\l">[2]ｺﾋﾟｰc!#REF!</definedName>
    <definedName name="\m">[2]ｺﾋﾟｰc!#REF!</definedName>
    <definedName name="\n">[2]ｺﾋﾟｰc!#REF!</definedName>
    <definedName name="\o">[2]ｺﾋﾟｰc!#REF!</definedName>
    <definedName name="\p">[2]ｺﾋﾟｰc!#REF!</definedName>
    <definedName name="\q">[2]ｺﾋﾟｰc!#REF!</definedName>
    <definedName name="\r">[2]ｺﾋﾟｰc!#REF!</definedName>
    <definedName name="\s">[2]ｺﾋﾟｰc!#REF!</definedName>
    <definedName name="\t">[2]ｺﾋﾟｰc!#REF!</definedName>
    <definedName name="\u">[2]ｺﾋﾟｰc!#REF!</definedName>
    <definedName name="\v">[2]ｺﾋﾟｰc!#REF!</definedName>
    <definedName name="\w">[2]ｺﾋﾟｰc!#REF!</definedName>
    <definedName name="\x">[2]ｺﾋﾟｰc!#REF!</definedName>
    <definedName name="\y">[2]ｺﾋﾟｰc!#REF!</definedName>
    <definedName name="\z">[2]ｺﾋﾟｰc!#REF!</definedName>
    <definedName name="A">#REF!</definedName>
    <definedName name="ａａａ">#REF!</definedName>
    <definedName name="AS">#REF!</definedName>
    <definedName name="Ｂ．電気設備工事">#REF!</definedName>
    <definedName name="BAREA">#REF!</definedName>
    <definedName name="BAREA2">#REF!</definedName>
    <definedName name="BAREA3">#REF!</definedName>
    <definedName name="bbb">#REF!</definedName>
    <definedName name="ＢＧＭ設備工事">#REF!</definedName>
    <definedName name="ccc">#REF!</definedName>
    <definedName name="_xlnm.Criteria">[3]見積書!#REF!</definedName>
    <definedName name="DATA1">#REF!</definedName>
    <definedName name="DATA2">#REF!</definedName>
    <definedName name="DATA3">#REF!</definedName>
    <definedName name="DATE1">[2]ｺﾋﾟｰc!#REF!</definedName>
    <definedName name="DATE10">[2]ｺﾋﾟｰc!#REF!</definedName>
    <definedName name="DATE11">[2]ｺﾋﾟｰc!#REF!</definedName>
    <definedName name="DATE2">[2]ｺﾋﾟｰc!#REF!</definedName>
    <definedName name="DATE3">[2]ｺﾋﾟｰc!#REF!</definedName>
    <definedName name="DATE4">[2]ｺﾋﾟｰc!#REF!</definedName>
    <definedName name="DATE5">[2]ｺﾋﾟｰc!#REF!</definedName>
    <definedName name="DATE6">[2]ｺﾋﾟｰc!#REF!</definedName>
    <definedName name="DATE7">[2]ｺﾋﾟｰc!#REF!</definedName>
    <definedName name="DATE8">[2]ｺﾋﾟｰc!#REF!</definedName>
    <definedName name="DATE9">[2]ｺﾋﾟｰc!#REF!</definedName>
    <definedName name="ddd">#REF!</definedName>
    <definedName name="eee">#REF!</definedName>
    <definedName name="EP__PB面_____壁">#REF!</definedName>
    <definedName name="FkJkt">'[4]（記入例）【様式6】旅費単価（参考用）'!#REF!</definedName>
    <definedName name="FkJkt1">'[4]（記入例）【様式6】旅費単価（参考用）'!#REF!</definedName>
    <definedName name="Fk空港税">[5]単価!$B$19</definedName>
    <definedName name="Ｈ９年４月度____________________暫定設計金額">#REF!</definedName>
    <definedName name="HTML1_1" hidden="1">"'[三省単価.XLS]3省単価経年推移'!$AB$2:$AK$14"</definedName>
    <definedName name="HTML1_10" hidden="1">""</definedName>
    <definedName name="HTML1_11" hidden="1">1</definedName>
    <definedName name="HTML1_12" hidden="1">"\\SCA2\業務推進\業務推進\営業\登録･競争申請\Y.登録／更新・変更\2.建C･地質･測量\MyHTML.htm"</definedName>
    <definedName name="HTML1_2" hidden="1">1</definedName>
    <definedName name="HTML1_3" hidden="1">"三省単価.XLS"</definedName>
    <definedName name="HTML1_4" hidden="1">"3省単価経年推移"</definedName>
    <definedName name="HTML1_5" hidden="1">""</definedName>
    <definedName name="HTML1_6" hidden="1">-4146</definedName>
    <definedName name="HTML1_7" hidden="1">-4146</definedName>
    <definedName name="HTML1_8" hidden="1">"97/04/17"</definedName>
    <definedName name="HTML1_9" hidden="1">"菅野香苗"</definedName>
    <definedName name="HTMLCount" hidden="1">1</definedName>
    <definedName name="IN_KNN">#REF!</definedName>
    <definedName name="IV電線" localSheetId="2">[6]!IV電線</definedName>
    <definedName name="IV電線" localSheetId="8">[6]!IV電線</definedName>
    <definedName name="IV電線" localSheetId="3">[6]!IV電線</definedName>
    <definedName name="IV電線" localSheetId="4">[6]!IV電線</definedName>
    <definedName name="IV電線">[6]!IV電線</definedName>
    <definedName name="JI">'[7]比較表（１）'!#REF!</definedName>
    <definedName name="JktBal">'[4]（記入例）【様式6】旅費単価（参考用）'!#REF!</definedName>
    <definedName name="JktFk">'[4]（記入例）【様式6】旅費単価（参考用）'!#REF!</definedName>
    <definedName name="JktPad">'[4]（記入例）【様式6】旅費単価（参考用）'!#REF!</definedName>
    <definedName name="K">#REF!</definedName>
    <definedName name="m">[8]見積中標津13!#REF!</definedName>
    <definedName name="Module12.キャンセル" localSheetId="2">[9]!Module12.キャンセル</definedName>
    <definedName name="Module12.キャンセル" localSheetId="8">[9]!Module12.キャンセル</definedName>
    <definedName name="Module12.キャンセル" localSheetId="3">[9]!Module12.キャンセル</definedName>
    <definedName name="Module12.キャンセル" localSheetId="4">[9]!Module12.キャンセル</definedName>
    <definedName name="Module12.キャンセル">[9]!Module12.キャンセル</definedName>
    <definedName name="n">[8]見積中標津13!#REF!</definedName>
    <definedName name="p">#REF!</definedName>
    <definedName name="PP">'[10]起債用諸経費計算書 '!#REF!</definedName>
    <definedName name="PR_KBN">#REF!</definedName>
    <definedName name="PR_MSG">#REF!</definedName>
    <definedName name="PRINNT_TITLEs">#REF!</definedName>
    <definedName name="_xlnm.Print_Area" localSheetId="5">'（採択後）見積書表紙'!$A$1:$W$38</definedName>
    <definedName name="_xlnm.Print_Area" localSheetId="2">'（提案時）見積書表紙'!$A$1:$W$36</definedName>
    <definedName name="_xlnm.Print_Area" localSheetId="6">【記載例】見積内訳!$A$1:$N$92</definedName>
    <definedName name="_xlnm.Print_Area" localSheetId="7">【書式】人件費実績単価算出表!$B$1:$R$39</definedName>
    <definedName name="_xlnm.Print_Area" localSheetId="3">見積内訳!$A$1:$N$92</definedName>
    <definedName name="_xlnm.Print_Area" localSheetId="4">'見積内訳 (共同提案分)'!$A$1:$N$92</definedName>
    <definedName name="_xlnm.Print_Area" localSheetId="1">説明!$B$2:$G$224</definedName>
    <definedName name="_xlnm.Print_Area">[10]厚生省諸経費計算書!#REF!</definedName>
    <definedName name="Print_Area_MI">#REF!</definedName>
    <definedName name="_xlnm.Print_Titles" localSheetId="6">【記載例】見積内訳!$1:$5</definedName>
    <definedName name="_xlnm.Print_Titles" localSheetId="3">見積内訳!$1:$5</definedName>
    <definedName name="_xlnm.Print_Titles" localSheetId="4">'見積内訳 (共同提案分)'!$1:$5</definedName>
    <definedName name="_xlnm.Print_Titles">#REF!</definedName>
    <definedName name="PRINT_TITLES_">#REF!</definedName>
    <definedName name="PRINT_TITLES_MI">#REF!</definedName>
    <definedName name="prinTtitles">#REF!</definedName>
    <definedName name="PRINTTITLES_">#REF!</definedName>
    <definedName name="RECO1">[2]ｺﾋﾟｰc!#REF!</definedName>
    <definedName name="RECO2">[2]ｺﾋﾟｰc!#REF!</definedName>
    <definedName name="RECO3">[2]ｺﾋﾟｰc!#REF!</definedName>
    <definedName name="RECO4">[2]ｺﾋﾟｰc!#REF!</definedName>
    <definedName name="RECO5">[2]ｺﾋﾟｰc!#REF!</definedName>
    <definedName name="RECO6">[2]ｺﾋﾟｰc!#REF!</definedName>
    <definedName name="RECO7">[2]ｺﾋﾟｰc!#REF!</definedName>
    <definedName name="RECO8">[2]ｺﾋﾟｰc!#REF!</definedName>
    <definedName name="RECO9">[2]ｺﾋﾟｰc!#REF!</definedName>
    <definedName name="Record16" localSheetId="2">[9]!Record16</definedName>
    <definedName name="Record16" localSheetId="8">[9]!Record16</definedName>
    <definedName name="Record16" localSheetId="3">[9]!Record16</definedName>
    <definedName name="Record16" localSheetId="4">[9]!Record16</definedName>
    <definedName name="Record16">[9]!Record16</definedName>
    <definedName name="s">[11]建築主体!#REF!</definedName>
    <definedName name="sa">[2]ｺﾋﾟｰc!#REF!</definedName>
    <definedName name="UP率" localSheetId="2">[6]!UP率</definedName>
    <definedName name="UP率" localSheetId="8">[6]!UP率</definedName>
    <definedName name="UP率" localSheetId="3">[6]!UP率</definedName>
    <definedName name="UP率" localSheetId="4">[6]!UP率</definedName>
    <definedName name="UP率">[6]!UP率</definedName>
    <definedName name="VISA">'[4]（記入例）【様式6】旅費単価（参考用）'!#REF!</definedName>
    <definedName name="W">#REF!</definedName>
    <definedName name="あ">#REF!</definedName>
    <definedName name="あｓ">#REF!</definedName>
    <definedName name="ｱｰﾁｶﾙﾊﾞｰﾄ３">[12]雨水等集排水!#REF!</definedName>
    <definedName name="あい">#REF!</definedName>
    <definedName name="あい１">#REF!</definedName>
    <definedName name="あう">#REF!</definedName>
    <definedName name="あう１">#REF!</definedName>
    <definedName name="あう１１１">#REF!</definedName>
    <definedName name="あえ">#REF!</definedName>
    <definedName name="あえ２">#REF!</definedName>
    <definedName name="あえ２２２">#REF!</definedName>
    <definedName name="あえ３３">#REF!</definedName>
    <definedName name="あえ５">#REF!</definedName>
    <definedName name="キャンセル" localSheetId="2">[13]!キャンセル</definedName>
    <definedName name="キャンセル" localSheetId="8">[13]!キャンセル</definedName>
    <definedName name="キャンセル" localSheetId="3">[13]!キャンセル</definedName>
    <definedName name="キャンセル" localSheetId="4">[13]!キャンセル</definedName>
    <definedName name="キャンセル">[13]!キャンセル</definedName>
    <definedName name="コ３Ｆ">#REF!</definedName>
    <definedName name="ｺﾝｸﾘｰﾄ巻立４">[12]雨水等集排水!#REF!</definedName>
    <definedName name="コンセント設備工事">#REF!</definedName>
    <definedName name="コントロｰ・" localSheetId="2">[14]!コントロｰ・</definedName>
    <definedName name="コントロｰ・" localSheetId="8">[14]!コントロｰ・</definedName>
    <definedName name="コントロｰ・" localSheetId="3">[14]!コントロｰ・</definedName>
    <definedName name="コントロｰ・" localSheetId="4">[14]!コントロｰ・</definedName>
    <definedName name="コントロｰ・">[14]!コントロｰ・</definedName>
    <definedName name="スイッチ" localSheetId="2">[13]!スイッチ</definedName>
    <definedName name="スイッチ" localSheetId="8">[13]!スイッチ</definedName>
    <definedName name="スイッチ" localSheetId="3">[13]!スイッチ</definedName>
    <definedName name="スイッチ" localSheetId="4">[13]!スイッチ</definedName>
    <definedName name="スイッチ">[13]!スイッチ</definedName>
    <definedName name="スイッチ入力" localSheetId="2">[13]!スイッチ入力</definedName>
    <definedName name="スイッチ入力" localSheetId="8">[13]!スイッチ入力</definedName>
    <definedName name="スイッチ入力" localSheetId="3">[13]!スイッチ入力</definedName>
    <definedName name="スイッチ入力" localSheetId="4">[13]!スイッチ入力</definedName>
    <definedName name="スイッチ入力">[13]!スイッチ入力</definedName>
    <definedName name="スタイル">#REF!</definedName>
    <definedName name="スポット感知器" localSheetId="2">[6]!UP率</definedName>
    <definedName name="スポット感知器" localSheetId="8">[6]!UP率</definedName>
    <definedName name="スポット感知器" localSheetId="3">[6]!UP率</definedName>
    <definedName name="スポット感知器" localSheetId="4">[6]!UP率</definedName>
    <definedName name="スポット感知器">[6]!UP率</definedName>
    <definedName name="その他工事">[15]屋外附帯!#REF!</definedName>
    <definedName name="ﾀｲﾄﾙ行">#REF!</definedName>
    <definedName name="テレビ共同受信設備工事">#REF!</definedName>
    <definedName name="ふぁ">'[4]（記入例）【様式6】旅費単価（参考用）'!#REF!</definedName>
    <definedName name="マクロ訂正">[2]ｺﾋﾟｰc!#REF!</definedName>
    <definedName name="囲障工事">[16]屋外附帯!#REF!</definedName>
    <definedName name="印刷">#REF!</definedName>
    <definedName name="印刷05">#REF!</definedName>
    <definedName name="印刷1">[2]ｺﾋﾟｰc!#REF!</definedName>
    <definedName name="印刷10">#REF!</definedName>
    <definedName name="印刷2">[2]ｺﾋﾟｰc!#REF!</definedName>
    <definedName name="印刷20">#REF!</definedName>
    <definedName name="印刷30">#REF!</definedName>
    <definedName name="印刷40">#REF!</definedName>
    <definedName name="印刷50">#REF!</definedName>
    <definedName name="印刷EX">#REF!</definedName>
    <definedName name="印刷範囲">#REF!</definedName>
    <definedName name="雨水排水路１">[12]雨水等集排水!#REF!</definedName>
    <definedName name="仮設道路１">[12]道路設備工!#REF!</definedName>
    <definedName name="画面1">[1]ｺﾋﾟｰc!#REF!</definedName>
    <definedName name="回数1">[2]ｺﾋﾟｰc!#REF!</definedName>
    <definedName name="回数10">[2]ｺﾋﾟｰc!#REF!</definedName>
    <definedName name="回数11">[2]ｺﾋﾟｰc!#REF!</definedName>
    <definedName name="回数2">[2]ｺﾋﾟｰc!#REF!</definedName>
    <definedName name="回数20">[2]ｺﾋﾟｰc!#REF!</definedName>
    <definedName name="回数21">[2]ｺﾋﾟｰc!#REF!</definedName>
    <definedName name="回数3">[2]ｺﾋﾟｰc!#REF!</definedName>
    <definedName name="回数30">[2]ｺﾋﾟｰc!#REF!</definedName>
    <definedName name="回数31">[2]ｺﾋﾟｰc!#REF!</definedName>
    <definedName name="回数4">[2]ｺﾋﾟｰc!#REF!</definedName>
    <definedName name="外構">#REF!</definedName>
    <definedName name="外国宿泊">[5]単価!$B$6</definedName>
    <definedName name="外国日当">[5]単価!$B$5</definedName>
    <definedName name="外周水路12">[12]雨水等集排水!#REF!</definedName>
    <definedName name="外周道路４">[12]道路設備工!#REF!</definedName>
    <definedName name="外灯設備工事">#REF!</definedName>
    <definedName name="幹線設備工事">#REF!</definedName>
    <definedName name="管理桝５">[12]雨水等集排水!#REF!</definedName>
    <definedName name="関連屋１次">#REF!</definedName>
    <definedName name="関連屋１次黄">#REF!,#REF!,#REF!,#REF!</definedName>
    <definedName name="関連屋１次単">#REF!</definedName>
    <definedName name="関連屋２次">#REF!</definedName>
    <definedName name="関連屋２次黄">#REF!,#REF!,#REF!</definedName>
    <definedName name="関連屋２次青">#REF!,#REF!</definedName>
    <definedName name="関連校１次">#REF!</definedName>
    <definedName name="関連校１次黄">#REF!,#REF!,#REF!,#REF!</definedName>
    <definedName name="関連校１次単">#REF!</definedName>
    <definedName name="関連校２次">#REF!</definedName>
    <definedName name="関連校２次黄">#REF!,#REF!,#REF!</definedName>
    <definedName name="関連校２次青">#REF!,#REF!</definedName>
    <definedName name="機種" localSheetId="2">[17]!機種</definedName>
    <definedName name="機種" localSheetId="8">[17]!機種</definedName>
    <definedName name="機種" localSheetId="3">[17]!機種</definedName>
    <definedName name="機種" localSheetId="4">[17]!機種</definedName>
    <definedName name="機種">[17]!機種</definedName>
    <definedName name="金抜き内訳">[2]ｺﾋﾟｰc!#REF!</definedName>
    <definedName name="計P1">[10]厚生省諸経費計算書!#REF!</definedName>
    <definedName name="計P2">[10]厚生省諸経費計算書!#REF!</definedName>
    <definedName name="計P3">[10]厚生省諸経費計算書!#REF!</definedName>
    <definedName name="建築">#REF!</definedName>
    <definedName name="減額率">'[18](3)外国旅費内訳_ (2)'!$K$2</definedName>
    <definedName name="光束" localSheetId="2">[17]!光束</definedName>
    <definedName name="光束" localSheetId="8">[17]!光束</definedName>
    <definedName name="光束" localSheetId="3">[17]!光束</definedName>
    <definedName name="光束" localSheetId="4">[17]!光束</definedName>
    <definedName name="光束">[17]!光束</definedName>
    <definedName name="工事設計書">#REF!</definedName>
    <definedName name="項目選択" localSheetId="2">[14]!項目選択</definedName>
    <definedName name="項目選択" localSheetId="8">[14]!項目選択</definedName>
    <definedName name="項目選択" localSheetId="3">[14]!項目選択</definedName>
    <definedName name="項目選択" localSheetId="4">[14]!項目選択</definedName>
    <definedName name="項目選択">[14]!項目選択</definedName>
    <definedName name="国内宿泊">[5]単価!$B$3</definedName>
    <definedName name="国内日当">[5]単価!$B$2</definedName>
    <definedName name="最終頁">[2]ｺﾋﾟｰc!#REF!</definedName>
    <definedName name="最終頁の数字">[2]ｺﾋﾟｰc!#REF!</definedName>
    <definedName name="最終頁算出">[2]ｺﾋﾟｰc!#REF!</definedName>
    <definedName name="最終頁表示">[2]ｺﾋﾟｰc!#REF!</definedName>
    <definedName name="残り記号_\M">[2]ｺﾋﾟｰc!#REF!</definedName>
    <definedName name="指数" localSheetId="2">[17]!指数</definedName>
    <definedName name="指数" localSheetId="8">[17]!指数</definedName>
    <definedName name="指数" localSheetId="3">[17]!指数</definedName>
    <definedName name="指数" localSheetId="4">[17]!指数</definedName>
    <definedName name="指数">[17]!指数</definedName>
    <definedName name="指数コｰド" localSheetId="2">[17]!指数コｰド</definedName>
    <definedName name="指数コｰド" localSheetId="8">[17]!指数コｰド</definedName>
    <definedName name="指数コｰド" localSheetId="3">[17]!指数コｰド</definedName>
    <definedName name="指数コｰド" localSheetId="4">[17]!指数コｰド</definedName>
    <definedName name="指数コｰド">[17]!指数コｰド</definedName>
    <definedName name="指定頁検索">[2]ｺﾋﾟｰc!#REF!</definedName>
    <definedName name="自動火災報知設備工事">#REF!</definedName>
    <definedName name="鹿児島東京">'[4]（記入例）【様式6】旅費単価（参考用）'!#REF!</definedName>
    <definedName name="鹿福">[5]単価!$B$8</definedName>
    <definedName name="受変電設備工事">#REF!</definedName>
    <definedName name="終了">[2]ｺﾋﾟｰc!#REF!</definedName>
    <definedName name="集排水ﾋﾟｯﾄ11">[12]雨水等集排水!#REF!</definedName>
    <definedName name="処理1">[2]ｺﾋﾟｰc!#REF!</definedName>
    <definedName name="処理10">[2]ｺﾋﾟｰc!#REF!</definedName>
    <definedName name="処理2">[2]ｺﾋﾟｰc!#REF!</definedName>
    <definedName name="処理20">[2]ｺﾋﾟｰc!#REF!</definedName>
    <definedName name="処理3">[2]ｺﾋﾟｰc!#REF!</definedName>
    <definedName name="処理30">[2]ｺﾋﾟｰc!#REF!</definedName>
    <definedName name="処理4">[2]ｺﾋﾟｰc!#REF!</definedName>
    <definedName name="処理40">[2]ｺﾋﾟｰc!#REF!</definedName>
    <definedName name="処理41">[2]ｺﾋﾟｰc!#REF!</definedName>
    <definedName name="処理42">#N/A</definedName>
    <definedName name="処理50">[2]ｺﾋﾟｰc!#REF!</definedName>
    <definedName name="処理51">[2]ｺﾋﾟｰc!#REF!</definedName>
    <definedName name="処理A">[2]ｺﾋﾟｰc!#REF!</definedName>
    <definedName name="照度計算" localSheetId="2">[19]!機種</definedName>
    <definedName name="照度計算" localSheetId="8">[19]!機種</definedName>
    <definedName name="照度計算" localSheetId="3">[19]!機種</definedName>
    <definedName name="照度計算" localSheetId="4">[19]!機種</definedName>
    <definedName name="照度計算">[19]!機種</definedName>
    <definedName name="照度計算書" localSheetId="2">[20]!機種</definedName>
    <definedName name="照度計算書" localSheetId="8">[20]!機種</definedName>
    <definedName name="照度計算書" localSheetId="3">[20]!機種</definedName>
    <definedName name="照度計算書" localSheetId="4">[20]!機種</definedName>
    <definedName name="照度計算書">[20]!機種</definedName>
    <definedName name="照明率１">[17]照明率１!$B$4:$BG$13</definedName>
    <definedName name="照明率２">[17]照明率２!$B$4:$U$13</definedName>
    <definedName name="証明率">[21]照明率２!$B$4:$U$13</definedName>
    <definedName name="場内道路３">[12]道路設備工!#REF!</definedName>
    <definedName name="情報用配管設備工事">#REF!</definedName>
    <definedName name="植裁工事">[16]屋外附帯!#REF!</definedName>
    <definedName name="数_量">#REF!</definedName>
    <definedName name="数字入力">[2]ｺﾋﾟｰc!#REF!</definedName>
    <definedName name="制御盤">#REF!</definedName>
    <definedName name="成績" localSheetId="2">[17]!成績</definedName>
    <definedName name="成績" localSheetId="8">[17]!成績</definedName>
    <definedName name="成績" localSheetId="3">[17]!成績</definedName>
    <definedName name="成績" localSheetId="4">[17]!成績</definedName>
    <definedName name="成績">[17]!成績</definedName>
    <definedName name="切替桝６">[12]雨水等集排水!#REF!</definedName>
    <definedName name="接続桝A9">[12]雨水等集排水!#REF!</definedName>
    <definedName name="接続桝B10">[12]雨水等集排水!#REF!</definedName>
    <definedName name="先頭頁">[2]ｺﾋﾟｰc!#REF!</definedName>
    <definedName name="代価">#REF!</definedName>
    <definedName name="大改屋１次">#REF!</definedName>
    <definedName name="大改屋１次黄">#REF!,#REF!,#REF!</definedName>
    <definedName name="大改屋１次青">#REF!,#REF!,#REF!,#REF!,#REF!</definedName>
    <definedName name="大改屋２次">#REF!</definedName>
    <definedName name="大改屋２次黄">#REF!,#REF!,#REF!</definedName>
    <definedName name="大改屋２次青">#REF!,#REF!,#REF!,#REF!,#REF!</definedName>
    <definedName name="大改校１次">#REF!</definedName>
    <definedName name="大改校１次黄">#REF!,#REF!,#REF!</definedName>
    <definedName name="大改校１次青">#REF!,#REF!,#REF!,#REF!,#REF!</definedName>
    <definedName name="大改校２次">#REF!</definedName>
    <definedName name="大改校２次黄">#REF!,#REF!,#REF!</definedName>
    <definedName name="大改校２次青">#REF!,#REF!,#REF!,#REF!,#REF!</definedName>
    <definedName name="端">[22]内訳!$N$3:$N$12</definedName>
    <definedName name="端数">#REF!</definedName>
    <definedName name="地下水集水路２">[12]雨水等集排水!#REF!</definedName>
    <definedName name="置換頁">[2]ｺﾋﾟｰc!#REF!</definedName>
    <definedName name="沈砂池７">[12]雨水等集排水!#REF!</definedName>
    <definedName name="沈砂池８">[12]雨水等集排水!#REF!</definedName>
    <definedName name="通信引込設備工事">#REF!</definedName>
    <definedName name="電気">#REF!</definedName>
    <definedName name="電灯設備工事">#REF!</definedName>
    <definedName name="電力引込設備工事">#REF!</definedName>
    <definedName name="電話設備工事">#REF!</definedName>
    <definedName name="渡り廊下設備工事">#REF!</definedName>
    <definedName name="動力設備工事">#REF!</definedName>
    <definedName name="内訳作成">[2]ｺﾋﾟｰc!#REF!</definedName>
    <definedName name="内訳追加作成">[2]ｺﾋﾟｰc!#REF!</definedName>
    <definedName name="日当宿泊">[23]単価表!$C$24:$F$30</definedName>
    <definedName name="日本宿泊">'[4]（記入例）【様式6】旅費単価（参考用）'!#REF!</definedName>
    <definedName name="納品場所">[3]見積書!#REF!</definedName>
    <definedName name="排水工事">[15]屋外附帯!#REF!</definedName>
    <definedName name="配分電盤">#REF!</definedName>
    <definedName name="搬入道路２">[12]道路設備工!#REF!</definedName>
    <definedName name="番号選択1">[2]ｺﾋﾟｰc!#REF!</definedName>
    <definedName name="表紙">#REF!</definedName>
    <definedName name="表紙１">#REF!</definedName>
    <definedName name="表紙１１">#REF!</definedName>
    <definedName name="表紙２">#REF!</definedName>
    <definedName name="表紙あ">#REF!</definedName>
    <definedName name="平成__年__月__日">#REF!</definedName>
    <definedName name="頁計処理">[2]ｺﾋﾟｰc!#REF!</definedName>
    <definedName name="頁削除">[2]ｺﾋﾟｰc!#REF!</definedName>
    <definedName name="頁挿入">[2]ｺﾋﾟｰc!#REF!</definedName>
    <definedName name="別1">#REF!</definedName>
    <definedName name="別10">#REF!</definedName>
    <definedName name="別11">#REF!</definedName>
    <definedName name="別12">#REF!</definedName>
    <definedName name="別13">#REF!</definedName>
    <definedName name="別14">#REF!</definedName>
    <definedName name="別15">#REF!</definedName>
    <definedName name="別16">#REF!</definedName>
    <definedName name="別17">#REF!</definedName>
    <definedName name="別18">#REF!</definedName>
    <definedName name="別19">#REF!</definedName>
    <definedName name="別2">#REF!</definedName>
    <definedName name="別20">#REF!</definedName>
    <definedName name="別21">#REF!</definedName>
    <definedName name="別22">#REF!</definedName>
    <definedName name="別23">#REF!</definedName>
    <definedName name="別24">#REF!</definedName>
    <definedName name="別25">#REF!</definedName>
    <definedName name="別3">#REF!</definedName>
    <definedName name="別4">#REF!</definedName>
    <definedName name="別5">#REF!</definedName>
    <definedName name="別6">#REF!</definedName>
    <definedName name="別7">#REF!</definedName>
    <definedName name="別8">#REF!</definedName>
    <definedName name="別9">#REF!</definedName>
    <definedName name="変数">#N/A</definedName>
    <definedName name="便所棟">#REF!</definedName>
    <definedName name="保存">[2]ｺﾋﾟｰc!#REF!</definedName>
    <definedName name="舗装工事">[15]屋外附帯!#REF!</definedName>
    <definedName name="補強屋１次">#REF!</definedName>
    <definedName name="補強屋１次黄">#REF!,#REF!,#REF!,#REF!,#REF!,#REF!,#REF!,#REF!</definedName>
    <definedName name="補強屋１次単">#REF!,#REF!</definedName>
    <definedName name="補強屋２次">#REF!</definedName>
    <definedName name="補強屋２次黄">#REF!,#REF!,#REF!,#REF!,#REF!,#REF!,#REF!</definedName>
    <definedName name="補強屋２次青">#REF!,#REF!,#REF!</definedName>
    <definedName name="補強校１次">#REF!</definedName>
    <definedName name="補強校1次黄">#REF!,#REF!,#REF!,#REF!,#REF!,#REF!,#REF!,#REF!</definedName>
    <definedName name="補強校１次単">#REF!,#REF!</definedName>
    <definedName name="補強校２次">#REF!</definedName>
    <definedName name="補強校２次黄">#REF!,#REF!,#REF!,#REF!,#REF!,#REF!,#REF!</definedName>
    <definedName name="補強校２次青">#REF!,#REF!,#REF!</definedName>
    <definedName name="補助機能">[2]ｺﾋﾟｰc!#REF!</definedName>
    <definedName name="防犯設備工事">#REF!</definedName>
    <definedName name="名称">#REF!</definedName>
    <definedName name="率">[22]内訳!$J$3:$K$17</definedName>
    <definedName name="率木製建具">[22]表紙!#REF!</definedName>
    <definedName name="労務単価">[24]Sheet1!$B$2</definedName>
    <definedName name="労務費キャンセル" localSheetId="2">[13]!労務費キャンセル</definedName>
    <definedName name="労務費キャンセル" localSheetId="8">[13]!労務費キャンセル</definedName>
    <definedName name="労務費キャンセル" localSheetId="3">[13]!労務費キャンセル</definedName>
    <definedName name="労務費キャンセル" localSheetId="4">[13]!労務費キャンセル</definedName>
    <definedName name="労務費キャンセル">[13]!労務費キャンセル</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0" i="20" l="1"/>
  <c r="Z4" i="6"/>
  <c r="L9" i="19"/>
  <c r="M9" i="19"/>
  <c r="L10" i="19"/>
  <c r="L8" i="19"/>
  <c r="L6" i="19"/>
  <c r="D16" i="19" l="1"/>
  <c r="D15" i="19"/>
  <c r="D14" i="19"/>
  <c r="D13" i="19"/>
  <c r="D12" i="19"/>
  <c r="D11" i="19"/>
  <c r="D10" i="19"/>
  <c r="D9" i="19"/>
  <c r="D8" i="19"/>
  <c r="D7" i="19"/>
  <c r="C6" i="19"/>
  <c r="Z7" i="6"/>
  <c r="Z6" i="6"/>
  <c r="M9" i="6" s="1"/>
  <c r="Z5" i="6"/>
  <c r="M8" i="6" s="1"/>
  <c r="M7" i="6"/>
  <c r="Y11" i="6"/>
  <c r="B28" i="6"/>
  <c r="M10" i="6"/>
  <c r="M7" i="15"/>
  <c r="M8" i="15" l="1"/>
  <c r="M10" i="15"/>
  <c r="M9" i="15"/>
  <c r="P2" i="6"/>
  <c r="P2" i="15"/>
  <c r="E29" i="2" l="1"/>
  <c r="F27" i="2" l="1"/>
  <c r="E26" i="2"/>
  <c r="F25" i="2"/>
  <c r="E24" i="2"/>
  <c r="E28" i="2"/>
  <c r="E30" i="2"/>
  <c r="F22" i="14" l="1"/>
  <c r="C79" i="14"/>
  <c r="F84" i="20"/>
  <c r="D84" i="20" s="1"/>
  <c r="E84" i="20"/>
  <c r="E77" i="20" s="1"/>
  <c r="F78" i="20"/>
  <c r="D78" i="20" s="1"/>
  <c r="E78" i="20"/>
  <c r="F71" i="20"/>
  <c r="E71" i="20"/>
  <c r="F65" i="20"/>
  <c r="E65" i="20"/>
  <c r="F59" i="20"/>
  <c r="E59" i="20"/>
  <c r="F53" i="20"/>
  <c r="D53" i="20" s="1"/>
  <c r="E53" i="20"/>
  <c r="F47" i="20"/>
  <c r="E47" i="20"/>
  <c r="F41" i="20"/>
  <c r="E41" i="20"/>
  <c r="F35" i="20"/>
  <c r="E35" i="20"/>
  <c r="D35" i="20" s="1"/>
  <c r="F22" i="20"/>
  <c r="E22" i="20"/>
  <c r="F17" i="20"/>
  <c r="F16" i="20"/>
  <c r="F15" i="20"/>
  <c r="E10" i="20"/>
  <c r="E9" i="20"/>
  <c r="E8" i="20"/>
  <c r="F6" i="20" l="1"/>
  <c r="E21" i="20"/>
  <c r="E91" i="20" s="1"/>
  <c r="D41" i="20"/>
  <c r="E6" i="20"/>
  <c r="D65" i="20"/>
  <c r="D59" i="20"/>
  <c r="D22" i="20"/>
  <c r="D6" i="20"/>
  <c r="F21" i="20"/>
  <c r="D47" i="20"/>
  <c r="D71" i="20"/>
  <c r="F77" i="20"/>
  <c r="D77" i="20" s="1"/>
  <c r="E8" i="14"/>
  <c r="E9" i="14"/>
  <c r="E10" i="14"/>
  <c r="F15" i="14"/>
  <c r="F16" i="14"/>
  <c r="F17" i="14"/>
  <c r="E22" i="14"/>
  <c r="F85" i="2"/>
  <c r="F84" i="2" s="1"/>
  <c r="E84" i="2"/>
  <c r="D84" i="2" s="1"/>
  <c r="E80" i="2"/>
  <c r="E78" i="2" s="1"/>
  <c r="F78" i="2"/>
  <c r="E73" i="2"/>
  <c r="E71" i="2" s="1"/>
  <c r="F72" i="2"/>
  <c r="F71" i="2" s="1"/>
  <c r="F66" i="2"/>
  <c r="F65" i="2" s="1"/>
  <c r="E65" i="2"/>
  <c r="D65" i="2" s="1"/>
  <c r="F60" i="2"/>
  <c r="F59" i="2" s="1"/>
  <c r="E59" i="2"/>
  <c r="F54" i="2"/>
  <c r="F53" i="2" s="1"/>
  <c r="E53" i="2"/>
  <c r="F48" i="2"/>
  <c r="F47" i="2" s="1"/>
  <c r="E47" i="2"/>
  <c r="F43" i="2"/>
  <c r="F42" i="2"/>
  <c r="E41" i="2"/>
  <c r="F36" i="2"/>
  <c r="F35" i="2" s="1"/>
  <c r="E35" i="2"/>
  <c r="F33" i="2"/>
  <c r="F22" i="2"/>
  <c r="E22" i="2"/>
  <c r="F17" i="2"/>
  <c r="F16" i="2"/>
  <c r="F15" i="2"/>
  <c r="E10" i="2"/>
  <c r="E9" i="2"/>
  <c r="E8" i="2"/>
  <c r="F78" i="14"/>
  <c r="E78" i="14"/>
  <c r="D21" i="20" l="1"/>
  <c r="D47" i="2"/>
  <c r="E6" i="2"/>
  <c r="D71" i="2"/>
  <c r="D35" i="2"/>
  <c r="F6" i="2"/>
  <c r="D59" i="2"/>
  <c r="F41" i="2"/>
  <c r="D41" i="2"/>
  <c r="F77" i="2"/>
  <c r="D22" i="2"/>
  <c r="D78" i="2"/>
  <c r="F90" i="20"/>
  <c r="F91" i="20" s="1"/>
  <c r="G91" i="20" s="1"/>
  <c r="D53" i="2"/>
  <c r="F21" i="2"/>
  <c r="E21" i="2"/>
  <c r="E77" i="2"/>
  <c r="D78" i="14"/>
  <c r="F20" i="16"/>
  <c r="H20" i="16" s="1"/>
  <c r="D6" i="2" l="1"/>
  <c r="D77" i="2"/>
  <c r="D92" i="20"/>
  <c r="D91" i="20"/>
  <c r="D21" i="2"/>
  <c r="E91" i="2"/>
  <c r="E84" i="14"/>
  <c r="F84" i="14"/>
  <c r="E71" i="14"/>
  <c r="F71" i="14"/>
  <c r="F65" i="14"/>
  <c r="E65" i="14"/>
  <c r="F59" i="14"/>
  <c r="E59" i="14"/>
  <c r="F53" i="14"/>
  <c r="E53" i="14"/>
  <c r="F47" i="14"/>
  <c r="E47" i="14"/>
  <c r="E41" i="14"/>
  <c r="F35" i="14"/>
  <c r="E35" i="14"/>
  <c r="D90" i="2" l="1"/>
  <c r="F90" i="2" s="1"/>
  <c r="F91" i="2" s="1"/>
  <c r="G91" i="2" s="1"/>
  <c r="E6" i="14"/>
  <c r="D35" i="14"/>
  <c r="F6" i="14"/>
  <c r="F41" i="14"/>
  <c r="D41" i="14" s="1"/>
  <c r="D65" i="14"/>
  <c r="D59" i="14"/>
  <c r="D53" i="14"/>
  <c r="D71" i="14"/>
  <c r="F77" i="14"/>
  <c r="D22" i="14"/>
  <c r="E21" i="14"/>
  <c r="D47" i="14"/>
  <c r="E77" i="14"/>
  <c r="D84" i="14"/>
  <c r="D91" i="2" l="1"/>
  <c r="D92" i="2"/>
  <c r="F21" i="14"/>
  <c r="D21" i="14" s="1"/>
  <c r="D6" i="14"/>
  <c r="E91" i="14"/>
  <c r="D77" i="14"/>
  <c r="H22" i="6" l="1"/>
  <c r="R22" i="6" s="1"/>
  <c r="H22" i="15"/>
  <c r="R22" i="15" s="1"/>
  <c r="D90" i="14"/>
  <c r="F90" i="14" s="1"/>
  <c r="F91" i="14" s="1"/>
  <c r="H23" i="6" l="1"/>
  <c r="H23" i="15"/>
  <c r="G91" i="14"/>
  <c r="D91" i="14"/>
  <c r="F18" i="12"/>
  <c r="H18" i="12" s="1"/>
  <c r="J12" i="10"/>
  <c r="H23" i="10"/>
  <c r="H39" i="10" s="1"/>
  <c r="Q23" i="10"/>
  <c r="H24" i="10"/>
  <c r="Q24" i="10"/>
  <c r="R24" i="10"/>
  <c r="H25" i="10"/>
  <c r="Q25" i="10"/>
  <c r="Q39" i="10" s="1"/>
  <c r="R25" i="10"/>
  <c r="H26" i="10"/>
  <c r="R26" i="10" s="1"/>
  <c r="Q26" i="10"/>
  <c r="H27" i="10"/>
  <c r="Q27" i="10"/>
  <c r="R27" i="10"/>
  <c r="H28" i="10"/>
  <c r="Q28" i="10"/>
  <c r="R28" i="10" s="1"/>
  <c r="H29" i="10"/>
  <c r="R29" i="10" s="1"/>
  <c r="Q29" i="10"/>
  <c r="H30" i="10"/>
  <c r="Q30" i="10"/>
  <c r="R30" i="10"/>
  <c r="H31" i="10"/>
  <c r="Q31" i="10"/>
  <c r="R31" i="10"/>
  <c r="H32" i="10"/>
  <c r="Q32" i="10"/>
  <c r="R32" i="10"/>
  <c r="H33" i="10"/>
  <c r="Q33" i="10"/>
  <c r="R33" i="10"/>
  <c r="H34" i="10"/>
  <c r="R34" i="10" s="1"/>
  <c r="Q34" i="10"/>
  <c r="H35" i="10"/>
  <c r="Q35" i="10"/>
  <c r="R35" i="10"/>
  <c r="H36" i="10"/>
  <c r="Q36" i="10"/>
  <c r="R36" i="10"/>
  <c r="H37" i="10"/>
  <c r="R37" i="10" s="1"/>
  <c r="Q37" i="10"/>
  <c r="H38" i="10"/>
  <c r="Q38" i="10"/>
  <c r="R38" i="10"/>
  <c r="C39" i="10"/>
  <c r="D39" i="10"/>
  <c r="E39" i="10"/>
  <c r="F39" i="10"/>
  <c r="G39" i="10"/>
  <c r="D11" i="10" s="1"/>
  <c r="I39" i="10"/>
  <c r="J39" i="10"/>
  <c r="K39" i="10"/>
  <c r="L39" i="10"/>
  <c r="M39" i="10"/>
  <c r="N39" i="10"/>
  <c r="O39" i="10"/>
  <c r="P39" i="10"/>
  <c r="M23" i="6" l="1"/>
  <c r="M25" i="6" s="1"/>
  <c r="M23" i="15"/>
  <c r="M25" i="15" s="1"/>
  <c r="H25" i="15"/>
  <c r="H25" i="6"/>
  <c r="D92" i="14"/>
  <c r="E18" i="15" s="1"/>
  <c r="R23" i="10"/>
  <c r="R39" i="10" s="1"/>
  <c r="D10" i="10" s="1"/>
  <c r="D12" i="10" s="1"/>
  <c r="K14" i="10" s="1"/>
  <c r="R23" i="6" l="1"/>
  <c r="R25" i="6" s="1"/>
  <c r="R23" i="15"/>
  <c r="R25" i="15" s="1"/>
  <c r="F18" i="6"/>
  <c r="B15" i="15" l="1"/>
  <c r="B2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0" authorId="0" shapeId="0" xr:uid="{A5D34AFE-5C93-43CD-A78D-A3D47B0903A6}">
      <text>
        <r>
          <rPr>
            <b/>
            <sz val="11"/>
            <color indexed="81"/>
            <rFont val="メイリオ"/>
            <family val="3"/>
            <charset val="128"/>
          </rPr>
          <t>一般管理費率はこちらに入力すること。10％ではない任意の率を計上する場合は、小数点第２位を切り捨てて率を設定する。
受託単価に一般管理費が含まれる場合は、「受託単価適用のため計上しない」と記載する。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0" authorId="0" shapeId="0" xr:uid="{8CEC88EC-4E27-4327-A03C-1F4E880E9ADA}">
      <text>
        <r>
          <rPr>
            <b/>
            <sz val="11"/>
            <color indexed="81"/>
            <rFont val="メイリオ"/>
            <family val="3"/>
            <charset val="128"/>
          </rPr>
          <t>一般管理費率はこちらに入力すること。10％ではない任意の率を計上する場合は、小数点第２位を切り捨てて率を設定する。
受託単価に一般管理費が含まれる場合は、「受託単価適用のため計上しない」と記載する。</t>
        </r>
      </text>
    </comment>
  </commentList>
</comments>
</file>

<file path=xl/sharedStrings.xml><?xml version="1.0" encoding="utf-8"?>
<sst xmlns="http://schemas.openxmlformats.org/spreadsheetml/2006/main" count="451" uniqueCount="253">
  <si>
    <t>見積書テンプレート　目次</t>
    <rPh sb="0" eb="3">
      <t>ミツモリショ</t>
    </rPh>
    <rPh sb="10" eb="12">
      <t>モクジ</t>
    </rPh>
    <phoneticPr fontId="12"/>
  </si>
  <si>
    <t>説明資料</t>
    <rPh sb="0" eb="2">
      <t>セツメイ</t>
    </rPh>
    <rPh sb="2" eb="4">
      <t>シリョウ</t>
    </rPh>
    <phoneticPr fontId="12"/>
  </si>
  <si>
    <t>提案時　提出資料</t>
    <rPh sb="0" eb="3">
      <t>テイアンジ</t>
    </rPh>
    <rPh sb="4" eb="6">
      <t>テイシュツ</t>
    </rPh>
    <rPh sb="6" eb="8">
      <t>シリョウ</t>
    </rPh>
    <phoneticPr fontId="12"/>
  </si>
  <si>
    <r>
      <rPr>
        <b/>
        <sz val="11"/>
        <color rgb="FFFF0000"/>
        <rFont val="Meiryo UI"/>
        <family val="3"/>
        <charset val="128"/>
      </rPr>
      <t>採択後</t>
    </r>
    <r>
      <rPr>
        <sz val="11"/>
        <color theme="1"/>
        <rFont val="Meiryo UI"/>
        <family val="3"/>
        <charset val="128"/>
      </rPr>
      <t>　提出資料</t>
    </r>
    <rPh sb="0" eb="2">
      <t>サイタク</t>
    </rPh>
    <rPh sb="2" eb="3">
      <t>ゴ</t>
    </rPh>
    <rPh sb="4" eb="6">
      <t>テイシュツ</t>
    </rPh>
    <rPh sb="6" eb="8">
      <t>シリョウ</t>
    </rPh>
    <phoneticPr fontId="12"/>
  </si>
  <si>
    <t>提出資料　記載例</t>
    <rPh sb="0" eb="2">
      <t>テイシュツ</t>
    </rPh>
    <rPh sb="2" eb="4">
      <t>シリョウ</t>
    </rPh>
    <rPh sb="5" eb="8">
      <t>キサイレイ</t>
    </rPh>
    <phoneticPr fontId="12"/>
  </si>
  <si>
    <t>（提案時）見積書表紙</t>
    <phoneticPr fontId="12"/>
  </si>
  <si>
    <r>
      <rPr>
        <b/>
        <u/>
        <sz val="11"/>
        <color rgb="FFFF0000"/>
        <rFont val="Meiryo UI"/>
        <family val="3"/>
        <charset val="128"/>
      </rPr>
      <t>（採択後）</t>
    </r>
    <r>
      <rPr>
        <u/>
        <sz val="11"/>
        <color theme="10"/>
        <rFont val="Meiryo UI"/>
        <family val="3"/>
        <charset val="128"/>
      </rPr>
      <t>見積書表紙</t>
    </r>
    <phoneticPr fontId="12"/>
  </si>
  <si>
    <t>P1</t>
    <phoneticPr fontId="12"/>
  </si>
  <si>
    <t>見積内訳</t>
    <phoneticPr fontId="12"/>
  </si>
  <si>
    <r>
      <t>見積内訳 (共同提案分)</t>
    </r>
    <r>
      <rPr>
        <u/>
        <sz val="6"/>
        <color theme="10"/>
        <rFont val="Meiryo UI"/>
        <family val="3"/>
        <charset val="128"/>
      </rPr>
      <t>該当がある場合のみ</t>
    </r>
    <phoneticPr fontId="12"/>
  </si>
  <si>
    <t>【記載例】見積内訳</t>
    <phoneticPr fontId="12"/>
  </si>
  <si>
    <r>
      <t>人件費単価根拠資料　</t>
    </r>
    <r>
      <rPr>
        <sz val="8"/>
        <color theme="1"/>
        <rFont val="Meiryo UI"/>
        <family val="3"/>
        <charset val="128"/>
      </rPr>
      <t>共同提案者分も要提出</t>
    </r>
    <rPh sb="0" eb="3">
      <t>ジンケンヒ</t>
    </rPh>
    <rPh sb="3" eb="5">
      <t>タンカ</t>
    </rPh>
    <rPh sb="5" eb="7">
      <t>コンキョ</t>
    </rPh>
    <rPh sb="7" eb="9">
      <t>シリョウ</t>
    </rPh>
    <rPh sb="10" eb="12">
      <t>キョウドウ</t>
    </rPh>
    <rPh sb="12" eb="16">
      <t>テイアンシャブン</t>
    </rPh>
    <rPh sb="17" eb="18">
      <t>ヨウ</t>
    </rPh>
    <rPh sb="18" eb="20">
      <t>テイシュツ</t>
    </rPh>
    <phoneticPr fontId="12"/>
  </si>
  <si>
    <t>人件費単価根拠資料</t>
    <rPh sb="0" eb="3">
      <t>ジンケンヒ</t>
    </rPh>
    <rPh sb="3" eb="5">
      <t>タンカ</t>
    </rPh>
    <rPh sb="5" eb="7">
      <t>コンキョ</t>
    </rPh>
    <rPh sb="7" eb="9">
      <t>シリョウ</t>
    </rPh>
    <phoneticPr fontId="12"/>
  </si>
  <si>
    <t>P2</t>
    <phoneticPr fontId="12"/>
  </si>
  <si>
    <t>一般管理費率算出表</t>
    <rPh sb="0" eb="2">
      <t>イッパン</t>
    </rPh>
    <rPh sb="2" eb="5">
      <t>カンリヒ</t>
    </rPh>
    <rPh sb="5" eb="6">
      <t>リツ</t>
    </rPh>
    <rPh sb="6" eb="9">
      <t>サンシュツヒョウ</t>
    </rPh>
    <phoneticPr fontId="12"/>
  </si>
  <si>
    <t>P3</t>
    <phoneticPr fontId="12"/>
  </si>
  <si>
    <t>再委託費率が５０％を超える理由書</t>
    <rPh sb="4" eb="5">
      <t>リツ</t>
    </rPh>
    <rPh sb="13" eb="16">
      <t>リユウショ</t>
    </rPh>
    <phoneticPr fontId="12"/>
  </si>
  <si>
    <t>　3,4,5は該当する場合のみ</t>
    <rPh sb="7" eb="9">
      <t>ガイトウ</t>
    </rPh>
    <rPh sb="11" eb="13">
      <t>バアイ</t>
    </rPh>
    <phoneticPr fontId="12"/>
  </si>
  <si>
    <t>P4</t>
    <phoneticPr fontId="12"/>
  </si>
  <si>
    <t>提出する必要がある場合　</t>
    <rPh sb="4" eb="6">
      <t>ヒツヨウ</t>
    </rPh>
    <rPh sb="9" eb="11">
      <t>バアイ</t>
    </rPh>
    <phoneticPr fontId="12"/>
  </si>
  <si>
    <t>P5</t>
    <phoneticPr fontId="12"/>
  </si>
  <si>
    <t>【書式】人件費実績単価算出表</t>
    <phoneticPr fontId="12"/>
  </si>
  <si>
    <t>P6</t>
    <phoneticPr fontId="12"/>
  </si>
  <si>
    <t>【書式】一般管理費率算出表</t>
    <phoneticPr fontId="12"/>
  </si>
  <si>
    <t>【記載例】一般管理費率算出表</t>
    <phoneticPr fontId="12"/>
  </si>
  <si>
    <t>見積書作成時の留意点</t>
    <rPh sb="0" eb="3">
      <t>ミツモリショ</t>
    </rPh>
    <rPh sb="3" eb="6">
      <t>サクセイジ</t>
    </rPh>
    <rPh sb="7" eb="10">
      <t>リュウイテン</t>
    </rPh>
    <phoneticPr fontId="6"/>
  </si>
  <si>
    <t>●経済産業省の経費項目</t>
    <rPh sb="1" eb="3">
      <t>ケイザイ</t>
    </rPh>
    <rPh sb="3" eb="6">
      <t>サンギョウショウ</t>
    </rPh>
    <rPh sb="7" eb="9">
      <t>ケイヒ</t>
    </rPh>
    <rPh sb="9" eb="11">
      <t>コウモク</t>
    </rPh>
    <phoneticPr fontId="12"/>
  </si>
  <si>
    <t>経済産業省「委託事業事務処理マニュアル」の経費項目に沿っている「見積内訳」シートを使用すること</t>
    <rPh sb="26" eb="27">
      <t>ソ</t>
    </rPh>
    <rPh sb="32" eb="34">
      <t>ミツモリ</t>
    </rPh>
    <rPh sb="34" eb="36">
      <t>ウチワケ</t>
    </rPh>
    <rPh sb="41" eb="43">
      <t>シヨウ</t>
    </rPh>
    <phoneticPr fontId="12"/>
  </si>
  <si>
    <t>【見積関連の提出書類】</t>
  </si>
  <si>
    <t>1.見積書表紙（押印）</t>
  </si>
  <si>
    <t>2.見積内訳　               ※共同提案者分も含む</t>
    <phoneticPr fontId="12"/>
  </si>
  <si>
    <t>3.人件費単価根拠資料　※共同提案者分も含む</t>
  </si>
  <si>
    <t>4.一般管理費率算出表　                    　※該当する場合</t>
    <phoneticPr fontId="12"/>
  </si>
  <si>
    <t>5.再委託費率が５０％を超える理由書　　　※該当する場合</t>
    <phoneticPr fontId="12"/>
  </si>
  <si>
    <t>●課税対象の区別</t>
    <rPh sb="1" eb="3">
      <t>カゼイ</t>
    </rPh>
    <rPh sb="3" eb="5">
      <t>タイショウ</t>
    </rPh>
    <rPh sb="6" eb="8">
      <t>クベツ</t>
    </rPh>
    <phoneticPr fontId="12"/>
  </si>
  <si>
    <t>消費税は、国外取引は不課税、国内取引は課税として計上してください。　</t>
    <phoneticPr fontId="12"/>
  </si>
  <si>
    <t>不課税、課税のいずれとなるかは下表を参考下さい。</t>
  </si>
  <si>
    <t>（消費税法に基づく国税庁の指導に基づき、国内業務のみ課税対象として契約、経理処理を行うため）</t>
    <phoneticPr fontId="12"/>
  </si>
  <si>
    <t>＜主な課税取引と不課税取引の例＞</t>
  </si>
  <si>
    <t>(便宜上、非課税項目、免税項目についても不課税と表記しています)</t>
  </si>
  <si>
    <t>●消費税の取扱いについて</t>
    <phoneticPr fontId="12"/>
  </si>
  <si>
    <t>●人件費単価</t>
    <phoneticPr fontId="12"/>
  </si>
  <si>
    <t>経済産業省の「委託事業事務処理マニュアル」を参照し、健保等級単価、実績単価、コスト実績単価、</t>
    <phoneticPr fontId="12"/>
  </si>
  <si>
    <t>受託単価のいずれかを選択の上、設定する。設定した人件費単価設定の根拠資料を見積に添付して</t>
    <phoneticPr fontId="12"/>
  </si>
  <si>
    <t>提出すること。</t>
    <phoneticPr fontId="12"/>
  </si>
  <si>
    <t>〇委託事業事務処理マニュアル(R3.1)</t>
  </si>
  <si>
    <t>https://www.meti.go.jp/information_2/publicoffer/jimusyori_manual.html</t>
    <phoneticPr fontId="12"/>
  </si>
  <si>
    <t>●共同提案者の見積内訳</t>
    <phoneticPr fontId="12"/>
  </si>
  <si>
    <t>共同提案の場合、提案者の見積内訳の再委託費として共同提案者の不課税と課税分の合計額を記載</t>
    <phoneticPr fontId="12"/>
  </si>
  <si>
    <t>すること。</t>
    <phoneticPr fontId="12"/>
  </si>
  <si>
    <t>なお、提案時は審査のため、共同提案者の見積内訳と根拠資料（人件費、一般管理費率）も提出すること。</t>
  </si>
  <si>
    <t>◆提案時見積書</t>
  </si>
  <si>
    <t>　　見積表紙は提案者　　　　             　提案者内訳　　　　　　　　          　共同提案者内訳</t>
    <phoneticPr fontId="12"/>
  </si>
  <si>
    <t>●再委託・外注費の分けについて</t>
    <phoneticPr fontId="12"/>
  </si>
  <si>
    <t>※精算有/無とは、</t>
  </si>
  <si>
    <t>◆精算「有」</t>
  </si>
  <si>
    <t>支払うべき金額の確定に関する条項などの精算条項がある契約</t>
  </si>
  <si>
    <t>再委託先から精算証憑類を受領し、検査、額の確定により支払いをする。</t>
  </si>
  <si>
    <t>事務局に額の確定を適正に行ったことを示す再委託先への確定通知書を提出する。</t>
  </si>
  <si>
    <t>◆精算「無」</t>
  </si>
  <si>
    <t>精算「有」以外の契約</t>
  </si>
  <si>
    <t>仕様書、見積書（選定理由書）、契約書、完了報告書、請求書、領収書等の提出でよい。</t>
  </si>
  <si>
    <t>●５０％を超える再委託費（共同提案者分も含む）</t>
    <rPh sb="5" eb="6">
      <t>コ</t>
    </rPh>
    <rPh sb="8" eb="11">
      <t>サイイタク</t>
    </rPh>
    <rPh sb="11" eb="12">
      <t>ヒ</t>
    </rPh>
    <rPh sb="13" eb="15">
      <t>キョウドウ</t>
    </rPh>
    <rPh sb="15" eb="18">
      <t>テイアンシャ</t>
    </rPh>
    <rPh sb="18" eb="19">
      <t>ブン</t>
    </rPh>
    <rPh sb="20" eb="21">
      <t>フク</t>
    </rPh>
    <phoneticPr fontId="12"/>
  </si>
  <si>
    <t>契約金額に対する再委託費の額（外注費を含む。）の割合が５０％を超える場合には、</t>
    <phoneticPr fontId="12"/>
  </si>
  <si>
    <r>
      <rPr>
        <b/>
        <sz val="11"/>
        <color theme="1"/>
        <rFont val="ＭＳ Ｐゴシック"/>
        <family val="3"/>
        <charset val="128"/>
        <scheme val="major"/>
      </rPr>
      <t>提案書テンプレートの様式3　別添１</t>
    </r>
    <r>
      <rPr>
        <sz val="11"/>
        <color theme="1"/>
        <rFont val="ＭＳ Ｐゴシック"/>
        <family val="3"/>
        <charset val="128"/>
        <scheme val="major"/>
      </rPr>
      <t>の「再委託費率が５０％を超える理由書」を提出すること。</t>
    </r>
    <rPh sb="0" eb="3">
      <t>テイアンショ</t>
    </rPh>
    <rPh sb="37" eb="39">
      <t>テイシュツ</t>
    </rPh>
    <phoneticPr fontId="6"/>
  </si>
  <si>
    <t>●経費の流用</t>
    <phoneticPr fontId="12"/>
  </si>
  <si>
    <t>区分間の流用額が１０％以内であれば、計画変更をしなくとも精算できるが、</t>
    <phoneticPr fontId="12"/>
  </si>
  <si>
    <t>人件費と一般管理費は増やすことができない。ただし、区分間の流用額が１０％以内の場合、および</t>
    <phoneticPr fontId="12"/>
  </si>
  <si>
    <t>区分内の流用額が１０％を超過する場合、計画変更は不要でも、事務局への事前相談が必要。</t>
    <phoneticPr fontId="12"/>
  </si>
  <si>
    <t>●一般管理費率</t>
    <rPh sb="1" eb="7">
      <t>イッパンカンリヒリツ</t>
    </rPh>
    <phoneticPr fontId="12"/>
  </si>
  <si>
    <t>「【書式】一般管理費率算出表」に、計算の根拠（決算書の損益計算書等）を添付し提出すること。　</t>
    <phoneticPr fontId="6"/>
  </si>
  <si>
    <t>「委託事業事務処理マニュアル」に沿って一般管理費率を算出する。</t>
    <rPh sb="16" eb="17">
      <t>ソ</t>
    </rPh>
    <rPh sb="19" eb="21">
      <t>イッパン</t>
    </rPh>
    <rPh sb="21" eb="24">
      <t>カンリヒ</t>
    </rPh>
    <rPh sb="24" eb="25">
      <t>リツ</t>
    </rPh>
    <rPh sb="26" eb="28">
      <t>サンシュツ</t>
    </rPh>
    <phoneticPr fontId="6"/>
  </si>
  <si>
    <t>一般管理費＝（Ⅰ．人件費＋Ⅱ．事業費）＜Ⅲ．再委託・外注費を除く＞×一般管理費率</t>
    <phoneticPr fontId="6"/>
  </si>
  <si>
    <t>※手法４　受託単価を使用する場合、単価に一般管理費が含まれている場合は計上不可。</t>
    <rPh sb="1" eb="3">
      <t>シュホウ</t>
    </rPh>
    <rPh sb="5" eb="7">
      <t>ジュタク</t>
    </rPh>
    <rPh sb="7" eb="9">
      <t>タンカ</t>
    </rPh>
    <rPh sb="10" eb="12">
      <t>シヨウ</t>
    </rPh>
    <rPh sb="14" eb="16">
      <t>バアイ</t>
    </rPh>
    <rPh sb="17" eb="19">
      <t>タンカ</t>
    </rPh>
    <rPh sb="20" eb="22">
      <t>イッパン</t>
    </rPh>
    <rPh sb="22" eb="25">
      <t>カンリヒ</t>
    </rPh>
    <rPh sb="26" eb="27">
      <t>フク</t>
    </rPh>
    <rPh sb="32" eb="34">
      <t>バアイ</t>
    </rPh>
    <rPh sb="35" eb="37">
      <t>ケイジョウ</t>
    </rPh>
    <rPh sb="37" eb="39">
      <t>フカ</t>
    </rPh>
    <phoneticPr fontId="12"/>
  </si>
  <si>
    <t>●一般管理費率算出方法</t>
    <rPh sb="7" eb="9">
      <t>サンシュツ</t>
    </rPh>
    <phoneticPr fontId="12"/>
  </si>
  <si>
    <t>←※公募開始日以降</t>
    <rPh sb="2" eb="4">
      <t>コウボ</t>
    </rPh>
    <rPh sb="4" eb="6">
      <t>カイシ</t>
    </rPh>
    <rPh sb="6" eb="7">
      <t>ニチ</t>
    </rPh>
    <rPh sb="7" eb="9">
      <t>イコウ</t>
    </rPh>
    <phoneticPr fontId="12"/>
  </si>
  <si>
    <t>パシフィックコンサルタンツ株式会社</t>
    <rPh sb="13" eb="17">
      <t>カブシキガイシャ</t>
    </rPh>
    <phoneticPr fontId="12"/>
  </si>
  <si>
    <t>住所1</t>
    <rPh sb="0" eb="2">
      <t>ジュウショ</t>
    </rPh>
    <phoneticPr fontId="12"/>
  </si>
  <si>
    <t>グローバルカンパニー　国際開発部　御中</t>
    <rPh sb="11" eb="13">
      <t>コクサイ</t>
    </rPh>
    <rPh sb="13" eb="15">
      <t>カイハツ</t>
    </rPh>
    <rPh sb="15" eb="16">
      <t>ブ</t>
    </rPh>
    <rPh sb="17" eb="19">
      <t>オンチュウ</t>
    </rPh>
    <phoneticPr fontId="12"/>
  </si>
  <si>
    <t>住所2</t>
    <rPh sb="0" eb="2">
      <t>ジュウショ</t>
    </rPh>
    <phoneticPr fontId="12"/>
  </si>
  <si>
    <t>東京都千代田区神田錦町三丁目22番地</t>
    <phoneticPr fontId="12"/>
  </si>
  <si>
    <t>会社名</t>
    <rPh sb="0" eb="3">
      <t>カイシャメイ</t>
    </rPh>
    <phoneticPr fontId="12"/>
  </si>
  <si>
    <t>パシフィックコンサルタンツ株式会社</t>
    <phoneticPr fontId="12"/>
  </si>
  <si>
    <t>氏名</t>
    <rPh sb="0" eb="2">
      <t>シメイ</t>
    </rPh>
    <phoneticPr fontId="12"/>
  </si>
  <si>
    <t>□□　□□</t>
    <phoneticPr fontId="12"/>
  </si>
  <si>
    <t>見積書</t>
    <rPh sb="0" eb="3">
      <t>ミツモリショ</t>
    </rPh>
    <phoneticPr fontId="12"/>
  </si>
  <si>
    <r>
      <rPr>
        <b/>
        <sz val="11"/>
        <color rgb="FFFF0000"/>
        <rFont val="Meiryo UI"/>
        <family val="3"/>
        <charset val="128"/>
      </rPr>
      <t>提案FS案件名</t>
    </r>
    <r>
      <rPr>
        <sz val="11"/>
        <color theme="1"/>
        <rFont val="Meiryo UI"/>
        <family val="3"/>
        <charset val="128"/>
      </rPr>
      <t>を入力</t>
    </r>
    <rPh sb="0" eb="2">
      <t>テイアン</t>
    </rPh>
    <rPh sb="4" eb="7">
      <t>アンケンメイ</t>
    </rPh>
    <rPh sb="8" eb="10">
      <t>ニュウリョク</t>
    </rPh>
    <phoneticPr fontId="12"/>
  </si>
  <si>
    <t>〇〇〇〇</t>
    <phoneticPr fontId="12"/>
  </si>
  <si>
    <t>見積金額</t>
    <rPh sb="0" eb="2">
      <t>ミツモリ</t>
    </rPh>
    <rPh sb="2" eb="4">
      <t>キンガク</t>
    </rPh>
    <phoneticPr fontId="12"/>
  </si>
  <si>
    <t>円</t>
    <rPh sb="0" eb="1">
      <t>エン</t>
    </rPh>
    <phoneticPr fontId="12"/>
  </si>
  <si>
    <t>（税込）</t>
    <rPh sb="1" eb="3">
      <t>ゼイコミ</t>
    </rPh>
    <phoneticPr fontId="12"/>
  </si>
  <si>
    <t>内訳</t>
    <rPh sb="0" eb="2">
      <t>ウチワケ</t>
    </rPh>
    <phoneticPr fontId="12"/>
  </si>
  <si>
    <t>本体金額</t>
    <rPh sb="0" eb="2">
      <t>ホンタイ</t>
    </rPh>
    <rPh sb="2" eb="4">
      <t>キンガク</t>
    </rPh>
    <phoneticPr fontId="12"/>
  </si>
  <si>
    <t>消費税額</t>
    <rPh sb="0" eb="4">
      <t>ショウヒゼイガク</t>
    </rPh>
    <phoneticPr fontId="12"/>
  </si>
  <si>
    <t>合計</t>
    <rPh sb="0" eb="2">
      <t>ゴウケイ</t>
    </rPh>
    <phoneticPr fontId="12"/>
  </si>
  <si>
    <t>消費税　対象外(不課税)</t>
    <rPh sb="0" eb="3">
      <t>ショウヒゼイ</t>
    </rPh>
    <rPh sb="4" eb="6">
      <t>タイショウ</t>
    </rPh>
    <rPh sb="6" eb="7">
      <t>ソト</t>
    </rPh>
    <rPh sb="8" eb="11">
      <t>フカゼイ</t>
    </rPh>
    <phoneticPr fontId="12"/>
  </si>
  <si>
    <t>消費税　10％対象</t>
    <rPh sb="0" eb="3">
      <t>ショウヒゼイ</t>
    </rPh>
    <rPh sb="7" eb="9">
      <t>タイショウ</t>
    </rPh>
    <phoneticPr fontId="12"/>
  </si>
  <si>
    <t>消費税　軽減 8％対象</t>
    <rPh sb="0" eb="3">
      <t>ショウヒゼイ</t>
    </rPh>
    <rPh sb="4" eb="6">
      <t>ケイゲン</t>
    </rPh>
    <rPh sb="9" eb="11">
      <t>タイショウ</t>
    </rPh>
    <phoneticPr fontId="12"/>
  </si>
  <si>
    <t>件名</t>
    <rPh sb="0" eb="2">
      <t>ケンメイ</t>
    </rPh>
    <phoneticPr fontId="12"/>
  </si>
  <si>
    <t>内訳は別添のとおり</t>
    <rPh sb="0" eb="2">
      <t>ウチワケ</t>
    </rPh>
    <rPh sb="3" eb="5">
      <t>ベッテン</t>
    </rPh>
    <phoneticPr fontId="0"/>
  </si>
  <si>
    <t>見積内訳</t>
    <rPh sb="0" eb="2">
      <t>ミツモリ</t>
    </rPh>
    <rPh sb="2" eb="4">
      <t>ウチワケ</t>
    </rPh>
    <phoneticPr fontId="6"/>
  </si>
  <si>
    <t>提案者：</t>
    <rPh sb="0" eb="2">
      <t>テイアン</t>
    </rPh>
    <rPh sb="2" eb="3">
      <t>シャ</t>
    </rPh>
    <phoneticPr fontId="12"/>
  </si>
  <si>
    <t>〇〇株式会社</t>
    <rPh sb="2" eb="6">
      <t>カブシキガイシャ</t>
    </rPh>
    <phoneticPr fontId="12"/>
  </si>
  <si>
    <t>（単位：円）</t>
    <phoneticPr fontId="6"/>
  </si>
  <si>
    <t>区分</t>
    <rPh sb="0" eb="2">
      <t>クブン</t>
    </rPh>
    <phoneticPr fontId="6"/>
  </si>
  <si>
    <t>内訳</t>
    <rPh sb="0" eb="2">
      <t>ウチワケ</t>
    </rPh>
    <phoneticPr fontId="6"/>
  </si>
  <si>
    <t>委託金額（税抜）①＋②</t>
    <rPh sb="0" eb="2">
      <t>イタク</t>
    </rPh>
    <rPh sb="2" eb="4">
      <t>キンガク</t>
    </rPh>
    <rPh sb="5" eb="7">
      <t>ゼイヌキ</t>
    </rPh>
    <phoneticPr fontId="12"/>
  </si>
  <si>
    <t>積算内訳</t>
    <rPh sb="0" eb="4">
      <t>セキサンウチワケ</t>
    </rPh>
    <phoneticPr fontId="12"/>
  </si>
  <si>
    <t>①　不課税
対象</t>
    <rPh sb="2" eb="5">
      <t>フカゼイ</t>
    </rPh>
    <rPh sb="6" eb="8">
      <t>タイショウ</t>
    </rPh>
    <phoneticPr fontId="6"/>
  </si>
  <si>
    <t>②　課税
対象（税抜）</t>
    <rPh sb="5" eb="7">
      <t>タイショウ</t>
    </rPh>
    <rPh sb="8" eb="10">
      <t>ゼイヌキ</t>
    </rPh>
    <phoneticPr fontId="13"/>
  </si>
  <si>
    <t>③　
消費税</t>
    <rPh sb="3" eb="6">
      <t>ショウヒゼイ</t>
    </rPh>
    <phoneticPr fontId="13"/>
  </si>
  <si>
    <t>Ⅰ．人件費</t>
    <rPh sb="2" eb="5">
      <t>ジンケンヒ</t>
    </rPh>
    <phoneticPr fontId="6"/>
  </si>
  <si>
    <t>海外人件費</t>
    <rPh sb="0" eb="2">
      <t>カイガイ</t>
    </rPh>
    <rPh sb="2" eb="5">
      <t>ジンケンヒ</t>
    </rPh>
    <phoneticPr fontId="6"/>
  </si>
  <si>
    <t>×</t>
    <phoneticPr fontId="6"/>
  </si>
  <si>
    <t>時間</t>
    <rPh sb="0" eb="2">
      <t>ジカン</t>
    </rPh>
    <phoneticPr fontId="0"/>
  </si>
  <si>
    <t>※人件費単価の根拠資料を併せて提出</t>
    <phoneticPr fontId="12"/>
  </si>
  <si>
    <t>国内人件費</t>
    <rPh sb="0" eb="2">
      <t>コクナイ</t>
    </rPh>
    <rPh sb="2" eb="5">
      <t>ジンケンヒ</t>
    </rPh>
    <phoneticPr fontId="6"/>
  </si>
  <si>
    <t>Ⅱ．事業費</t>
    <rPh sb="2" eb="5">
      <t>ジギョウヒ</t>
    </rPh>
    <phoneticPr fontId="6"/>
  </si>
  <si>
    <t>旅費</t>
    <rPh sb="0" eb="2">
      <t>リョヒ</t>
    </rPh>
    <phoneticPr fontId="6"/>
  </si>
  <si>
    <t>海外旅費</t>
    <rPh sb="0" eb="2">
      <t>カイガイ</t>
    </rPh>
    <rPh sb="2" eb="4">
      <t>リョヒ</t>
    </rPh>
    <phoneticPr fontId="12"/>
  </si>
  <si>
    <t>※①不課税対象、②課税対象税抜、③消費税は別掲のため、単価に含まれている場合は除外して計上のこと。</t>
    <rPh sb="2" eb="5">
      <t>フカゼイ</t>
    </rPh>
    <rPh sb="5" eb="7">
      <t>タイショウ</t>
    </rPh>
    <rPh sb="9" eb="11">
      <t>カゼイ</t>
    </rPh>
    <rPh sb="11" eb="13">
      <t>タイショウ</t>
    </rPh>
    <rPh sb="13" eb="15">
      <t>ゼイヌキ</t>
    </rPh>
    <rPh sb="17" eb="20">
      <t>ショウヒゼイ</t>
    </rPh>
    <rPh sb="21" eb="22">
      <t>ベツ</t>
    </rPh>
    <rPh sb="27" eb="29">
      <t>タンカ</t>
    </rPh>
    <rPh sb="30" eb="31">
      <t>フク</t>
    </rPh>
    <rPh sb="36" eb="38">
      <t>バアイ</t>
    </rPh>
    <rPh sb="39" eb="41">
      <t>ジョガイ</t>
    </rPh>
    <rPh sb="43" eb="45">
      <t>ケイジョウ</t>
    </rPh>
    <phoneticPr fontId="12"/>
  </si>
  <si>
    <t>※各事業者の旅費規程に基づき記載すること</t>
    <rPh sb="6" eb="8">
      <t>リョヒ</t>
    </rPh>
    <rPh sb="8" eb="10">
      <t>キテイ</t>
    </rPh>
    <rPh sb="11" eb="12">
      <t>モト</t>
    </rPh>
    <rPh sb="14" eb="16">
      <t>キサイ</t>
    </rPh>
    <phoneticPr fontId="12"/>
  </si>
  <si>
    <t>国内旅費</t>
    <rPh sb="0" eb="4">
      <t>コクナイリョヒ</t>
    </rPh>
    <phoneticPr fontId="12"/>
  </si>
  <si>
    <t>会議費</t>
    <rPh sb="0" eb="3">
      <t>カイギヒ</t>
    </rPh>
    <phoneticPr fontId="6"/>
  </si>
  <si>
    <t>謝金</t>
    <rPh sb="0" eb="2">
      <t>シャキン</t>
    </rPh>
    <phoneticPr fontId="6"/>
  </si>
  <si>
    <t>備品費</t>
    <rPh sb="0" eb="3">
      <t>ビヒンヒ</t>
    </rPh>
    <phoneticPr fontId="6"/>
  </si>
  <si>
    <t>（借料及び損料）</t>
    <phoneticPr fontId="12"/>
  </si>
  <si>
    <t>消耗品費</t>
    <phoneticPr fontId="6"/>
  </si>
  <si>
    <t>印刷製本費</t>
    <rPh sb="0" eb="2">
      <t>インサツ</t>
    </rPh>
    <rPh sb="2" eb="3">
      <t>セイ</t>
    </rPh>
    <rPh sb="3" eb="4">
      <t>ホン</t>
    </rPh>
    <rPh sb="4" eb="5">
      <t>ヒ</t>
    </rPh>
    <phoneticPr fontId="6"/>
  </si>
  <si>
    <t>補助員人件費</t>
    <phoneticPr fontId="6"/>
  </si>
  <si>
    <t>その他諸経費</t>
    <rPh sb="2" eb="3">
      <t>タ</t>
    </rPh>
    <rPh sb="3" eb="6">
      <t>ショケイヒ</t>
    </rPh>
    <phoneticPr fontId="6"/>
  </si>
  <si>
    <t>Ⅲ．再委託・外注費</t>
    <rPh sb="2" eb="5">
      <t>サイイタク</t>
    </rPh>
    <rPh sb="6" eb="9">
      <t>ガイチュウヒ</t>
    </rPh>
    <phoneticPr fontId="6"/>
  </si>
  <si>
    <t>再委託費</t>
    <rPh sb="0" eb="4">
      <t>サイイタクヒ</t>
    </rPh>
    <phoneticPr fontId="6"/>
  </si>
  <si>
    <t>外注費</t>
    <rPh sb="0" eb="3">
      <t>ガイチュウヒ</t>
    </rPh>
    <phoneticPr fontId="6"/>
  </si>
  <si>
    <t>Ⅳ．一般管理費</t>
    <rPh sb="2" eb="4">
      <t>イッパン</t>
    </rPh>
    <rPh sb="4" eb="7">
      <t>カンリヒ</t>
    </rPh>
    <phoneticPr fontId="6"/>
  </si>
  <si>
    <t>直接経費（Ⅰ．人件費＋Ⅱ．事業費）×一般管理費率</t>
  </si>
  <si>
    <t>小計</t>
    <rPh sb="0" eb="2">
      <t>ショウケイ</t>
    </rPh>
    <phoneticPr fontId="6"/>
  </si>
  <si>
    <t>（Ⅰ+Ⅱ+Ⅲ+Ⅳ）</t>
    <phoneticPr fontId="12"/>
  </si>
  <si>
    <t>税込合計</t>
    <rPh sb="0" eb="2">
      <t>ゼイコミ</t>
    </rPh>
    <rPh sb="2" eb="4">
      <t>ゴウケイ</t>
    </rPh>
    <phoneticPr fontId="6"/>
  </si>
  <si>
    <t>（①＋②＋③）</t>
  </si>
  <si>
    <t>共同提案者：</t>
    <rPh sb="0" eb="4">
      <t>キョウドウテイアン</t>
    </rPh>
    <rPh sb="4" eb="5">
      <t>シャ</t>
    </rPh>
    <phoneticPr fontId="12"/>
  </si>
  <si>
    <t>株式会社△△</t>
    <rPh sb="0" eb="4">
      <t>カブシキガイシャ</t>
    </rPh>
    <phoneticPr fontId="12"/>
  </si>
  <si>
    <r>
      <rPr>
        <b/>
        <sz val="14"/>
        <color rgb="FF0070C0"/>
        <rFont val="ＭＳ Ｐゴシック"/>
        <family val="3"/>
        <charset val="128"/>
      </rPr>
      <t>←※</t>
    </r>
    <r>
      <rPr>
        <b/>
        <sz val="14"/>
        <color rgb="FFFF0000"/>
        <rFont val="ＭＳ Ｐゴシック"/>
        <family val="3"/>
        <charset val="128"/>
      </rPr>
      <t>契約日以前</t>
    </r>
    <r>
      <rPr>
        <b/>
        <sz val="14"/>
        <color rgb="FF0070C0"/>
        <rFont val="ＭＳ Ｐゴシック"/>
        <family val="3"/>
        <charset val="128"/>
      </rPr>
      <t>の日付</t>
    </r>
    <rPh sb="2" eb="5">
      <t>ケイヤクビ</t>
    </rPh>
    <rPh sb="5" eb="7">
      <t>イゼン</t>
    </rPh>
    <rPh sb="8" eb="10">
      <t>ヒヅケ</t>
    </rPh>
    <phoneticPr fontId="12"/>
  </si>
  <si>
    <t>↓</t>
    <phoneticPr fontId="12"/>
  </si>
  <si>
    <t>提案時と異なる場合には修正</t>
    <rPh sb="0" eb="3">
      <t>テイアンジ</t>
    </rPh>
    <rPh sb="4" eb="5">
      <t>コト</t>
    </rPh>
    <rPh sb="7" eb="9">
      <t>バアイ</t>
    </rPh>
    <rPh sb="11" eb="13">
      <t>シュウセイ</t>
    </rPh>
    <phoneticPr fontId="12"/>
  </si>
  <si>
    <t>下記の通りお見積り申し上げます。</t>
    <rPh sb="0" eb="2">
      <t>カキ</t>
    </rPh>
    <rPh sb="3" eb="4">
      <t>トオ</t>
    </rPh>
    <rPh sb="6" eb="8">
      <t>ミツモ</t>
    </rPh>
    <rPh sb="9" eb="10">
      <t>モウ</t>
    </rPh>
    <rPh sb="11" eb="12">
      <t>ア</t>
    </rPh>
    <phoneticPr fontId="12"/>
  </si>
  <si>
    <t>作業期間：委託契約締結日から令和7年2月7日</t>
    <rPh sb="0" eb="2">
      <t>サギョウ</t>
    </rPh>
    <rPh sb="2" eb="4">
      <t>キカン</t>
    </rPh>
    <phoneticPr fontId="12"/>
  </si>
  <si>
    <t>WBS Lv2：1173C525E0101</t>
    <phoneticPr fontId="12"/>
  </si>
  <si>
    <t>積算内訳</t>
    <rPh sb="0" eb="2">
      <t>セキサン</t>
    </rPh>
    <rPh sb="2" eb="4">
      <t>ウチワケ</t>
    </rPh>
    <phoneticPr fontId="6"/>
  </si>
  <si>
    <t>上級研究員</t>
    <rPh sb="0" eb="2">
      <t>ジョウキュウ</t>
    </rPh>
    <rPh sb="2" eb="5">
      <t>ケンキュウイン</t>
    </rPh>
    <phoneticPr fontId="6"/>
  </si>
  <si>
    <t>主任研究員</t>
    <rPh sb="0" eb="5">
      <t>シュニンケンキュウイン</t>
    </rPh>
    <phoneticPr fontId="6"/>
  </si>
  <si>
    <t>研究員</t>
    <rPh sb="0" eb="3">
      <t>ケンキュウイン</t>
    </rPh>
    <phoneticPr fontId="6"/>
  </si>
  <si>
    <t>海外旅費</t>
    <rPh sb="0" eb="2">
      <t>カイガイ</t>
    </rPh>
    <rPh sb="2" eb="4">
      <t>リョヒ</t>
    </rPh>
    <phoneticPr fontId="6"/>
  </si>
  <si>
    <t>海外交通費（不課税）</t>
    <rPh sb="0" eb="2">
      <t>カイガイ</t>
    </rPh>
    <rPh sb="2" eb="5">
      <t>コウツウヒ</t>
    </rPh>
    <rPh sb="6" eb="9">
      <t>フカゼイ</t>
    </rPh>
    <phoneticPr fontId="6"/>
  </si>
  <si>
    <t>人・回</t>
    <rPh sb="0" eb="1">
      <t>ニン</t>
    </rPh>
    <rPh sb="2" eb="3">
      <t>カイ</t>
    </rPh>
    <phoneticPr fontId="6"/>
  </si>
  <si>
    <t>国内交通費（課税）　</t>
    <rPh sb="0" eb="2">
      <t>コクナイ</t>
    </rPh>
    <rPh sb="2" eb="5">
      <t>コウツウヒ</t>
    </rPh>
    <rPh sb="6" eb="8">
      <t>カゼイ</t>
    </rPh>
    <phoneticPr fontId="6"/>
  </si>
  <si>
    <t>航空賃（不課税）</t>
    <rPh sb="0" eb="2">
      <t>コウクウ</t>
    </rPh>
    <rPh sb="2" eb="3">
      <t>チン</t>
    </rPh>
    <rPh sb="4" eb="7">
      <t>フカゼイ</t>
    </rPh>
    <phoneticPr fontId="6"/>
  </si>
  <si>
    <t>航空賃（課税）　</t>
    <rPh sb="0" eb="3">
      <t>コウクウチン</t>
    </rPh>
    <rPh sb="4" eb="6">
      <t>カゼイ</t>
    </rPh>
    <phoneticPr fontId="6"/>
  </si>
  <si>
    <t>日当（不課税）</t>
    <rPh sb="0" eb="2">
      <t>ニットウ</t>
    </rPh>
    <rPh sb="3" eb="6">
      <t>フカゼイ</t>
    </rPh>
    <phoneticPr fontId="6"/>
  </si>
  <si>
    <t>宿泊費（不課税）</t>
    <rPh sb="0" eb="3">
      <t>シュクハクヒ</t>
    </rPh>
    <rPh sb="4" eb="7">
      <t>フカゼイ</t>
    </rPh>
    <phoneticPr fontId="6"/>
  </si>
  <si>
    <t>海外旅行保険（不課税）</t>
    <rPh sb="0" eb="2">
      <t>カイガイ</t>
    </rPh>
    <rPh sb="2" eb="4">
      <t>リョコウ</t>
    </rPh>
    <rPh sb="4" eb="6">
      <t>ホケン</t>
    </rPh>
    <rPh sb="7" eb="10">
      <t>フカゼイ</t>
    </rPh>
    <phoneticPr fontId="6"/>
  </si>
  <si>
    <t>国内旅費</t>
    <rPh sb="0" eb="2">
      <t>コクナイ</t>
    </rPh>
    <rPh sb="2" eb="4">
      <t>リョヒ</t>
    </rPh>
    <phoneticPr fontId="6"/>
  </si>
  <si>
    <t>※各社の旅費規程に基づき記載すること</t>
    <rPh sb="1" eb="3">
      <t>カクシャ</t>
    </rPh>
    <rPh sb="4" eb="6">
      <t>リョヒ</t>
    </rPh>
    <rPh sb="6" eb="8">
      <t>キテイ</t>
    </rPh>
    <rPh sb="9" eb="10">
      <t>モト</t>
    </rPh>
    <rPh sb="12" eb="14">
      <t>キサイ</t>
    </rPh>
    <phoneticPr fontId="12"/>
  </si>
  <si>
    <t>国内出張旅費</t>
    <rPh sb="0" eb="2">
      <t>コクナイ</t>
    </rPh>
    <rPh sb="2" eb="4">
      <t>シュッチョウ</t>
    </rPh>
    <rPh sb="4" eb="6">
      <t>リョヒ</t>
    </rPh>
    <phoneticPr fontId="6"/>
  </si>
  <si>
    <t>会場借料（会議名）</t>
    <rPh sb="0" eb="2">
      <t>カイジョウ</t>
    </rPh>
    <rPh sb="2" eb="4">
      <t>シャクリョウ</t>
    </rPh>
    <rPh sb="5" eb="7">
      <t>カイギ</t>
    </rPh>
    <rPh sb="7" eb="8">
      <t>メイ</t>
    </rPh>
    <phoneticPr fontId="6"/>
  </si>
  <si>
    <t>回</t>
    <rPh sb="0" eb="1">
      <t>カイ</t>
    </rPh>
    <phoneticPr fontId="6"/>
  </si>
  <si>
    <t>委員謝金（○○委員会）</t>
    <rPh sb="0" eb="2">
      <t>イイン</t>
    </rPh>
    <rPh sb="2" eb="4">
      <t>シャキン</t>
    </rPh>
    <rPh sb="7" eb="10">
      <t>イインカイ</t>
    </rPh>
    <phoneticPr fontId="6"/>
  </si>
  <si>
    <t>時間</t>
    <rPh sb="0" eb="2">
      <t>ジカン</t>
    </rPh>
    <phoneticPr fontId="6"/>
  </si>
  <si>
    <t>人</t>
    <rPh sb="0" eb="1">
      <t>ニン</t>
    </rPh>
    <phoneticPr fontId="6"/>
  </si>
  <si>
    <t>講師謝金（講演内容）</t>
    <rPh sb="0" eb="2">
      <t>コウシ</t>
    </rPh>
    <rPh sb="2" eb="4">
      <t>シャキン</t>
    </rPh>
    <rPh sb="5" eb="7">
      <t>コウエン</t>
    </rPh>
    <rPh sb="7" eb="9">
      <t>ナイヨウ</t>
    </rPh>
    <phoneticPr fontId="6"/>
  </si>
  <si>
    <t>機器リース代（機器種別）</t>
    <rPh sb="0" eb="2">
      <t>キキ</t>
    </rPh>
    <rPh sb="5" eb="6">
      <t>ダイ</t>
    </rPh>
    <rPh sb="7" eb="9">
      <t>キキ</t>
    </rPh>
    <rPh sb="9" eb="11">
      <t>シュベツ</t>
    </rPh>
    <phoneticPr fontId="6"/>
  </si>
  <si>
    <t>ヶ月</t>
    <rPh sb="1" eb="2">
      <t>ゲツ</t>
    </rPh>
    <phoneticPr fontId="6"/>
  </si>
  <si>
    <t>（消耗品名）</t>
    <rPh sb="1" eb="3">
      <t>ショウモウ</t>
    </rPh>
    <rPh sb="3" eb="4">
      <t>ヒン</t>
    </rPh>
    <rPh sb="4" eb="5">
      <t>メイ</t>
    </rPh>
    <phoneticPr fontId="6"/>
  </si>
  <si>
    <t>個</t>
    <rPh sb="0" eb="1">
      <t>コ</t>
    </rPh>
    <phoneticPr fontId="6"/>
  </si>
  <si>
    <t>パンフレット印刷費</t>
    <rPh sb="6" eb="8">
      <t>インサツ</t>
    </rPh>
    <rPh sb="8" eb="9">
      <t>ヒ</t>
    </rPh>
    <phoneticPr fontId="6"/>
  </si>
  <si>
    <t>部</t>
    <rPh sb="0" eb="1">
      <t>ブ</t>
    </rPh>
    <phoneticPr fontId="6"/>
  </si>
  <si>
    <t>※行の非表示も可能です</t>
    <rPh sb="1" eb="2">
      <t>ギョウ</t>
    </rPh>
    <rPh sb="3" eb="6">
      <t>ヒヒョウジ</t>
    </rPh>
    <rPh sb="7" eb="9">
      <t>カノウ</t>
    </rPh>
    <phoneticPr fontId="12"/>
  </si>
  <si>
    <t>（作業名）</t>
    <rPh sb="1" eb="3">
      <t>サギョウ</t>
    </rPh>
    <rPh sb="3" eb="4">
      <t>メイ</t>
    </rPh>
    <phoneticPr fontId="6"/>
  </si>
  <si>
    <t>人</t>
    <rPh sb="0" eb="1">
      <t>ヒト</t>
    </rPh>
    <phoneticPr fontId="6"/>
  </si>
  <si>
    <t>通信運搬費（郵送料、運送費等）</t>
    <rPh sb="0" eb="2">
      <t>ツウシン</t>
    </rPh>
    <rPh sb="2" eb="4">
      <t>ウンパン</t>
    </rPh>
    <rPh sb="4" eb="5">
      <t>ヒ</t>
    </rPh>
    <rPh sb="6" eb="9">
      <t>ユウソウリョウ</t>
    </rPh>
    <rPh sb="10" eb="13">
      <t>ウンソウヒ</t>
    </rPh>
    <rPh sb="13" eb="14">
      <t>トウ</t>
    </rPh>
    <phoneticPr fontId="6"/>
  </si>
  <si>
    <t>件</t>
    <rPh sb="0" eb="1">
      <t>ケン</t>
    </rPh>
    <phoneticPr fontId="6"/>
  </si>
  <si>
    <t>通訳費</t>
    <rPh sb="0" eb="2">
      <t>ツウヤク</t>
    </rPh>
    <rPh sb="2" eb="3">
      <t>ヒ</t>
    </rPh>
    <phoneticPr fontId="6"/>
  </si>
  <si>
    <t>日</t>
    <rPh sb="0" eb="1">
      <t>ヒ</t>
    </rPh>
    <phoneticPr fontId="6"/>
  </si>
  <si>
    <t>○○株式会社【共同提案者】</t>
    <rPh sb="2" eb="6">
      <t>カブシキガイシャ</t>
    </rPh>
    <rPh sb="7" eb="9">
      <t>キョウドウ</t>
    </rPh>
    <rPh sb="9" eb="11">
      <t>テイアン</t>
    </rPh>
    <rPh sb="11" eb="12">
      <t>シャ</t>
    </rPh>
    <phoneticPr fontId="6"/>
  </si>
  <si>
    <t>xxxx,Ltd.</t>
    <phoneticPr fontId="6"/>
  </si>
  <si>
    <t>式</t>
    <rPh sb="0" eb="1">
      <t>シキ</t>
    </rPh>
    <phoneticPr fontId="6"/>
  </si>
  <si>
    <t>シンポジウム開催支援費（事業者名）</t>
    <rPh sb="6" eb="8">
      <t>カイサイ</t>
    </rPh>
    <rPh sb="8" eb="10">
      <t>シエン</t>
    </rPh>
    <rPh sb="10" eb="11">
      <t>ヒ</t>
    </rPh>
    <rPh sb="12" eb="15">
      <t>ジギョウシャ</t>
    </rPh>
    <rPh sb="15" eb="16">
      <t>メイ</t>
    </rPh>
    <phoneticPr fontId="6"/>
  </si>
  <si>
    <t>人件費算出根拠（実績単価）</t>
    <rPh sb="0" eb="3">
      <t>ジンケンヒ</t>
    </rPh>
    <rPh sb="3" eb="7">
      <t>サンシュツコンキョ</t>
    </rPh>
    <rPh sb="8" eb="12">
      <t>ジッセキタンカ</t>
    </rPh>
    <phoneticPr fontId="6"/>
  </si>
  <si>
    <t>人件費単価算出表</t>
    <rPh sb="0" eb="3">
      <t>ジンケンヒ</t>
    </rPh>
    <rPh sb="3" eb="5">
      <t>タンカ</t>
    </rPh>
    <rPh sb="5" eb="7">
      <t>サンシュツ</t>
    </rPh>
    <rPh sb="7" eb="8">
      <t>ヒョウ</t>
    </rPh>
    <phoneticPr fontId="22"/>
  </si>
  <si>
    <t>事業者名：</t>
    <rPh sb="0" eb="3">
      <t>ジギョウシャ</t>
    </rPh>
    <rPh sb="3" eb="4">
      <t>メイ</t>
    </rPh>
    <phoneticPr fontId="22"/>
  </si>
  <si>
    <t>作成日</t>
    <rPh sb="0" eb="3">
      <t>サクセイビ</t>
    </rPh>
    <phoneticPr fontId="22"/>
  </si>
  <si>
    <t>労務管理責任者</t>
    <rPh sb="0" eb="2">
      <t>ロウム</t>
    </rPh>
    <rPh sb="2" eb="4">
      <t>カンリ</t>
    </rPh>
    <rPh sb="4" eb="6">
      <t>セキニン</t>
    </rPh>
    <rPh sb="6" eb="7">
      <t>シャ</t>
    </rPh>
    <phoneticPr fontId="22"/>
  </si>
  <si>
    <t>　所属</t>
    <rPh sb="1" eb="3">
      <t>ショゾク</t>
    </rPh>
    <phoneticPr fontId="22"/>
  </si>
  <si>
    <t>従事者氏名：</t>
    <rPh sb="0" eb="3">
      <t>ジュウジシャ</t>
    </rPh>
    <rPh sb="3" eb="5">
      <t>シメイ</t>
    </rPh>
    <phoneticPr fontId="22"/>
  </si>
  <si>
    <t>　氏名</t>
    <rPh sb="1" eb="3">
      <t>シメイ</t>
    </rPh>
    <phoneticPr fontId="22"/>
  </si>
  <si>
    <t>人件費総額－通勤手当</t>
    <rPh sb="0" eb="3">
      <t>ジンケンヒ</t>
    </rPh>
    <rPh sb="3" eb="5">
      <t>ソウガク</t>
    </rPh>
    <rPh sb="6" eb="8">
      <t>ツウキン</t>
    </rPh>
    <rPh sb="8" eb="10">
      <t>テアテ</t>
    </rPh>
    <phoneticPr fontId="22"/>
  </si>
  <si>
    <t>円</t>
    <rPh sb="0" eb="1">
      <t>エン</t>
    </rPh>
    <phoneticPr fontId="22"/>
  </si>
  <si>
    <t>通勤手当（消費税割戻後）</t>
    <rPh sb="0" eb="2">
      <t>ツウキン</t>
    </rPh>
    <rPh sb="2" eb="4">
      <t>テアテ</t>
    </rPh>
    <rPh sb="5" eb="8">
      <t>ショウヒゼイ</t>
    </rPh>
    <rPh sb="8" eb="9">
      <t>ワ</t>
    </rPh>
    <rPh sb="9" eb="10">
      <t>モド</t>
    </rPh>
    <rPh sb="10" eb="11">
      <t>ゴ</t>
    </rPh>
    <phoneticPr fontId="22"/>
  </si>
  <si>
    <t>所定労働時間／日</t>
    <rPh sb="0" eb="2">
      <t>ショテイ</t>
    </rPh>
    <rPh sb="2" eb="4">
      <t>ロウドウ</t>
    </rPh>
    <rPh sb="4" eb="6">
      <t>ジカン</t>
    </rPh>
    <rPh sb="7" eb="8">
      <t>ニチ</t>
    </rPh>
    <phoneticPr fontId="22"/>
  </si>
  <si>
    <t>時間</t>
    <rPh sb="0" eb="2">
      <t>ジカン</t>
    </rPh>
    <phoneticPr fontId="22"/>
  </si>
  <si>
    <t>年間総額</t>
    <rPh sb="0" eb="2">
      <t>ネンカン</t>
    </rPh>
    <rPh sb="2" eb="4">
      <t>ソウガク</t>
    </rPh>
    <phoneticPr fontId="22"/>
  </si>
  <si>
    <t>年間理論総労働時間</t>
    <rPh sb="0" eb="2">
      <t>ネンカン</t>
    </rPh>
    <rPh sb="2" eb="4">
      <t>リロン</t>
    </rPh>
    <rPh sb="4" eb="5">
      <t>ソウ</t>
    </rPh>
    <rPh sb="5" eb="7">
      <t>ロウドウ</t>
    </rPh>
    <rPh sb="7" eb="9">
      <t>ジカン</t>
    </rPh>
    <phoneticPr fontId="22"/>
  </si>
  <si>
    <t>時間内時間単価（年度間給与等支払額（時間外を除く）÷企業カレンダー上の年度間理論総労働時間）</t>
    <rPh sb="0" eb="2">
      <t>ジカン</t>
    </rPh>
    <rPh sb="2" eb="3">
      <t>ナイ</t>
    </rPh>
    <rPh sb="3" eb="5">
      <t>ジカン</t>
    </rPh>
    <rPh sb="5" eb="7">
      <t>タンカ</t>
    </rPh>
    <rPh sb="8" eb="10">
      <t>ネンド</t>
    </rPh>
    <rPh sb="10" eb="11">
      <t>カン</t>
    </rPh>
    <rPh sb="11" eb="13">
      <t>キュウヨ</t>
    </rPh>
    <rPh sb="13" eb="14">
      <t>トウ</t>
    </rPh>
    <rPh sb="14" eb="16">
      <t>シハライ</t>
    </rPh>
    <rPh sb="16" eb="17">
      <t>ガク</t>
    </rPh>
    <rPh sb="18" eb="21">
      <t>ジカンガイ</t>
    </rPh>
    <rPh sb="22" eb="23">
      <t>ノゾ</t>
    </rPh>
    <rPh sb="26" eb="28">
      <t>キギョウ</t>
    </rPh>
    <rPh sb="33" eb="34">
      <t>ジョウ</t>
    </rPh>
    <rPh sb="35" eb="37">
      <t>ネンド</t>
    </rPh>
    <rPh sb="37" eb="38">
      <t>カン</t>
    </rPh>
    <rPh sb="38" eb="40">
      <t>リロン</t>
    </rPh>
    <rPh sb="40" eb="41">
      <t>ソウ</t>
    </rPh>
    <rPh sb="41" eb="43">
      <t>ロウドウ</t>
    </rPh>
    <rPh sb="43" eb="45">
      <t>ジカン</t>
    </rPh>
    <phoneticPr fontId="22"/>
  </si>
  <si>
    <t>（単位：円）</t>
    <rPh sb="1" eb="3">
      <t>タンイ</t>
    </rPh>
    <rPh sb="4" eb="5">
      <t>エン</t>
    </rPh>
    <phoneticPr fontId="6"/>
  </si>
  <si>
    <t>月</t>
    <rPh sb="0" eb="1">
      <t>ツキ</t>
    </rPh>
    <phoneticPr fontId="22"/>
  </si>
  <si>
    <t>所定勤務
日数</t>
    <rPh sb="0" eb="2">
      <t>ショテイ</t>
    </rPh>
    <rPh sb="2" eb="4">
      <t>キンム</t>
    </rPh>
    <rPh sb="5" eb="7">
      <t>ニッスウ</t>
    </rPh>
    <phoneticPr fontId="22"/>
  </si>
  <si>
    <t>基本給</t>
    <rPh sb="0" eb="3">
      <t>キホンキュウ</t>
    </rPh>
    <phoneticPr fontId="22"/>
  </si>
  <si>
    <t>諸手当</t>
    <rPh sb="0" eb="3">
      <t>ショテアテ</t>
    </rPh>
    <phoneticPr fontId="22"/>
  </si>
  <si>
    <t>基本給
＋
諸手当</t>
    <rPh sb="0" eb="3">
      <t>キホンキュウ</t>
    </rPh>
    <rPh sb="6" eb="9">
      <t>ショテアテ</t>
    </rPh>
    <phoneticPr fontId="22"/>
  </si>
  <si>
    <t>社会保険料事業主負担分</t>
    <rPh sb="0" eb="2">
      <t>シャカイ</t>
    </rPh>
    <rPh sb="2" eb="5">
      <t>ホケンリョウ</t>
    </rPh>
    <rPh sb="5" eb="8">
      <t>ジギョウヌシ</t>
    </rPh>
    <rPh sb="8" eb="10">
      <t>フタン</t>
    </rPh>
    <rPh sb="10" eb="11">
      <t>ブン</t>
    </rPh>
    <phoneticPr fontId="22"/>
  </si>
  <si>
    <t>労働保険事業主負担分</t>
    <rPh sb="0" eb="2">
      <t>ロウドウ</t>
    </rPh>
    <rPh sb="2" eb="4">
      <t>ホケン</t>
    </rPh>
    <rPh sb="4" eb="7">
      <t>ジギョウヌシ</t>
    </rPh>
    <rPh sb="7" eb="9">
      <t>フタン</t>
    </rPh>
    <rPh sb="9" eb="10">
      <t>ブン</t>
    </rPh>
    <phoneticPr fontId="22"/>
  </si>
  <si>
    <t>社会保険料事業主負担分
＋
労働保険事業主負担分</t>
    <rPh sb="0" eb="2">
      <t>シャカイ</t>
    </rPh>
    <rPh sb="2" eb="5">
      <t>ホケンリョウ</t>
    </rPh>
    <rPh sb="5" eb="8">
      <t>ジギョウヌシ</t>
    </rPh>
    <rPh sb="8" eb="10">
      <t>フタン</t>
    </rPh>
    <rPh sb="10" eb="11">
      <t>ブン</t>
    </rPh>
    <rPh sb="14" eb="16">
      <t>ロウドウ</t>
    </rPh>
    <rPh sb="16" eb="18">
      <t>ホケン</t>
    </rPh>
    <rPh sb="18" eb="21">
      <t>ジギョウヌシ</t>
    </rPh>
    <rPh sb="21" eb="23">
      <t>フタン</t>
    </rPh>
    <rPh sb="23" eb="24">
      <t>ブン</t>
    </rPh>
    <phoneticPr fontId="22"/>
  </si>
  <si>
    <t>総額</t>
    <rPh sb="0" eb="2">
      <t>ソウガク</t>
    </rPh>
    <phoneticPr fontId="22"/>
  </si>
  <si>
    <t>〇〇
手当</t>
    <rPh sb="3" eb="5">
      <t>テアテ</t>
    </rPh>
    <phoneticPr fontId="22"/>
  </si>
  <si>
    <t>通勤手当</t>
    <rPh sb="0" eb="2">
      <t>ツウキン</t>
    </rPh>
    <rPh sb="2" eb="4">
      <t>テアテ</t>
    </rPh>
    <phoneticPr fontId="22"/>
  </si>
  <si>
    <t>健康保険</t>
    <rPh sb="0" eb="2">
      <t>ケンコウ</t>
    </rPh>
    <rPh sb="2" eb="4">
      <t>ホケン</t>
    </rPh>
    <phoneticPr fontId="22"/>
  </si>
  <si>
    <t>厚生年金</t>
    <rPh sb="0" eb="2">
      <t>コウセイ</t>
    </rPh>
    <rPh sb="2" eb="4">
      <t>ネンキン</t>
    </rPh>
    <phoneticPr fontId="22"/>
  </si>
  <si>
    <t>その他
（基金等）</t>
    <rPh sb="2" eb="3">
      <t>タ</t>
    </rPh>
    <rPh sb="5" eb="7">
      <t>キキン</t>
    </rPh>
    <rPh sb="7" eb="8">
      <t>トウ</t>
    </rPh>
    <phoneticPr fontId="22"/>
  </si>
  <si>
    <t>子供・子育
て拠出金</t>
    <rPh sb="0" eb="2">
      <t>コドモ</t>
    </rPh>
    <rPh sb="3" eb="5">
      <t>コソダ</t>
    </rPh>
    <rPh sb="7" eb="10">
      <t>キョシュツキン</t>
    </rPh>
    <phoneticPr fontId="22"/>
  </si>
  <si>
    <t>介護保険</t>
    <rPh sb="0" eb="2">
      <t>カイゴ</t>
    </rPh>
    <rPh sb="2" eb="4">
      <t>ホケン</t>
    </rPh>
    <phoneticPr fontId="22"/>
  </si>
  <si>
    <t>雇用保険</t>
    <rPh sb="0" eb="2">
      <t>コヨウ</t>
    </rPh>
    <rPh sb="2" eb="4">
      <t>ホケン</t>
    </rPh>
    <phoneticPr fontId="22"/>
  </si>
  <si>
    <t>労災保険</t>
    <rPh sb="0" eb="2">
      <t>ロウサイ</t>
    </rPh>
    <rPh sb="2" eb="4">
      <t>ホケン</t>
    </rPh>
    <phoneticPr fontId="22"/>
  </si>
  <si>
    <t>一般
拠出金</t>
    <rPh sb="0" eb="2">
      <t>イッパン</t>
    </rPh>
    <rPh sb="3" eb="6">
      <t>キョシュツキン</t>
    </rPh>
    <phoneticPr fontId="22"/>
  </si>
  <si>
    <t>2023年4月分</t>
    <rPh sb="4" eb="5">
      <t>ネン</t>
    </rPh>
    <rPh sb="6" eb="8">
      <t>ガツブン</t>
    </rPh>
    <phoneticPr fontId="22"/>
  </si>
  <si>
    <t>2023年5月分</t>
    <rPh sb="4" eb="5">
      <t>ネン</t>
    </rPh>
    <rPh sb="6" eb="8">
      <t>ガツブン</t>
    </rPh>
    <phoneticPr fontId="22"/>
  </si>
  <si>
    <t>2023年6月分</t>
    <rPh sb="4" eb="5">
      <t>ネン</t>
    </rPh>
    <rPh sb="6" eb="8">
      <t>ガツブン</t>
    </rPh>
    <phoneticPr fontId="22"/>
  </si>
  <si>
    <t>2023年7月分</t>
    <rPh sb="4" eb="5">
      <t>ネン</t>
    </rPh>
    <rPh sb="6" eb="8">
      <t>ガツブン</t>
    </rPh>
    <phoneticPr fontId="22"/>
  </si>
  <si>
    <t>2023年8月分</t>
    <rPh sb="4" eb="5">
      <t>ネン</t>
    </rPh>
    <rPh sb="6" eb="8">
      <t>ガツブン</t>
    </rPh>
    <phoneticPr fontId="22"/>
  </si>
  <si>
    <t>2023年9月分</t>
    <rPh sb="4" eb="5">
      <t>ネン</t>
    </rPh>
    <rPh sb="6" eb="8">
      <t>ガツブン</t>
    </rPh>
    <phoneticPr fontId="22"/>
  </si>
  <si>
    <t>2023年10月分</t>
    <rPh sb="4" eb="5">
      <t>ネン</t>
    </rPh>
    <rPh sb="7" eb="9">
      <t>ガツブン</t>
    </rPh>
    <phoneticPr fontId="22"/>
  </si>
  <si>
    <t>2023年11月分</t>
    <rPh sb="4" eb="5">
      <t>ネン</t>
    </rPh>
    <rPh sb="7" eb="9">
      <t>ガツブン</t>
    </rPh>
    <phoneticPr fontId="22"/>
  </si>
  <si>
    <t>2023年12月分</t>
    <rPh sb="4" eb="5">
      <t>ネン</t>
    </rPh>
    <rPh sb="7" eb="9">
      <t>ガツブン</t>
    </rPh>
    <phoneticPr fontId="22"/>
  </si>
  <si>
    <t>2024年1月分</t>
    <rPh sb="4" eb="5">
      <t>ネン</t>
    </rPh>
    <rPh sb="6" eb="8">
      <t>ガツブン</t>
    </rPh>
    <phoneticPr fontId="22"/>
  </si>
  <si>
    <t>2024年2月分</t>
    <rPh sb="4" eb="5">
      <t>ネン</t>
    </rPh>
    <rPh sb="6" eb="8">
      <t>ガツブン</t>
    </rPh>
    <phoneticPr fontId="22"/>
  </si>
  <si>
    <t>2024年3月分</t>
    <rPh sb="4" eb="5">
      <t>ネン</t>
    </rPh>
    <rPh sb="6" eb="8">
      <t>ガツブン</t>
    </rPh>
    <phoneticPr fontId="22"/>
  </si>
  <si>
    <t>賞与1</t>
    <rPh sb="0" eb="2">
      <t>ショウヨ</t>
    </rPh>
    <phoneticPr fontId="22"/>
  </si>
  <si>
    <t>賞与2</t>
    <rPh sb="0" eb="2">
      <t>ショウヨ</t>
    </rPh>
    <phoneticPr fontId="22"/>
  </si>
  <si>
    <t>賞与3</t>
    <rPh sb="0" eb="2">
      <t>ショウヨ</t>
    </rPh>
    <phoneticPr fontId="22"/>
  </si>
  <si>
    <t>賞与4</t>
    <rPh sb="0" eb="2">
      <t>ショウヨ</t>
    </rPh>
    <phoneticPr fontId="22"/>
  </si>
  <si>
    <t>計</t>
    <rPh sb="0" eb="1">
      <t>ケイ</t>
    </rPh>
    <phoneticPr fontId="22"/>
  </si>
  <si>
    <t>一般管理費率算出表</t>
    <rPh sb="0" eb="2">
      <t>イッパン</t>
    </rPh>
    <rPh sb="2" eb="5">
      <t>カンリヒ</t>
    </rPh>
    <rPh sb="5" eb="6">
      <t>リツ</t>
    </rPh>
    <rPh sb="6" eb="8">
      <t>サンシュツ</t>
    </rPh>
    <rPh sb="8" eb="9">
      <t>ヒョウ</t>
    </rPh>
    <phoneticPr fontId="6"/>
  </si>
  <si>
    <t>○○○○株式会社</t>
    <rPh sb="4" eb="8">
      <t>カブシキガイシャ</t>
    </rPh>
    <phoneticPr fontId="6"/>
  </si>
  <si>
    <t>一般管理費</t>
    <rPh sb="0" eb="5">
      <t>イッパンカンリヒ</t>
    </rPh>
    <phoneticPr fontId="6"/>
  </si>
  <si>
    <t>売上原価</t>
    <rPh sb="0" eb="2">
      <t>ウリアゲ</t>
    </rPh>
    <rPh sb="2" eb="4">
      <t>ゲンカ</t>
    </rPh>
    <phoneticPr fontId="6"/>
  </si>
  <si>
    <t>損益計算書より算出</t>
    <rPh sb="0" eb="2">
      <t>ソンエキ</t>
    </rPh>
    <rPh sb="2" eb="5">
      <t>ケイサンショ</t>
    </rPh>
    <rPh sb="7" eb="9">
      <t>サンシュツ</t>
    </rPh>
    <phoneticPr fontId="6"/>
  </si>
  <si>
    <t>一般管理費率</t>
    <rPh sb="0" eb="6">
      <t>イッパンカンリヒリツ</t>
    </rPh>
    <phoneticPr fontId="6"/>
  </si>
  <si>
    <t>＝</t>
    <phoneticPr fontId="6"/>
  </si>
  <si>
    <t>→</t>
    <phoneticPr fontId="6"/>
  </si>
  <si>
    <t>小数点2位を切捨て</t>
    <rPh sb="0" eb="3">
      <t>ショウスウテン</t>
    </rPh>
    <rPh sb="4" eb="5">
      <t>イ</t>
    </rPh>
    <rPh sb="6" eb="7">
      <t>ス</t>
    </rPh>
    <phoneticPr fontId="6"/>
  </si>
  <si>
    <t>※算出された一般管理費率か10％のいずれか小さい方の数値を上限とするため</t>
    <rPh sb="1" eb="3">
      <t>サンシュツ</t>
    </rPh>
    <phoneticPr fontId="6"/>
  </si>
  <si>
    <t>　　　8.3％　＜　10.0％　→　一般管理費率　＝　8.3％</t>
    <rPh sb="18" eb="20">
      <t>イッパン</t>
    </rPh>
    <rPh sb="20" eb="23">
      <t>カンリヒ</t>
    </rPh>
    <rPh sb="23" eb="24">
      <t>リツ</t>
    </rPh>
    <phoneticPr fontId="6"/>
  </si>
  <si>
    <t>（注）損益計算書要旨等の資料を添付のこと</t>
    <rPh sb="3" eb="5">
      <t>ソンエキ</t>
    </rPh>
    <rPh sb="5" eb="8">
      <t>ケイサンショ</t>
    </rPh>
    <rPh sb="8" eb="10">
      <t>ヨウシ</t>
    </rPh>
    <rPh sb="10" eb="11">
      <t>トウ</t>
    </rPh>
    <rPh sb="12" eb="14">
      <t>シリョウ</t>
    </rPh>
    <phoneticPr fontId="6"/>
  </si>
  <si>
    <t>　　　〇.〇％　＜　10.0％　→　一般管理費率　＝　〇.〇％</t>
    <rPh sb="18" eb="20">
      <t>イッパン</t>
    </rPh>
    <rPh sb="20" eb="23">
      <t>カンリヒ</t>
    </rPh>
    <rPh sb="23" eb="24">
      <t>リツ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</si>
</sst>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quot;#,##0"/>
    <numFmt numFmtId="178" formatCode="#,##0.0_ "/>
    <numFmt numFmtId="179" formatCode="#"/>
    <numFmt numFmtId="180" formatCode="0.0&quot;％&quot;"/>
    <numFmt numFmtId="181" formatCode="0.0%"/>
    <numFmt numFmtId="182" formatCode="[$]ggg\ e&quot;年 &quot;m&quot;月 &quot;d&quot;日&quot;;@" x16r2:formatCode16="[$-ja-JP-x-gannen]ggg\ e&quot;年 &quot;m&quot;月 &quot;d&quot;日&quot;;@"/>
  </numFmts>
  <fonts count="5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1"/>
      <color theme="1"/>
      <name val="メイリオ"/>
      <family val="3"/>
      <charset val="128"/>
    </font>
    <font>
      <sz val="6"/>
      <name val="ＭＳ Ｐゴシック"/>
      <family val="2"/>
      <charset val="128"/>
      <scheme val="minor"/>
    </font>
    <font>
      <b/>
      <sz val="11"/>
      <color theme="1"/>
      <name val="メイリオ"/>
      <family val="3"/>
      <charset val="128"/>
    </font>
    <font>
      <sz val="10"/>
      <color theme="1"/>
      <name val="メイリオ"/>
      <family val="3"/>
      <charset val="128"/>
    </font>
    <font>
      <sz val="11"/>
      <name val="ＭＳ Ｐゴシック"/>
      <family val="3"/>
      <charset val="128"/>
    </font>
    <font>
      <b/>
      <sz val="11"/>
      <name val="メイリオ"/>
      <family val="3"/>
      <charset val="128"/>
    </font>
    <font>
      <sz val="12"/>
      <name val="細明朝体"/>
      <family val="3"/>
      <charset val="128"/>
    </font>
    <font>
      <sz val="6"/>
      <name val="ＭＳ Ｐゴシック"/>
      <family val="3"/>
      <charset val="128"/>
      <scheme val="minor"/>
    </font>
    <font>
      <sz val="6"/>
      <name val="細明朝体"/>
      <family val="3"/>
      <charset val="128"/>
    </font>
    <font>
      <b/>
      <sz val="12"/>
      <color theme="1"/>
      <name val="メイリオ"/>
      <family val="3"/>
      <charset val="128"/>
    </font>
    <font>
      <sz val="11"/>
      <name val="メイリオ"/>
      <family val="3"/>
      <charset val="128"/>
    </font>
    <font>
      <sz val="11"/>
      <color theme="1"/>
      <name val="ＭＳ Ｐゴシック"/>
      <family val="3"/>
      <charset val="128"/>
    </font>
    <font>
      <sz val="12"/>
      <color theme="1"/>
      <name val="ＭＳ Ｐゴシック"/>
      <family val="3"/>
      <charset val="128"/>
    </font>
    <font>
      <sz val="9"/>
      <color rgb="FF000000"/>
      <name val="ＭＳ 明朝"/>
      <family val="1"/>
      <charset val="128"/>
    </font>
    <font>
      <sz val="9"/>
      <color rgb="FF000000"/>
      <name val="Times New Roman"/>
      <family val="1"/>
    </font>
    <font>
      <sz val="11"/>
      <color theme="1"/>
      <name val="Meiryo UI"/>
      <family val="2"/>
      <charset val="128"/>
    </font>
    <font>
      <sz val="11"/>
      <color theme="1"/>
      <name val="ＭＳ ゴシック"/>
      <family val="3"/>
      <charset val="128"/>
    </font>
    <font>
      <sz val="6"/>
      <name val="Meiryo UI"/>
      <family val="2"/>
      <charset val="128"/>
    </font>
    <font>
      <b/>
      <u/>
      <sz val="14"/>
      <color theme="1"/>
      <name val="ＭＳ ゴシック"/>
      <family val="3"/>
      <charset val="128"/>
    </font>
    <font>
      <sz val="14"/>
      <color theme="1"/>
      <name val="ＭＳ ゴシック"/>
      <family val="3"/>
      <charset val="128"/>
    </font>
    <font>
      <b/>
      <sz val="12"/>
      <color theme="1"/>
      <name val="ＭＳ Ｐゴシック"/>
      <family val="3"/>
      <charset val="128"/>
    </font>
    <font>
      <b/>
      <sz val="11"/>
      <color theme="1"/>
      <name val="ＭＳ Ｐゴシック"/>
      <family val="3"/>
      <charset val="128"/>
    </font>
    <font>
      <sz val="11"/>
      <color rgb="FFFF0000"/>
      <name val="メイリオ"/>
      <family val="3"/>
      <charset val="128"/>
    </font>
    <font>
      <b/>
      <sz val="11"/>
      <color rgb="FFFF0000"/>
      <name val="ＭＳ Ｐゴシック"/>
      <family val="3"/>
      <charset val="128"/>
    </font>
    <font>
      <b/>
      <sz val="11"/>
      <color rgb="FFFF0000"/>
      <name val="ＭＳ Ｐゴシック"/>
      <family val="3"/>
      <charset val="128"/>
      <scheme val="minor"/>
    </font>
    <font>
      <sz val="11"/>
      <color rgb="FFFF0000"/>
      <name val="ＭＳ Ｐゴシック"/>
      <family val="3"/>
      <charset val="128"/>
    </font>
    <font>
      <u/>
      <sz val="11"/>
      <color theme="10"/>
      <name val="ＭＳ Ｐゴシック"/>
      <family val="2"/>
      <scheme val="minor"/>
    </font>
    <font>
      <sz val="11"/>
      <color rgb="FF000000"/>
      <name val="ＭＳ Ｐゴシック"/>
      <family val="3"/>
      <charset val="128"/>
    </font>
    <font>
      <sz val="14"/>
      <color theme="1"/>
      <name val="Meiryo UI"/>
      <family val="3"/>
      <charset val="128"/>
    </font>
    <font>
      <sz val="11"/>
      <color theme="1"/>
      <name val="Meiryo UI"/>
      <family val="3"/>
      <charset val="128"/>
    </font>
    <font>
      <sz val="11"/>
      <color rgb="FFFF0000"/>
      <name val="Meiryo UI"/>
      <family val="3"/>
      <charset val="128"/>
    </font>
    <font>
      <u/>
      <sz val="11"/>
      <color theme="10"/>
      <name val="Meiryo UI"/>
      <family val="3"/>
      <charset val="128"/>
    </font>
    <font>
      <b/>
      <sz val="14"/>
      <color rgb="FFFF0000"/>
      <name val="ＭＳ Ｐゴシック"/>
      <family val="3"/>
      <charset val="128"/>
    </font>
    <font>
      <sz val="14"/>
      <color theme="1"/>
      <name val="ＭＳ Ｐゴシック"/>
      <family val="3"/>
      <charset val="128"/>
    </font>
    <font>
      <b/>
      <sz val="14"/>
      <color rgb="FF0070C0"/>
      <name val="ＭＳ Ｐゴシック"/>
      <family val="3"/>
      <charset val="128"/>
    </font>
    <font>
      <b/>
      <sz val="11"/>
      <color rgb="FFFF0000"/>
      <name val="メイリオ"/>
      <family val="3"/>
      <charset val="128"/>
    </font>
    <font>
      <b/>
      <sz val="11"/>
      <color rgb="FFFF0000"/>
      <name val="Meiryo UI"/>
      <family val="3"/>
      <charset val="128"/>
    </font>
    <font>
      <b/>
      <sz val="11"/>
      <color theme="1"/>
      <name val="Meiryo UI"/>
      <family val="3"/>
      <charset val="128"/>
    </font>
    <font>
      <b/>
      <u/>
      <sz val="11"/>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sz val="11"/>
      <color rgb="FF0070C0"/>
      <name val="ＭＳ Ｐゴシック"/>
      <family val="3"/>
      <charset val="128"/>
      <scheme val="major"/>
    </font>
    <font>
      <sz val="10"/>
      <color rgb="FF0070C0"/>
      <name val="ＭＳ Ｐゴシック"/>
      <family val="3"/>
      <charset val="128"/>
      <scheme val="major"/>
    </font>
    <font>
      <sz val="10"/>
      <color rgb="FF000000"/>
      <name val="ＭＳ Ｐゴシック"/>
      <family val="3"/>
      <charset val="128"/>
      <scheme val="major"/>
    </font>
    <font>
      <sz val="11"/>
      <name val="ＭＳ Ｐゴシック"/>
      <family val="3"/>
      <charset val="128"/>
      <scheme val="major"/>
    </font>
    <font>
      <b/>
      <sz val="11"/>
      <color theme="1"/>
      <name val="ＭＳ Ｐゴシック"/>
      <family val="3"/>
      <charset val="128"/>
      <scheme val="major"/>
    </font>
    <font>
      <sz val="8"/>
      <color theme="1"/>
      <name val="Meiryo UI"/>
      <family val="3"/>
      <charset val="128"/>
    </font>
    <font>
      <u/>
      <sz val="8"/>
      <color theme="10"/>
      <name val="Meiryo UI"/>
      <family val="3"/>
      <charset val="128"/>
    </font>
    <font>
      <u/>
      <sz val="6"/>
      <color theme="10"/>
      <name val="Meiryo UI"/>
      <family val="3"/>
      <charset val="128"/>
    </font>
    <font>
      <b/>
      <u/>
      <sz val="11"/>
      <color rgb="FFFF0000"/>
      <name val="Meiryo UI"/>
      <family val="3"/>
      <charset val="128"/>
    </font>
    <font>
      <sz val="16"/>
      <color theme="1"/>
      <name val="ＭＳ Ｐゴシック"/>
      <family val="3"/>
      <charset val="128"/>
      <scheme val="major"/>
    </font>
    <font>
      <b/>
      <sz val="11"/>
      <color indexed="81"/>
      <name val="メイリオ"/>
      <family val="3"/>
      <charset val="128"/>
    </font>
    <font>
      <sz val="8"/>
      <color theme="10"/>
      <name val="Meiryo UI"/>
      <family val="3"/>
      <charset val="128"/>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AF"/>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s>
  <borders count="72">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style="medium">
        <color indexed="64"/>
      </left>
      <right/>
      <top style="hair">
        <color indexed="64"/>
      </top>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diagonal/>
    </border>
    <border>
      <left style="thin">
        <color indexed="64"/>
      </left>
      <right style="medium">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3">
    <xf numFmtId="0" fontId="0" fillId="0" borderId="0"/>
    <xf numFmtId="0" fontId="9" fillId="0" borderId="0">
      <alignment vertical="center"/>
    </xf>
    <xf numFmtId="38" fontId="9" fillId="0" borderId="0" applyFont="0" applyFill="0" applyBorder="0" applyAlignment="0" applyProtection="0">
      <alignment vertical="center"/>
    </xf>
    <xf numFmtId="0" fontId="11" fillId="0" borderId="0"/>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38" fontId="20" fillId="0" borderId="0" applyFont="0" applyFill="0" applyBorder="0" applyAlignment="0" applyProtection="0">
      <alignment vertical="center"/>
    </xf>
    <xf numFmtId="0" fontId="2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31" fillId="0" borderId="0" applyNumberFormat="0" applyFill="0" applyBorder="0" applyAlignment="0" applyProtection="0"/>
    <xf numFmtId="0" fontId="1" fillId="0" borderId="0">
      <alignment vertical="center"/>
    </xf>
  </cellStyleXfs>
  <cellXfs count="310">
    <xf numFmtId="0" fontId="0" fillId="0" borderId="0" xfId="0"/>
    <xf numFmtId="0" fontId="8" fillId="2" borderId="14" xfId="0" applyFont="1" applyFill="1" applyBorder="1" applyAlignment="1">
      <alignment horizontal="right" vertical="center" shrinkToFit="1"/>
    </xf>
    <xf numFmtId="177" fontId="5" fillId="2" borderId="0" xfId="0" applyNumberFormat="1" applyFont="1" applyFill="1" applyAlignment="1">
      <alignment horizontal="right" vertical="center" shrinkToFit="1"/>
    </xf>
    <xf numFmtId="176" fontId="5" fillId="2" borderId="0" xfId="0" applyNumberFormat="1" applyFont="1" applyFill="1" applyAlignment="1">
      <alignment vertical="center" shrinkToFit="1"/>
    </xf>
    <xf numFmtId="176" fontId="5" fillId="2" borderId="0" xfId="0" applyNumberFormat="1" applyFont="1" applyFill="1" applyAlignment="1">
      <alignment horizontal="center" vertical="center" shrinkToFit="1"/>
    </xf>
    <xf numFmtId="176" fontId="5" fillId="2" borderId="15" xfId="0" applyNumberFormat="1" applyFont="1" applyFill="1" applyBorder="1" applyAlignment="1">
      <alignment vertical="center" shrinkToFit="1"/>
    </xf>
    <xf numFmtId="177" fontId="5" fillId="2" borderId="18" xfId="0" applyNumberFormat="1" applyFont="1" applyFill="1" applyBorder="1" applyAlignment="1">
      <alignment horizontal="right" vertical="center" shrinkToFit="1"/>
    </xf>
    <xf numFmtId="176" fontId="5" fillId="2" borderId="19" xfId="0" applyNumberFormat="1" applyFont="1" applyFill="1" applyBorder="1" applyAlignment="1">
      <alignment vertical="center" shrinkToFit="1"/>
    </xf>
    <xf numFmtId="176" fontId="5" fillId="2" borderId="19" xfId="0" applyNumberFormat="1" applyFont="1" applyFill="1" applyBorder="1" applyAlignment="1">
      <alignment horizontal="center" vertical="center" shrinkToFit="1"/>
    </xf>
    <xf numFmtId="176" fontId="5" fillId="2" borderId="20" xfId="0" applyNumberFormat="1" applyFont="1" applyFill="1" applyBorder="1" applyAlignment="1">
      <alignment vertical="center" shrinkToFit="1"/>
    </xf>
    <xf numFmtId="0" fontId="8" fillId="2" borderId="29" xfId="0" applyFont="1" applyFill="1" applyBorder="1" applyAlignment="1">
      <alignment horizontal="right" vertical="center" shrinkToFit="1"/>
    </xf>
    <xf numFmtId="0" fontId="8" fillId="2" borderId="25" xfId="0" applyFont="1" applyFill="1" applyBorder="1" applyAlignment="1">
      <alignment horizontal="right" vertical="center" shrinkToFit="1"/>
    </xf>
    <xf numFmtId="177" fontId="5" fillId="2" borderId="30" xfId="0" applyNumberFormat="1" applyFont="1" applyFill="1" applyBorder="1" applyAlignment="1">
      <alignment horizontal="right" vertical="center" shrinkToFit="1"/>
    </xf>
    <xf numFmtId="176" fontId="5" fillId="2" borderId="30" xfId="0" applyNumberFormat="1" applyFont="1" applyFill="1" applyBorder="1" applyAlignment="1">
      <alignment vertical="center" shrinkToFit="1"/>
    </xf>
    <xf numFmtId="176" fontId="5" fillId="2" borderId="30" xfId="0" applyNumberFormat="1" applyFont="1" applyFill="1" applyBorder="1" applyAlignment="1">
      <alignment horizontal="center" vertical="center" shrinkToFit="1"/>
    </xf>
    <xf numFmtId="176" fontId="5" fillId="2" borderId="31" xfId="0" applyNumberFormat="1" applyFont="1" applyFill="1" applyBorder="1" applyAlignment="1">
      <alignment vertical="center" shrinkToFit="1"/>
    </xf>
    <xf numFmtId="176" fontId="5" fillId="2" borderId="35" xfId="0" applyNumberFormat="1" applyFont="1" applyFill="1" applyBorder="1" applyAlignment="1">
      <alignment horizontal="center" vertical="center" shrinkToFit="1"/>
    </xf>
    <xf numFmtId="176" fontId="5" fillId="2" borderId="35" xfId="0" applyNumberFormat="1" applyFont="1" applyFill="1" applyBorder="1" applyAlignment="1">
      <alignment vertical="center" shrinkToFit="1"/>
    </xf>
    <xf numFmtId="176" fontId="5" fillId="2" borderId="36" xfId="0" applyNumberFormat="1" applyFont="1" applyFill="1" applyBorder="1" applyAlignment="1">
      <alignment vertical="center" shrinkToFit="1"/>
    </xf>
    <xf numFmtId="177" fontId="5" fillId="2" borderId="38" xfId="0" applyNumberFormat="1" applyFont="1" applyFill="1" applyBorder="1" applyAlignment="1">
      <alignment horizontal="right" vertical="center" shrinkToFit="1"/>
    </xf>
    <xf numFmtId="0" fontId="8" fillId="2" borderId="21" xfId="0" applyFont="1" applyFill="1" applyBorder="1" applyAlignment="1">
      <alignment horizontal="right" vertical="center" shrinkToFit="1"/>
    </xf>
    <xf numFmtId="177" fontId="5" fillId="2" borderId="37" xfId="0" applyNumberFormat="1" applyFont="1" applyFill="1" applyBorder="1" applyAlignment="1">
      <alignment horizontal="right" vertical="center" shrinkToFit="1"/>
    </xf>
    <xf numFmtId="177" fontId="5" fillId="2" borderId="35" xfId="0" applyNumberFormat="1" applyFont="1" applyFill="1" applyBorder="1" applyAlignment="1">
      <alignment horizontal="right" vertical="center" shrinkToFit="1"/>
    </xf>
    <xf numFmtId="0" fontId="5" fillId="0" borderId="0" xfId="0" applyFont="1" applyAlignment="1">
      <alignment vertical="center"/>
    </xf>
    <xf numFmtId="0" fontId="5" fillId="0" borderId="0" xfId="0" applyFont="1" applyAlignment="1">
      <alignment horizontal="right" vertical="center"/>
    </xf>
    <xf numFmtId="176" fontId="5" fillId="0" borderId="0" xfId="0" applyNumberFormat="1" applyFont="1" applyAlignment="1">
      <alignment vertical="center" shrinkToFit="1"/>
    </xf>
    <xf numFmtId="0" fontId="7" fillId="3" borderId="21" xfId="0" applyFont="1" applyFill="1" applyBorder="1" applyAlignment="1">
      <alignment vertical="center" shrinkToFit="1"/>
    </xf>
    <xf numFmtId="176" fontId="5" fillId="3" borderId="39" xfId="0" applyNumberFormat="1" applyFont="1" applyFill="1" applyBorder="1" applyAlignment="1">
      <alignment vertical="center" shrinkToFit="1"/>
    </xf>
    <xf numFmtId="176" fontId="5" fillId="3" borderId="24" xfId="0" applyNumberFormat="1" applyFont="1" applyFill="1" applyBorder="1" applyAlignment="1">
      <alignment horizontal="center" vertical="center" shrinkToFit="1"/>
    </xf>
    <xf numFmtId="176" fontId="7" fillId="3" borderId="22" xfId="0" applyNumberFormat="1" applyFont="1" applyFill="1" applyBorder="1" applyAlignment="1">
      <alignment horizontal="right" vertical="center" shrinkToFit="1"/>
    </xf>
    <xf numFmtId="0" fontId="7" fillId="3" borderId="5" xfId="0" applyFont="1" applyFill="1" applyBorder="1" applyAlignment="1">
      <alignment vertical="center" shrinkToFit="1"/>
    </xf>
    <xf numFmtId="176" fontId="5" fillId="3" borderId="6" xfId="0" applyNumberFormat="1" applyFont="1" applyFill="1" applyBorder="1" applyAlignment="1">
      <alignment vertical="center" shrinkToFit="1"/>
    </xf>
    <xf numFmtId="176" fontId="5" fillId="3" borderId="6" xfId="0" applyNumberFormat="1" applyFont="1" applyFill="1" applyBorder="1" applyAlignment="1">
      <alignment horizontal="center" vertical="center" shrinkToFit="1"/>
    </xf>
    <xf numFmtId="176" fontId="5" fillId="3" borderId="7" xfId="0" applyNumberFormat="1" applyFont="1" applyFill="1" applyBorder="1" applyAlignment="1">
      <alignment vertical="center" shrinkToFit="1"/>
    </xf>
    <xf numFmtId="176" fontId="7" fillId="3" borderId="5" xfId="0" applyNumberFormat="1" applyFont="1" applyFill="1" applyBorder="1" applyAlignment="1">
      <alignment vertical="center" shrinkToFit="1"/>
    </xf>
    <xf numFmtId="176" fontId="5" fillId="4" borderId="14" xfId="0" applyNumberFormat="1" applyFont="1" applyFill="1" applyBorder="1" applyAlignment="1">
      <alignment vertical="center" shrinkToFit="1"/>
    </xf>
    <xf numFmtId="176" fontId="5" fillId="4" borderId="25" xfId="0" applyNumberFormat="1" applyFont="1" applyFill="1" applyBorder="1" applyAlignment="1">
      <alignment vertical="center" shrinkToFit="1"/>
    </xf>
    <xf numFmtId="0" fontId="8" fillId="0" borderId="14" xfId="0" applyFont="1" applyBorder="1" applyAlignment="1">
      <alignment horizontal="lef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horizontal="center" vertical="center" shrinkToFit="1"/>
    </xf>
    <xf numFmtId="176" fontId="5" fillId="0" borderId="0" xfId="0" applyNumberFormat="1" applyFont="1" applyAlignment="1">
      <alignment horizontal="center" vertical="center" shrinkToFit="1"/>
    </xf>
    <xf numFmtId="176" fontId="5" fillId="0" borderId="15" xfId="0" applyNumberFormat="1" applyFont="1" applyBorder="1" applyAlignment="1">
      <alignment vertical="center" shrinkToFit="1"/>
    </xf>
    <xf numFmtId="176" fontId="5" fillId="0" borderId="16" xfId="0" applyNumberFormat="1" applyFont="1" applyBorder="1" applyAlignment="1">
      <alignment vertical="center" shrinkToFit="1"/>
    </xf>
    <xf numFmtId="0" fontId="8" fillId="0" borderId="25" xfId="0" applyFont="1" applyBorder="1" applyAlignment="1">
      <alignment horizontal="left" vertical="center" shrinkToFit="1"/>
    </xf>
    <xf numFmtId="177" fontId="5" fillId="0" borderId="30" xfId="0" applyNumberFormat="1" applyFont="1" applyBorder="1" applyAlignment="1">
      <alignment horizontal="right" vertical="center" shrinkToFit="1"/>
    </xf>
    <xf numFmtId="177" fontId="5" fillId="0" borderId="30" xfId="0" applyNumberFormat="1" applyFont="1" applyBorder="1" applyAlignment="1">
      <alignment horizontal="center" vertical="center" shrinkToFit="1"/>
    </xf>
    <xf numFmtId="176" fontId="5" fillId="0" borderId="30" xfId="0" applyNumberFormat="1" applyFont="1" applyBorder="1" applyAlignment="1">
      <alignment vertical="center" shrinkToFit="1"/>
    </xf>
    <xf numFmtId="176" fontId="5" fillId="0" borderId="30" xfId="0" applyNumberFormat="1" applyFont="1" applyBorder="1" applyAlignment="1">
      <alignment horizontal="center" vertical="center" shrinkToFit="1"/>
    </xf>
    <xf numFmtId="176" fontId="5" fillId="0" borderId="31" xfId="0" applyNumberFormat="1" applyFont="1" applyBorder="1" applyAlignment="1">
      <alignment vertical="center" shrinkToFit="1"/>
    </xf>
    <xf numFmtId="176" fontId="5" fillId="0" borderId="42" xfId="0" applyNumberFormat="1" applyFont="1" applyBorder="1" applyAlignment="1">
      <alignment vertical="center" shrinkToFit="1"/>
    </xf>
    <xf numFmtId="176" fontId="5" fillId="0" borderId="45" xfId="0" applyNumberFormat="1" applyFont="1" applyBorder="1" applyAlignment="1">
      <alignment vertical="center" shrinkToFit="1"/>
    </xf>
    <xf numFmtId="176" fontId="5" fillId="0" borderId="46" xfId="0" applyNumberFormat="1" applyFont="1" applyBorder="1" applyAlignment="1">
      <alignment vertical="center" shrinkToFit="1"/>
    </xf>
    <xf numFmtId="176" fontId="5" fillId="2" borderId="45" xfId="0" applyNumberFormat="1" applyFont="1" applyFill="1" applyBorder="1" applyAlignment="1">
      <alignment vertical="center" shrinkToFit="1"/>
    </xf>
    <xf numFmtId="176" fontId="5" fillId="2" borderId="42" xfId="0" applyNumberFormat="1" applyFont="1" applyFill="1" applyBorder="1" applyAlignment="1">
      <alignment vertical="center" shrinkToFit="1"/>
    </xf>
    <xf numFmtId="176" fontId="5" fillId="2" borderId="46" xfId="0" applyNumberFormat="1" applyFont="1" applyFill="1" applyBorder="1" applyAlignment="1">
      <alignment vertical="center" shrinkToFit="1"/>
    </xf>
    <xf numFmtId="176" fontId="5" fillId="2" borderId="48" xfId="0" applyNumberFormat="1" applyFont="1" applyFill="1" applyBorder="1" applyAlignment="1">
      <alignment vertical="center" shrinkToFit="1"/>
    </xf>
    <xf numFmtId="176" fontId="5" fillId="3" borderId="41" xfId="0" applyNumberFormat="1" applyFont="1" applyFill="1" applyBorder="1" applyAlignment="1">
      <alignment vertical="center" shrinkToFit="1"/>
    </xf>
    <xf numFmtId="0" fontId="8" fillId="0" borderId="14" xfId="0" applyFont="1" applyBorder="1" applyAlignment="1">
      <alignment horizontal="right" vertical="center" shrinkToFit="1"/>
    </xf>
    <xf numFmtId="176" fontId="5" fillId="4" borderId="17" xfId="0" applyNumberFormat="1" applyFont="1" applyFill="1" applyBorder="1" applyAlignment="1">
      <alignment vertical="center" shrinkToFit="1"/>
    </xf>
    <xf numFmtId="176" fontId="5" fillId="4" borderId="15" xfId="0" applyNumberFormat="1" applyFont="1" applyFill="1" applyBorder="1" applyAlignment="1">
      <alignment vertical="center" shrinkToFit="1"/>
    </xf>
    <xf numFmtId="176" fontId="7" fillId="3" borderId="24" xfId="0" applyNumberFormat="1" applyFont="1" applyFill="1" applyBorder="1" applyAlignment="1">
      <alignment horizontal="right" vertical="center" shrinkToFit="1"/>
    </xf>
    <xf numFmtId="176" fontId="7" fillId="3" borderId="54" xfId="0" applyNumberFormat="1" applyFont="1" applyFill="1" applyBorder="1" applyAlignment="1">
      <alignment horizontal="right" vertical="center" shrinkToFit="1"/>
    </xf>
    <xf numFmtId="176" fontId="7" fillId="3" borderId="43" xfId="0" applyNumberFormat="1" applyFont="1" applyFill="1" applyBorder="1" applyAlignment="1">
      <alignment horizontal="right" vertical="center" shrinkToFit="1"/>
    </xf>
    <xf numFmtId="0" fontId="8" fillId="0" borderId="29" xfId="0" applyFont="1" applyBorder="1" applyAlignment="1">
      <alignment horizontal="right" vertical="center" shrinkToFit="1"/>
    </xf>
    <xf numFmtId="0" fontId="5" fillId="0" borderId="0" xfId="0" applyFont="1"/>
    <xf numFmtId="178" fontId="5" fillId="0" borderId="0" xfId="0" applyNumberFormat="1" applyFont="1" applyAlignment="1">
      <alignment vertical="center" shrinkToFit="1"/>
    </xf>
    <xf numFmtId="0" fontId="15" fillId="3" borderId="50" xfId="3" applyFont="1" applyFill="1" applyBorder="1" applyAlignment="1">
      <alignment vertical="center"/>
    </xf>
    <xf numFmtId="0" fontId="15" fillId="3" borderId="51" xfId="3" applyFont="1" applyFill="1" applyBorder="1" applyAlignment="1">
      <alignment vertical="center"/>
    </xf>
    <xf numFmtId="0" fontId="15" fillId="3" borderId="52" xfId="3" applyFont="1" applyFill="1" applyBorder="1" applyAlignment="1">
      <alignment vertical="center"/>
    </xf>
    <xf numFmtId="0" fontId="15" fillId="3" borderId="53" xfId="3" applyFont="1" applyFill="1" applyBorder="1" applyAlignment="1">
      <alignment horizontal="center" vertical="center" wrapText="1"/>
    </xf>
    <xf numFmtId="178" fontId="5" fillId="2" borderId="35" xfId="0" applyNumberFormat="1" applyFont="1" applyFill="1" applyBorder="1" applyAlignment="1">
      <alignment vertical="center" shrinkToFit="1"/>
    </xf>
    <xf numFmtId="176" fontId="5" fillId="4" borderId="36" xfId="0" applyNumberFormat="1" applyFont="1" applyFill="1" applyBorder="1" applyAlignment="1">
      <alignment vertical="center" shrinkToFit="1"/>
    </xf>
    <xf numFmtId="176" fontId="5" fillId="4" borderId="31" xfId="0" applyNumberFormat="1" applyFont="1" applyFill="1" applyBorder="1" applyAlignment="1">
      <alignment vertical="center" shrinkToFit="1"/>
    </xf>
    <xf numFmtId="176" fontId="5" fillId="4" borderId="27" xfId="0" applyNumberFormat="1" applyFont="1" applyFill="1" applyBorder="1" applyAlignment="1">
      <alignment vertical="center" shrinkToFit="1"/>
    </xf>
    <xf numFmtId="176" fontId="5" fillId="4" borderId="34" xfId="0" applyNumberFormat="1" applyFont="1" applyFill="1" applyBorder="1" applyAlignment="1">
      <alignment vertical="center" shrinkToFit="1"/>
    </xf>
    <xf numFmtId="176" fontId="5" fillId="4" borderId="20" xfId="0" applyNumberFormat="1" applyFont="1" applyFill="1" applyBorder="1" applyAlignment="1">
      <alignment vertical="center" shrinkToFit="1"/>
    </xf>
    <xf numFmtId="0" fontId="7" fillId="5" borderId="22" xfId="0" applyFont="1" applyFill="1" applyBorder="1" applyAlignment="1">
      <alignment vertical="center" shrinkToFit="1"/>
    </xf>
    <xf numFmtId="176" fontId="7" fillId="5" borderId="22" xfId="0" applyNumberFormat="1" applyFont="1" applyFill="1" applyBorder="1" applyAlignment="1">
      <alignment vertical="center" shrinkToFit="1"/>
    </xf>
    <xf numFmtId="176" fontId="5" fillId="5" borderId="23" xfId="0" applyNumberFormat="1" applyFont="1" applyFill="1" applyBorder="1" applyAlignment="1">
      <alignment vertical="center" shrinkToFit="1"/>
    </xf>
    <xf numFmtId="176" fontId="5" fillId="5" borderId="43" xfId="0" applyNumberFormat="1" applyFont="1" applyFill="1" applyBorder="1" applyAlignment="1">
      <alignment vertical="center" shrinkToFit="1"/>
    </xf>
    <xf numFmtId="176" fontId="5" fillId="5" borderId="24" xfId="0" applyNumberFormat="1" applyFont="1" applyFill="1" applyBorder="1" applyAlignment="1">
      <alignment vertical="center" shrinkToFit="1"/>
    </xf>
    <xf numFmtId="176" fontId="5" fillId="5" borderId="23" xfId="0" applyNumberFormat="1" applyFont="1" applyFill="1" applyBorder="1" applyAlignment="1">
      <alignment horizontal="center" vertical="center" shrinkToFit="1"/>
    </xf>
    <xf numFmtId="0" fontId="5" fillId="6" borderId="25" xfId="0" applyFont="1" applyFill="1" applyBorder="1" applyAlignment="1">
      <alignment vertical="center" shrinkToFit="1"/>
    </xf>
    <xf numFmtId="176" fontId="5" fillId="6" borderId="28" xfId="0" applyNumberFormat="1" applyFont="1" applyFill="1" applyBorder="1" applyAlignment="1">
      <alignment vertical="center" shrinkToFit="1"/>
    </xf>
    <xf numFmtId="176" fontId="5" fillId="6" borderId="26" xfId="0" applyNumberFormat="1" applyFont="1" applyFill="1" applyBorder="1" applyAlignment="1">
      <alignment vertical="center" shrinkToFit="1"/>
    </xf>
    <xf numFmtId="176" fontId="5" fillId="6" borderId="44" xfId="0" applyNumberFormat="1" applyFont="1" applyFill="1" applyBorder="1" applyAlignment="1">
      <alignment vertical="center" shrinkToFit="1"/>
    </xf>
    <xf numFmtId="176" fontId="5" fillId="6" borderId="27" xfId="0" applyNumberFormat="1" applyFont="1" applyFill="1" applyBorder="1" applyAlignment="1">
      <alignment vertical="center" shrinkToFit="1"/>
    </xf>
    <xf numFmtId="176" fontId="5" fillId="6" borderId="26" xfId="0" applyNumberFormat="1" applyFont="1" applyFill="1" applyBorder="1" applyAlignment="1">
      <alignment horizontal="center" vertical="center" shrinkToFit="1"/>
    </xf>
    <xf numFmtId="0" fontId="5" fillId="6" borderId="32" xfId="0" applyFont="1" applyFill="1" applyBorder="1" applyAlignment="1">
      <alignment vertical="center" shrinkToFit="1"/>
    </xf>
    <xf numFmtId="176" fontId="5" fillId="6" borderId="32" xfId="0" applyNumberFormat="1" applyFont="1" applyFill="1" applyBorder="1" applyAlignment="1">
      <alignment vertical="center" shrinkToFit="1"/>
    </xf>
    <xf numFmtId="176" fontId="5" fillId="6" borderId="33" xfId="0" applyNumberFormat="1" applyFont="1" applyFill="1" applyBorder="1" applyAlignment="1">
      <alignment vertical="center" shrinkToFit="1"/>
    </xf>
    <xf numFmtId="176" fontId="5" fillId="6" borderId="47" xfId="0" applyNumberFormat="1" applyFont="1" applyFill="1" applyBorder="1" applyAlignment="1">
      <alignment vertical="center" shrinkToFit="1"/>
    </xf>
    <xf numFmtId="176" fontId="5" fillId="6" borderId="34" xfId="0" applyNumberFormat="1" applyFont="1" applyFill="1" applyBorder="1" applyAlignment="1">
      <alignment vertical="center" shrinkToFit="1"/>
    </xf>
    <xf numFmtId="176" fontId="5" fillId="6" borderId="33" xfId="0" applyNumberFormat="1" applyFont="1" applyFill="1" applyBorder="1" applyAlignment="1">
      <alignment horizontal="center" vertical="center" shrinkToFit="1"/>
    </xf>
    <xf numFmtId="176" fontId="5" fillId="6" borderId="25" xfId="0" applyNumberFormat="1" applyFont="1" applyFill="1" applyBorder="1" applyAlignment="1">
      <alignment vertical="center" shrinkToFit="1"/>
    </xf>
    <xf numFmtId="0" fontId="7" fillId="7" borderId="9" xfId="0" applyFont="1" applyFill="1" applyBorder="1" applyAlignment="1">
      <alignment vertical="center" shrinkToFit="1"/>
    </xf>
    <xf numFmtId="176" fontId="7" fillId="7" borderId="9" xfId="0" applyNumberFormat="1" applyFont="1" applyFill="1" applyBorder="1" applyAlignment="1">
      <alignment vertical="center" shrinkToFit="1"/>
    </xf>
    <xf numFmtId="176" fontId="5" fillId="7" borderId="10" xfId="0" applyNumberFormat="1" applyFont="1" applyFill="1" applyBorder="1" applyAlignment="1">
      <alignment vertical="center" shrinkToFit="1"/>
    </xf>
    <xf numFmtId="176" fontId="5" fillId="7" borderId="12" xfId="0" applyNumberFormat="1" applyFont="1" applyFill="1" applyBorder="1" applyAlignment="1">
      <alignment vertical="center" shrinkToFit="1"/>
    </xf>
    <xf numFmtId="176" fontId="5" fillId="7" borderId="11" xfId="0" applyNumberFormat="1" applyFont="1" applyFill="1" applyBorder="1" applyAlignment="1">
      <alignment vertical="center" shrinkToFit="1"/>
    </xf>
    <xf numFmtId="0" fontId="7" fillId="8" borderId="22" xfId="0" applyFont="1" applyFill="1" applyBorder="1" applyAlignment="1">
      <alignment vertical="center" shrinkToFit="1"/>
    </xf>
    <xf numFmtId="176" fontId="10" fillId="8" borderId="22" xfId="0" applyNumberFormat="1" applyFont="1" applyFill="1" applyBorder="1" applyAlignment="1">
      <alignment vertical="center" shrinkToFit="1"/>
    </xf>
    <xf numFmtId="176" fontId="5" fillId="8" borderId="23" xfId="0" applyNumberFormat="1" applyFont="1" applyFill="1" applyBorder="1" applyAlignment="1">
      <alignment vertical="center" shrinkToFit="1"/>
    </xf>
    <xf numFmtId="176" fontId="5" fillId="8" borderId="43" xfId="0" applyNumberFormat="1" applyFont="1" applyFill="1" applyBorder="1" applyAlignment="1">
      <alignment vertical="center" shrinkToFit="1"/>
    </xf>
    <xf numFmtId="176" fontId="5" fillId="8" borderId="24" xfId="0" applyNumberFormat="1" applyFont="1" applyFill="1" applyBorder="1" applyAlignment="1">
      <alignment vertical="center" shrinkToFit="1"/>
    </xf>
    <xf numFmtId="176" fontId="5" fillId="8" borderId="23" xfId="0" applyNumberFormat="1" applyFont="1" applyFill="1" applyBorder="1" applyAlignment="1">
      <alignment horizontal="center" vertical="center" shrinkToFit="1"/>
    </xf>
    <xf numFmtId="0" fontId="5" fillId="9" borderId="32" xfId="0" applyFont="1" applyFill="1" applyBorder="1" applyAlignment="1">
      <alignment vertical="center" shrinkToFit="1"/>
    </xf>
    <xf numFmtId="176" fontId="5" fillId="9" borderId="25" xfId="0" applyNumberFormat="1" applyFont="1" applyFill="1" applyBorder="1" applyAlignment="1">
      <alignment vertical="center" shrinkToFit="1"/>
    </xf>
    <xf numFmtId="176" fontId="5" fillId="9" borderId="33" xfId="0" applyNumberFormat="1" applyFont="1" applyFill="1" applyBorder="1" applyAlignment="1">
      <alignment vertical="center" shrinkToFit="1"/>
    </xf>
    <xf numFmtId="176" fontId="5" fillId="9" borderId="47" xfId="0" applyNumberFormat="1" applyFont="1" applyFill="1" applyBorder="1" applyAlignment="1">
      <alignment vertical="center" shrinkToFit="1"/>
    </xf>
    <xf numFmtId="176" fontId="5" fillId="9" borderId="34" xfId="0" applyNumberFormat="1" applyFont="1" applyFill="1" applyBorder="1" applyAlignment="1">
      <alignment vertical="center" shrinkToFit="1"/>
    </xf>
    <xf numFmtId="176" fontId="5" fillId="9" borderId="33" xfId="0" applyNumberFormat="1" applyFont="1" applyFill="1" applyBorder="1" applyAlignment="1">
      <alignment horizontal="center" vertical="center" shrinkToFit="1"/>
    </xf>
    <xf numFmtId="0" fontId="5" fillId="9" borderId="32" xfId="0" applyFont="1" applyFill="1" applyBorder="1" applyAlignment="1">
      <alignment horizontal="left" vertical="center" shrinkToFit="1"/>
    </xf>
    <xf numFmtId="176" fontId="5" fillId="9" borderId="32" xfId="0" applyNumberFormat="1" applyFont="1" applyFill="1" applyBorder="1" applyAlignment="1">
      <alignment vertical="center" shrinkToFit="1"/>
    </xf>
    <xf numFmtId="177" fontId="5" fillId="9" borderId="40" xfId="0" applyNumberFormat="1" applyFont="1" applyFill="1" applyBorder="1" applyAlignment="1">
      <alignment horizontal="right" vertical="center" shrinkToFit="1"/>
    </xf>
    <xf numFmtId="0" fontId="10" fillId="3" borderId="49" xfId="3" applyFont="1" applyFill="1" applyBorder="1" applyAlignment="1">
      <alignment horizontal="left" vertical="center"/>
    </xf>
    <xf numFmtId="0" fontId="7" fillId="3" borderId="21"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176" fontId="5" fillId="3" borderId="23" xfId="0" applyNumberFormat="1" applyFont="1" applyFill="1" applyBorder="1" applyAlignment="1">
      <alignment horizontal="center" vertical="center" shrinkToFit="1"/>
    </xf>
    <xf numFmtId="0" fontId="16" fillId="0" borderId="0" xfId="0" applyFont="1"/>
    <xf numFmtId="14" fontId="16" fillId="0" borderId="0" xfId="0" applyNumberFormat="1" applyFont="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56" xfId="0" applyFont="1" applyBorder="1" applyAlignment="1">
      <alignment vertical="center"/>
    </xf>
    <xf numFmtId="0" fontId="2" fillId="0" borderId="0" xfId="6">
      <alignment vertical="center"/>
    </xf>
    <xf numFmtId="38" fontId="21" fillId="10" borderId="43" xfId="7" applyFont="1" applyFill="1" applyBorder="1">
      <alignment vertical="center"/>
    </xf>
    <xf numFmtId="0" fontId="21" fillId="11" borderId="43" xfId="8" applyFont="1" applyFill="1" applyBorder="1" applyAlignment="1">
      <alignment horizontal="center" vertical="center"/>
    </xf>
    <xf numFmtId="38" fontId="21" fillId="12" borderId="43" xfId="7" applyFont="1" applyFill="1" applyBorder="1" applyProtection="1">
      <alignment vertical="center"/>
      <protection locked="0"/>
    </xf>
    <xf numFmtId="0" fontId="21" fillId="12" borderId="43" xfId="8" applyFont="1" applyFill="1" applyBorder="1" applyProtection="1">
      <alignment vertical="center"/>
      <protection locked="0"/>
    </xf>
    <xf numFmtId="0" fontId="21" fillId="10" borderId="43" xfId="8" applyFont="1" applyFill="1" applyBorder="1" applyAlignment="1">
      <alignment horizontal="center" vertical="center"/>
    </xf>
    <xf numFmtId="38" fontId="21" fillId="12" borderId="43" xfId="7" applyFont="1" applyFill="1" applyBorder="1" applyAlignment="1" applyProtection="1">
      <alignment horizontal="center" vertical="center"/>
      <protection locked="0"/>
    </xf>
    <xf numFmtId="0" fontId="21" fillId="0" borderId="0" xfId="8" applyFont="1" applyAlignment="1">
      <alignment horizontal="right" vertical="center"/>
    </xf>
    <xf numFmtId="0" fontId="21" fillId="0" borderId="0" xfId="8" applyFont="1">
      <alignment vertical="center"/>
    </xf>
    <xf numFmtId="0" fontId="21" fillId="0" borderId="57" xfId="8" applyFont="1" applyBorder="1" applyAlignment="1">
      <alignment horizontal="center" vertical="center"/>
    </xf>
    <xf numFmtId="38" fontId="21" fillId="11" borderId="58" xfId="7" applyFont="1" applyFill="1" applyBorder="1">
      <alignment vertical="center"/>
    </xf>
    <xf numFmtId="0" fontId="21" fillId="0" borderId="60" xfId="8" applyFont="1" applyBorder="1" applyAlignment="1">
      <alignment horizontal="center" vertical="center"/>
    </xf>
    <xf numFmtId="0" fontId="21" fillId="0" borderId="23" xfId="8" applyFont="1" applyBorder="1">
      <alignment vertical="center"/>
    </xf>
    <xf numFmtId="0" fontId="21" fillId="0" borderId="19" xfId="8" applyFont="1" applyBorder="1">
      <alignment vertical="center"/>
    </xf>
    <xf numFmtId="0" fontId="21" fillId="0" borderId="55" xfId="8" applyFont="1" applyBorder="1">
      <alignment vertical="center"/>
    </xf>
    <xf numFmtId="0" fontId="23" fillId="0" borderId="0" xfId="8" applyFont="1" applyAlignment="1">
      <alignment horizontal="center" vertical="center"/>
    </xf>
    <xf numFmtId="0" fontId="24" fillId="0" borderId="0" xfId="8" applyFont="1">
      <alignment vertical="center"/>
    </xf>
    <xf numFmtId="0" fontId="16" fillId="0" borderId="0" xfId="6" applyFont="1">
      <alignment vertical="center"/>
    </xf>
    <xf numFmtId="0" fontId="16" fillId="0" borderId="0" xfId="6" applyFont="1" applyAlignment="1">
      <alignment horizontal="center" vertical="center"/>
    </xf>
    <xf numFmtId="0" fontId="16" fillId="0" borderId="0" xfId="6" applyFont="1" applyAlignment="1">
      <alignment horizontal="right" vertical="center"/>
    </xf>
    <xf numFmtId="0" fontId="16" fillId="0" borderId="43" xfId="6" applyFont="1" applyBorder="1" applyAlignment="1">
      <alignment horizontal="center" vertical="center"/>
    </xf>
    <xf numFmtId="38" fontId="16" fillId="0" borderId="0" xfId="9" applyFont="1" applyAlignment="1">
      <alignment horizontal="center" vertical="center"/>
    </xf>
    <xf numFmtId="180" fontId="16" fillId="0" borderId="0" xfId="10" applyNumberFormat="1" applyFont="1" applyAlignment="1">
      <alignment vertical="center"/>
    </xf>
    <xf numFmtId="38" fontId="16" fillId="0" borderId="43" xfId="9" applyFont="1" applyBorder="1" applyAlignment="1">
      <alignment horizontal="center" vertical="center"/>
    </xf>
    <xf numFmtId="0" fontId="28" fillId="0" borderId="0" xfId="0" applyFont="1"/>
    <xf numFmtId="0" fontId="8" fillId="2" borderId="29" xfId="0" applyFont="1" applyFill="1" applyBorder="1" applyAlignment="1">
      <alignment horizontal="left" vertical="center" shrinkToFit="1"/>
    </xf>
    <xf numFmtId="0" fontId="29" fillId="0" borderId="0" xfId="0" applyFont="1" applyAlignment="1">
      <alignment vertical="center"/>
    </xf>
    <xf numFmtId="0" fontId="7" fillId="0" borderId="0" xfId="0" applyFont="1" applyAlignment="1">
      <alignment vertical="center"/>
    </xf>
    <xf numFmtId="0" fontId="26" fillId="0" borderId="0" xfId="0" applyFont="1" applyAlignment="1">
      <alignment vertical="center"/>
    </xf>
    <xf numFmtId="0" fontId="8" fillId="0" borderId="29" xfId="0" applyFont="1" applyBorder="1" applyAlignment="1">
      <alignment horizontal="left" vertical="center" shrinkToFit="1"/>
    </xf>
    <xf numFmtId="176" fontId="5" fillId="4" borderId="62" xfId="0" applyNumberFormat="1" applyFont="1" applyFill="1" applyBorder="1" applyAlignment="1">
      <alignment vertical="center" shrinkToFit="1"/>
    </xf>
    <xf numFmtId="176" fontId="5" fillId="0" borderId="15" xfId="0" applyNumberFormat="1" applyFont="1" applyBorder="1" applyAlignment="1">
      <alignment horizontal="center" vertical="center" shrinkToFit="1"/>
    </xf>
    <xf numFmtId="0" fontId="30" fillId="0" borderId="0" xfId="6" applyFont="1" applyAlignment="1">
      <alignment horizontal="center" vertical="center"/>
    </xf>
    <xf numFmtId="176" fontId="5" fillId="4" borderId="13" xfId="0" applyNumberFormat="1" applyFont="1" applyFill="1" applyBorder="1" applyAlignment="1">
      <alignment vertical="center" shrinkToFit="1"/>
    </xf>
    <xf numFmtId="176" fontId="5" fillId="4" borderId="48" xfId="0" applyNumberFormat="1" applyFont="1" applyFill="1" applyBorder="1" applyAlignment="1">
      <alignment vertical="center" shrinkToFit="1"/>
    </xf>
    <xf numFmtId="176" fontId="5" fillId="4" borderId="24" xfId="0" applyNumberFormat="1" applyFont="1" applyFill="1" applyBorder="1" applyAlignment="1">
      <alignment vertical="center" shrinkToFit="1"/>
    </xf>
    <xf numFmtId="176" fontId="5" fillId="4" borderId="43" xfId="0" applyNumberFormat="1" applyFont="1" applyFill="1" applyBorder="1" applyAlignment="1">
      <alignment vertical="center" shrinkToFit="1"/>
    </xf>
    <xf numFmtId="0" fontId="7" fillId="14" borderId="22" xfId="0" applyFont="1" applyFill="1" applyBorder="1" applyAlignment="1">
      <alignment vertical="center" shrinkToFit="1"/>
    </xf>
    <xf numFmtId="176" fontId="7" fillId="14" borderId="22" xfId="0" applyNumberFormat="1" applyFont="1" applyFill="1" applyBorder="1" applyAlignment="1">
      <alignment vertical="center" shrinkToFit="1"/>
    </xf>
    <xf numFmtId="176" fontId="5" fillId="14" borderId="19" xfId="0" applyNumberFormat="1" applyFont="1" applyFill="1" applyBorder="1" applyAlignment="1">
      <alignment vertical="center" shrinkToFit="1"/>
    </xf>
    <xf numFmtId="176" fontId="5" fillId="14" borderId="48" xfId="0" applyNumberFormat="1" applyFont="1" applyFill="1" applyBorder="1" applyAlignment="1">
      <alignment vertical="center" shrinkToFit="1"/>
    </xf>
    <xf numFmtId="181" fontId="27" fillId="14" borderId="24" xfId="0" applyNumberFormat="1" applyFont="1" applyFill="1" applyBorder="1" applyAlignment="1">
      <alignment horizontal="left" vertical="center" shrinkToFit="1"/>
    </xf>
    <xf numFmtId="0" fontId="5" fillId="7" borderId="0" xfId="0" applyFont="1" applyFill="1" applyAlignment="1">
      <alignment vertical="center"/>
    </xf>
    <xf numFmtId="0" fontId="16" fillId="0" borderId="19" xfId="0" applyFont="1" applyBorder="1" applyAlignment="1">
      <alignment vertical="center"/>
    </xf>
    <xf numFmtId="58" fontId="16" fillId="0" borderId="0" xfId="0" applyNumberFormat="1" applyFont="1" applyAlignment="1">
      <alignment vertical="center"/>
    </xf>
    <xf numFmtId="0" fontId="33" fillId="2" borderId="0" xfId="0" applyFont="1" applyFill="1"/>
    <xf numFmtId="0" fontId="34" fillId="2" borderId="0" xfId="0" applyFont="1" applyFill="1"/>
    <xf numFmtId="0" fontId="34" fillId="2" borderId="63" xfId="0" applyFont="1" applyFill="1" applyBorder="1"/>
    <xf numFmtId="0" fontId="34" fillId="2" borderId="55" xfId="0" applyFont="1" applyFill="1" applyBorder="1"/>
    <xf numFmtId="0" fontId="34" fillId="2" borderId="64" xfId="0" applyFont="1" applyFill="1" applyBorder="1"/>
    <xf numFmtId="0" fontId="35" fillId="2" borderId="16" xfId="0" applyFont="1" applyFill="1" applyBorder="1"/>
    <xf numFmtId="0" fontId="34" fillId="6" borderId="0" xfId="0" applyFont="1" applyFill="1"/>
    <xf numFmtId="0" fontId="34" fillId="2" borderId="65" xfId="0" applyFont="1" applyFill="1" applyBorder="1"/>
    <xf numFmtId="0" fontId="34" fillId="2" borderId="16" xfId="0" applyFont="1" applyFill="1" applyBorder="1"/>
    <xf numFmtId="0" fontId="36" fillId="2" borderId="0" xfId="11" applyFont="1" applyFill="1" applyBorder="1"/>
    <xf numFmtId="0" fontId="34" fillId="2" borderId="59" xfId="0" applyFont="1" applyFill="1" applyBorder="1"/>
    <xf numFmtId="0" fontId="34" fillId="2" borderId="19" xfId="0" applyFont="1" applyFill="1" applyBorder="1"/>
    <xf numFmtId="0" fontId="34" fillId="2" borderId="60" xfId="0" applyFont="1" applyFill="1" applyBorder="1"/>
    <xf numFmtId="0" fontId="35" fillId="2" borderId="59" xfId="0" applyFont="1" applyFill="1" applyBorder="1"/>
    <xf numFmtId="0" fontId="16" fillId="6" borderId="0" xfId="0" applyFont="1" applyFill="1"/>
    <xf numFmtId="0" fontId="28" fillId="6" borderId="0" xfId="0" applyFont="1" applyFill="1"/>
    <xf numFmtId="0" fontId="28" fillId="6" borderId="0" xfId="0" applyFont="1" applyFill="1" applyAlignment="1">
      <alignment vertical="center"/>
    </xf>
    <xf numFmtId="0" fontId="16" fillId="6" borderId="0" xfId="0" applyFont="1" applyFill="1" applyAlignment="1">
      <alignment vertical="center"/>
    </xf>
    <xf numFmtId="0" fontId="18" fillId="6" borderId="0" xfId="0" applyFont="1" applyFill="1" applyAlignment="1">
      <alignment vertical="center" wrapText="1"/>
    </xf>
    <xf numFmtId="0" fontId="19" fillId="6" borderId="0" xfId="0" applyFont="1" applyFill="1" applyAlignment="1">
      <alignment vertical="center" wrapText="1"/>
    </xf>
    <xf numFmtId="0" fontId="37" fillId="6" borderId="0" xfId="0" applyFont="1" applyFill="1" applyAlignment="1">
      <alignment vertical="center"/>
    </xf>
    <xf numFmtId="0" fontId="38" fillId="6" borderId="0" xfId="0" applyFont="1" applyFill="1" applyAlignment="1">
      <alignment vertical="center"/>
    </xf>
    <xf numFmtId="0" fontId="40" fillId="0" borderId="0" xfId="0" applyFont="1" applyAlignment="1">
      <alignment vertical="center"/>
    </xf>
    <xf numFmtId="0" fontId="36" fillId="16" borderId="0" xfId="11" applyFont="1" applyFill="1" applyBorder="1"/>
    <xf numFmtId="0" fontId="34" fillId="16" borderId="0" xfId="0" applyFont="1" applyFill="1"/>
    <xf numFmtId="0" fontId="34" fillId="16" borderId="16" xfId="0" applyFont="1" applyFill="1" applyBorder="1"/>
    <xf numFmtId="0" fontId="34" fillId="16" borderId="65" xfId="0" applyFont="1" applyFill="1" applyBorder="1"/>
    <xf numFmtId="0" fontId="34" fillId="6" borderId="0" xfId="0" applyFont="1" applyFill="1" applyAlignment="1">
      <alignment horizontal="right" vertical="center"/>
    </xf>
    <xf numFmtId="0" fontId="34" fillId="6" borderId="0" xfId="0" applyFont="1" applyFill="1" applyAlignment="1">
      <alignment horizontal="center" vertical="center"/>
    </xf>
    <xf numFmtId="0" fontId="44" fillId="0" borderId="0" xfId="12" applyFont="1">
      <alignment vertical="center"/>
    </xf>
    <xf numFmtId="0" fontId="45" fillId="0" borderId="0" xfId="12" applyFont="1">
      <alignment vertical="center"/>
    </xf>
    <xf numFmtId="0" fontId="46" fillId="0" borderId="0" xfId="12" applyFont="1">
      <alignment vertical="center"/>
    </xf>
    <xf numFmtId="0" fontId="45" fillId="0" borderId="0" xfId="0" applyFont="1" applyAlignment="1">
      <alignment horizontal="center" vertical="center"/>
    </xf>
    <xf numFmtId="0" fontId="45" fillId="0" borderId="0" xfId="0" applyFont="1" applyAlignment="1">
      <alignment vertical="center"/>
    </xf>
    <xf numFmtId="0" fontId="45" fillId="0" borderId="0" xfId="0" applyFont="1" applyAlignment="1">
      <alignment horizontal="left" vertical="center"/>
    </xf>
    <xf numFmtId="0" fontId="44" fillId="0" borderId="0" xfId="12" applyFont="1" applyAlignment="1">
      <alignment vertical="center" wrapText="1"/>
    </xf>
    <xf numFmtId="0" fontId="45" fillId="0" borderId="0" xfId="12" applyFont="1" applyAlignment="1">
      <alignment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5" fillId="0" borderId="0" xfId="12" applyFont="1" applyAlignment="1">
      <alignment horizontal="left" vertical="center" wrapText="1"/>
    </xf>
    <xf numFmtId="0" fontId="44" fillId="0" borderId="0" xfId="12" applyFont="1" applyAlignment="1">
      <alignment horizontal="left" vertical="center" wrapText="1"/>
    </xf>
    <xf numFmtId="0" fontId="47" fillId="0" borderId="0" xfId="12" applyFont="1">
      <alignment vertical="center"/>
    </xf>
    <xf numFmtId="0" fontId="48" fillId="0" borderId="0" xfId="12" applyFont="1">
      <alignment vertical="center"/>
    </xf>
    <xf numFmtId="0" fontId="44" fillId="0" borderId="0" xfId="0" applyFont="1" applyAlignment="1">
      <alignment horizontal="left" vertical="center"/>
    </xf>
    <xf numFmtId="0" fontId="31" fillId="0" borderId="0" xfId="11" applyFill="1" applyBorder="1" applyAlignment="1">
      <alignment horizontal="left" vertical="center"/>
    </xf>
    <xf numFmtId="0" fontId="45" fillId="0" borderId="0" xfId="12" applyFont="1" applyAlignment="1">
      <alignment horizontal="center" vertical="center" wrapText="1"/>
    </xf>
    <xf numFmtId="0" fontId="49" fillId="0" borderId="0" xfId="12" applyFont="1">
      <alignment vertical="center"/>
    </xf>
    <xf numFmtId="0" fontId="45" fillId="0" borderId="0" xfId="12" applyFont="1" applyAlignment="1">
      <alignment vertical="center" shrinkToFit="1"/>
    </xf>
    <xf numFmtId="0" fontId="50" fillId="0" borderId="0" xfId="12" applyFont="1">
      <alignment vertical="center"/>
    </xf>
    <xf numFmtId="0" fontId="45" fillId="0" borderId="0" xfId="12" applyFont="1" applyAlignment="1">
      <alignment horizontal="center" vertical="center"/>
    </xf>
    <xf numFmtId="0" fontId="51" fillId="0" borderId="0" xfId="12" applyFont="1">
      <alignment vertical="center"/>
    </xf>
    <xf numFmtId="0" fontId="43" fillId="0" borderId="0" xfId="12" applyFont="1">
      <alignment vertical="center"/>
    </xf>
    <xf numFmtId="0" fontId="44" fillId="6" borderId="0" xfId="12" applyFont="1" applyFill="1">
      <alignment vertical="center"/>
    </xf>
    <xf numFmtId="0" fontId="52" fillId="2" borderId="19" xfId="0" applyFont="1" applyFill="1" applyBorder="1" applyAlignment="1">
      <alignment vertical="center"/>
    </xf>
    <xf numFmtId="0" fontId="34" fillId="2" borderId="69" xfId="0" applyFont="1" applyFill="1" applyBorder="1"/>
    <xf numFmtId="0" fontId="34" fillId="2" borderId="70" xfId="0" applyFont="1" applyFill="1" applyBorder="1"/>
    <xf numFmtId="0" fontId="53" fillId="16" borderId="0" xfId="11" applyFont="1" applyFill="1" applyBorder="1"/>
    <xf numFmtId="38" fontId="16" fillId="0" borderId="19" xfId="4" applyFont="1" applyFill="1" applyBorder="1" applyAlignment="1">
      <alignment vertical="center"/>
    </xf>
    <xf numFmtId="38" fontId="16" fillId="0" borderId="0" xfId="4" applyFont="1" applyFill="1" applyBorder="1" applyAlignment="1">
      <alignment vertical="center"/>
    </xf>
    <xf numFmtId="38" fontId="16" fillId="0" borderId="55" xfId="4" applyFont="1" applyFill="1" applyBorder="1" applyAlignment="1">
      <alignment vertical="center"/>
    </xf>
    <xf numFmtId="38" fontId="16" fillId="0" borderId="0" xfId="4" applyFont="1" applyFill="1" applyBorder="1" applyAlignment="1">
      <alignment horizontal="right" vertical="center"/>
    </xf>
    <xf numFmtId="0" fontId="40" fillId="0" borderId="0" xfId="0" applyFont="1" applyAlignment="1">
      <alignment vertical="center" wrapText="1"/>
    </xf>
    <xf numFmtId="0" fontId="52" fillId="0" borderId="0" xfId="0" applyFont="1" applyAlignment="1">
      <alignment vertical="center"/>
    </xf>
    <xf numFmtId="0" fontId="34" fillId="0" borderId="0" xfId="0" applyFont="1"/>
    <xf numFmtId="0" fontId="34" fillId="0" borderId="65" xfId="0" applyFont="1" applyBorder="1"/>
    <xf numFmtId="0" fontId="34" fillId="0" borderId="70" xfId="0" applyFont="1" applyBorder="1"/>
    <xf numFmtId="0" fontId="34" fillId="0" borderId="71" xfId="0" applyFont="1" applyBorder="1"/>
    <xf numFmtId="0" fontId="58" fillId="0" borderId="0" xfId="11" applyFont="1" applyFill="1" applyBorder="1"/>
    <xf numFmtId="0" fontId="34" fillId="6" borderId="16" xfId="0" applyFont="1" applyFill="1" applyBorder="1" applyAlignment="1"/>
    <xf numFmtId="0" fontId="34" fillId="6" borderId="0" xfId="0" applyFont="1" applyFill="1" applyAlignment="1"/>
    <xf numFmtId="0" fontId="36" fillId="2" borderId="0" xfId="11" applyFont="1" applyFill="1" applyBorder="1" applyAlignment="1">
      <alignment shrinkToFit="1"/>
    </xf>
    <xf numFmtId="0" fontId="36" fillId="2" borderId="65" xfId="11" applyFont="1" applyFill="1" applyBorder="1" applyAlignment="1">
      <alignment shrinkToFit="1"/>
    </xf>
    <xf numFmtId="0" fontId="36" fillId="2" borderId="0" xfId="11" applyFont="1" applyFill="1" applyBorder="1" applyAlignment="1"/>
    <xf numFmtId="0" fontId="36" fillId="2" borderId="65" xfId="11" applyFont="1" applyFill="1" applyBorder="1" applyAlignment="1"/>
    <xf numFmtId="0" fontId="34" fillId="2" borderId="16" xfId="0" applyFont="1" applyFill="1" applyBorder="1" applyAlignment="1"/>
    <xf numFmtId="0" fontId="34" fillId="2" borderId="0" xfId="0" applyFont="1" applyFill="1" applyAlignment="1"/>
    <xf numFmtId="0" fontId="33" fillId="2" borderId="0" xfId="0" applyFont="1" applyFill="1" applyAlignment="1"/>
    <xf numFmtId="0" fontId="56" fillId="0" borderId="0" xfId="12" applyFont="1" applyAlignment="1">
      <alignment horizontal="center" vertical="top"/>
    </xf>
    <xf numFmtId="0" fontId="42" fillId="15" borderId="0" xfId="0" applyFont="1" applyFill="1" applyAlignment="1">
      <alignment vertical="center"/>
    </xf>
    <xf numFmtId="0" fontId="38" fillId="15" borderId="0" xfId="0" applyFont="1" applyFill="1" applyAlignment="1">
      <alignment vertical="center"/>
    </xf>
    <xf numFmtId="0" fontId="42" fillId="15" borderId="23" xfId="0" applyFont="1" applyFill="1" applyBorder="1" applyAlignment="1">
      <alignment vertical="center" shrinkToFit="1"/>
    </xf>
    <xf numFmtId="0" fontId="42" fillId="15" borderId="19" xfId="0" applyFont="1" applyFill="1" applyBorder="1" applyAlignment="1">
      <alignment vertical="center" shrinkToFit="1"/>
    </xf>
    <xf numFmtId="0" fontId="16" fillId="0" borderId="0" xfId="0" applyFont="1" applyAlignment="1">
      <alignment vertical="center"/>
    </xf>
    <xf numFmtId="0" fontId="16" fillId="0" borderId="0" xfId="0" applyFont="1" applyAlignment="1">
      <alignment vertical="center" shrinkToFit="1"/>
    </xf>
    <xf numFmtId="38" fontId="16" fillId="0" borderId="43" xfId="4" applyFont="1" applyFill="1" applyBorder="1" applyAlignment="1">
      <alignment horizontal="right" vertical="center"/>
    </xf>
    <xf numFmtId="0" fontId="16" fillId="0" borderId="43" xfId="0" applyFont="1" applyBorder="1" applyAlignment="1">
      <alignment horizontal="center" vertical="center"/>
    </xf>
    <xf numFmtId="0" fontId="32" fillId="0" borderId="43" xfId="0" applyFont="1" applyBorder="1" applyAlignment="1">
      <alignment horizontal="left" vertical="center" wrapText="1"/>
    </xf>
    <xf numFmtId="0" fontId="32" fillId="0" borderId="43" xfId="0" applyFont="1" applyBorder="1" applyAlignment="1">
      <alignment horizontal="center" vertical="center" wrapText="1"/>
    </xf>
    <xf numFmtId="56" fontId="42" fillId="15" borderId="66" xfId="0" applyNumberFormat="1" applyFont="1" applyFill="1" applyBorder="1" applyAlignment="1">
      <alignment horizontal="center" vertical="center"/>
    </xf>
    <xf numFmtId="0" fontId="42" fillId="15" borderId="67" xfId="0" applyFont="1" applyFill="1" applyBorder="1" applyAlignment="1">
      <alignment horizontal="center" vertical="center"/>
    </xf>
    <xf numFmtId="0" fontId="42" fillId="15" borderId="68" xfId="0" applyFont="1" applyFill="1" applyBorder="1" applyAlignment="1">
      <alignment horizontal="center" vertical="center"/>
    </xf>
    <xf numFmtId="182" fontId="16" fillId="0" borderId="0" xfId="0" applyNumberFormat="1" applyFont="1" applyAlignment="1">
      <alignment horizontal="right" vertical="center"/>
    </xf>
    <xf numFmtId="0" fontId="18" fillId="6" borderId="0" xfId="0" applyFont="1" applyFill="1" applyAlignment="1">
      <alignment vertical="center" wrapText="1"/>
    </xf>
    <xf numFmtId="0" fontId="16" fillId="0" borderId="0" xfId="0" applyFont="1" applyAlignment="1">
      <alignment horizontal="left" vertical="center" wrapText="1"/>
    </xf>
    <xf numFmtId="0" fontId="16" fillId="0" borderId="56" xfId="0" applyFont="1" applyBorder="1" applyAlignment="1">
      <alignment horizontal="left" vertical="center" wrapText="1"/>
    </xf>
    <xf numFmtId="0" fontId="16" fillId="0" borderId="61" xfId="0" applyFont="1" applyBorder="1" applyAlignment="1">
      <alignment horizontal="left" vertical="center"/>
    </xf>
    <xf numFmtId="0" fontId="17" fillId="0" borderId="0" xfId="0" applyFont="1" applyAlignment="1">
      <alignment horizontal="center" vertical="center"/>
    </xf>
    <xf numFmtId="38" fontId="16" fillId="0" borderId="19" xfId="4" applyFont="1" applyFill="1" applyBorder="1" applyAlignment="1">
      <alignment horizontal="right" vertical="center"/>
    </xf>
    <xf numFmtId="0" fontId="40" fillId="0" borderId="37" xfId="0" applyFont="1" applyBorder="1" applyAlignment="1">
      <alignment horizontal="left" vertical="center" wrapText="1"/>
    </xf>
    <xf numFmtId="0" fontId="40" fillId="0" borderId="0" xfId="0" applyFont="1" applyAlignment="1">
      <alignment horizontal="left" vertical="center" wrapText="1"/>
    </xf>
    <xf numFmtId="176" fontId="5" fillId="14" borderId="39" xfId="0" applyNumberFormat="1" applyFont="1" applyFill="1" applyBorder="1" applyAlignment="1">
      <alignment horizontal="center" vertical="center" shrinkToFit="1"/>
    </xf>
    <xf numFmtId="176" fontId="5" fillId="14" borderId="23" xfId="0" applyNumberFormat="1" applyFont="1" applyFill="1" applyBorder="1" applyAlignment="1">
      <alignment horizontal="center" vertical="center" shrinkToFit="1"/>
    </xf>
    <xf numFmtId="0" fontId="14" fillId="0" borderId="0" xfId="0" applyFont="1" applyAlignment="1">
      <alignment horizont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42" fillId="7" borderId="23" xfId="0" applyFont="1" applyFill="1" applyBorder="1" applyAlignment="1">
      <alignment vertical="center" shrinkToFit="1"/>
    </xf>
    <xf numFmtId="38" fontId="16" fillId="0" borderId="55" xfId="4" applyFont="1" applyFill="1" applyBorder="1" applyAlignment="1">
      <alignment horizontal="right" vertical="center"/>
    </xf>
    <xf numFmtId="0" fontId="34" fillId="6" borderId="0" xfId="0" applyFont="1" applyFill="1" applyAlignment="1">
      <alignment horizontal="center" vertical="top" textRotation="255" wrapText="1"/>
    </xf>
    <xf numFmtId="0" fontId="42" fillId="7" borderId="19" xfId="0" applyFont="1" applyFill="1" applyBorder="1" applyAlignment="1">
      <alignment vertical="center" shrinkToFit="1"/>
    </xf>
    <xf numFmtId="0" fontId="21" fillId="13" borderId="43" xfId="8" applyFont="1" applyFill="1" applyBorder="1" applyAlignment="1">
      <alignment horizontal="center" vertical="center" wrapText="1"/>
    </xf>
    <xf numFmtId="0" fontId="21" fillId="0" borderId="43" xfId="8" applyFont="1" applyBorder="1" applyAlignment="1">
      <alignment horizontal="center" vertical="center"/>
    </xf>
    <xf numFmtId="38" fontId="21" fillId="10" borderId="59" xfId="7" applyFont="1" applyFill="1" applyBorder="1" applyAlignment="1">
      <alignment horizontal="right" vertical="center"/>
    </xf>
    <xf numFmtId="38" fontId="21" fillId="10" borderId="19" xfId="7" applyFont="1" applyFill="1" applyBorder="1" applyAlignment="1">
      <alignment horizontal="right" vertical="center"/>
    </xf>
    <xf numFmtId="2" fontId="21" fillId="10" borderId="58" xfId="8" applyNumberFormat="1" applyFont="1" applyFill="1" applyBorder="1" applyAlignment="1">
      <alignment horizontal="center" vertical="center"/>
    </xf>
    <xf numFmtId="2" fontId="21" fillId="10" borderId="23" xfId="8" applyNumberFormat="1" applyFont="1" applyFill="1" applyBorder="1" applyAlignment="1">
      <alignment horizontal="center" vertical="center"/>
    </xf>
    <xf numFmtId="0" fontId="21" fillId="0" borderId="43" xfId="8" applyFont="1" applyBorder="1" applyAlignment="1">
      <alignment vertical="center"/>
    </xf>
    <xf numFmtId="40" fontId="21" fillId="12" borderId="58" xfId="7" applyNumberFormat="1" applyFont="1" applyFill="1" applyBorder="1" applyAlignment="1" applyProtection="1">
      <alignment horizontal="center" vertical="center"/>
      <protection locked="0"/>
    </xf>
    <xf numFmtId="40" fontId="21" fillId="12" borderId="23" xfId="7" applyNumberFormat="1" applyFont="1" applyFill="1" applyBorder="1" applyAlignment="1" applyProtection="1">
      <alignment horizontal="center" vertical="center"/>
      <protection locked="0"/>
    </xf>
    <xf numFmtId="0" fontId="24" fillId="0" borderId="0" xfId="6" applyFont="1" applyAlignment="1">
      <alignment horizontal="center" vertical="center"/>
    </xf>
    <xf numFmtId="0" fontId="23" fillId="0" borderId="0" xfId="8" applyFont="1" applyAlignment="1">
      <alignment horizontal="center" vertical="center"/>
    </xf>
    <xf numFmtId="179" fontId="21" fillId="12" borderId="19" xfId="8" applyNumberFormat="1" applyFont="1" applyFill="1" applyBorder="1" applyAlignment="1">
      <alignment horizontal="left" vertical="center" shrinkToFit="1"/>
    </xf>
    <xf numFmtId="31" fontId="21" fillId="12" borderId="19" xfId="8" applyNumberFormat="1" applyFont="1" applyFill="1" applyBorder="1" applyAlignment="1" applyProtection="1">
      <alignment horizontal="center" vertical="center"/>
      <protection locked="0"/>
    </xf>
    <xf numFmtId="0" fontId="21" fillId="12" borderId="19" xfId="8" applyFont="1" applyFill="1" applyBorder="1" applyAlignment="1" applyProtection="1">
      <alignment horizontal="left" vertical="center"/>
      <protection locked="0"/>
    </xf>
    <xf numFmtId="0" fontId="21" fillId="12" borderId="23" xfId="8" applyFont="1" applyFill="1" applyBorder="1" applyAlignment="1" applyProtection="1">
      <alignment horizontal="left" vertical="center"/>
      <protection locked="0"/>
    </xf>
    <xf numFmtId="38" fontId="21" fillId="10" borderId="58" xfId="7" applyFont="1" applyFill="1" applyBorder="1" applyAlignment="1">
      <alignment horizontal="right" vertical="center"/>
    </xf>
    <xf numFmtId="38" fontId="21" fillId="10" borderId="23" xfId="7" applyFont="1" applyFill="1" applyBorder="1" applyAlignment="1">
      <alignment horizontal="right" vertical="center"/>
    </xf>
    <xf numFmtId="180" fontId="26" fillId="0" borderId="43" xfId="10" applyNumberFormat="1" applyFont="1" applyBorder="1" applyAlignment="1">
      <alignment horizontal="center" vertical="center"/>
    </xf>
    <xf numFmtId="0" fontId="25" fillId="0" borderId="0" xfId="6" applyFont="1" applyAlignment="1">
      <alignment horizontal="center" vertical="center"/>
    </xf>
    <xf numFmtId="0" fontId="16" fillId="0" borderId="43" xfId="6" applyFont="1" applyBorder="1" applyAlignment="1">
      <alignment horizontal="center" vertical="center"/>
    </xf>
    <xf numFmtId="0" fontId="16" fillId="0" borderId="58" xfId="6" applyFont="1" applyBorder="1" applyAlignment="1">
      <alignment horizontal="center" vertical="center"/>
    </xf>
    <xf numFmtId="0" fontId="16" fillId="0" borderId="23" xfId="6" applyFont="1" applyBorder="1" applyAlignment="1">
      <alignment horizontal="center" vertical="center"/>
    </xf>
    <xf numFmtId="0" fontId="16" fillId="0" borderId="57" xfId="6" applyFont="1" applyBorder="1" applyAlignment="1">
      <alignment horizontal="center" vertical="center"/>
    </xf>
    <xf numFmtId="0" fontId="26" fillId="0" borderId="58" xfId="6" applyFont="1" applyBorder="1" applyAlignment="1">
      <alignment horizontal="center" vertical="center"/>
    </xf>
    <xf numFmtId="0" fontId="26" fillId="0" borderId="23" xfId="6" applyFont="1" applyBorder="1" applyAlignment="1">
      <alignment horizontal="center" vertical="center"/>
    </xf>
    <xf numFmtId="0" fontId="26" fillId="0" borderId="57" xfId="6" applyFont="1" applyBorder="1" applyAlignment="1">
      <alignment horizontal="center" vertical="center"/>
    </xf>
  </cellXfs>
  <cellStyles count="13">
    <cellStyle name="パーセント 2" xfId="10" xr:uid="{0F6A7519-8EDA-4588-BCCA-1EDFEF310B2C}"/>
    <cellStyle name="ハイパーリンク" xfId="11" builtinId="8"/>
    <cellStyle name="桁区切り" xfId="4" builtinId="6"/>
    <cellStyle name="桁区切り 2" xfId="2" xr:uid="{00000000-0005-0000-0000-000001000000}"/>
    <cellStyle name="桁区切り 2 2" xfId="7" xr:uid="{3D8DDE83-D104-4FBE-994F-38C8DCD3D3E1}"/>
    <cellStyle name="桁区切り 3" xfId="9" xr:uid="{8BE602AF-3FB9-4676-8973-7CB4D35BB7D9}"/>
    <cellStyle name="標準" xfId="0" builtinId="0"/>
    <cellStyle name="標準 13" xfId="5" xr:uid="{BADF43ED-C1A5-4A74-B026-DF5566918FD8}"/>
    <cellStyle name="標準 13 2" xfId="12" xr:uid="{FFA79483-CDFF-48C8-A46C-C28D80CC0495}"/>
    <cellStyle name="標準 2" xfId="1" xr:uid="{00000000-0005-0000-0000-000003000000}"/>
    <cellStyle name="標準 2 2" xfId="8" xr:uid="{E26812B0-E5CE-4D15-A4EE-F8C3EA9535DD}"/>
    <cellStyle name="標準 3" xfId="6" xr:uid="{2F29CC8B-C741-492E-B1FF-997954B0ED98}"/>
    <cellStyle name="標準_フォーマット①" xfId="3" xr:uid="{ABD50B5C-602C-43DF-B803-33D5EDBA2075}"/>
  </cellStyles>
  <dxfs count="2">
    <dxf>
      <font>
        <color rgb="FF9C0006"/>
      </font>
      <fill>
        <patternFill>
          <bgColor rgb="FFFFC7CE"/>
        </patternFill>
      </fill>
    </dxf>
    <dxf>
      <fill>
        <patternFill>
          <bgColor theme="5" tint="0.39994506668294322"/>
        </patternFill>
      </fill>
    </dxf>
  </dxfs>
  <tableStyles count="0" defaultTableStyle="TableStyleMedium2" defaultPivotStyle="PivotStyleMedium9"/>
  <colors>
    <mruColors>
      <color rgb="FFFFFFCC"/>
      <color rgb="FFFFFFAF"/>
      <color rgb="FFA7EFBA"/>
      <color rgb="FF97FFC6"/>
      <color rgb="FF4FFF9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emf"/><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7842</xdr:colOff>
      <xdr:row>97</xdr:row>
      <xdr:rowOff>59614</xdr:rowOff>
    </xdr:from>
    <xdr:ext cx="6186485" cy="2467125"/>
    <xdr:pic>
      <xdr:nvPicPr>
        <xdr:cNvPr id="14" name="図 13">
          <a:extLst>
            <a:ext uri="{FF2B5EF4-FFF2-40B4-BE49-F238E27FC236}">
              <a16:creationId xmlns:a16="http://schemas.microsoft.com/office/drawing/2014/main" id="{F6D62C0B-6608-4462-84C3-232CAFA073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6077" y="25115967"/>
          <a:ext cx="6186485" cy="2467125"/>
        </a:xfrm>
        <a:prstGeom prst="rect">
          <a:avLst/>
        </a:prstGeom>
        <a:noFill/>
        <a:ln>
          <a:noFill/>
        </a:ln>
      </xdr:spPr>
    </xdr:pic>
    <xdr:clientData/>
  </xdr:oneCellAnchor>
  <xdr:oneCellAnchor>
    <xdr:from>
      <xdr:col>2</xdr:col>
      <xdr:colOff>882755</xdr:colOff>
      <xdr:row>134</xdr:row>
      <xdr:rowOff>194920</xdr:rowOff>
    </xdr:from>
    <xdr:ext cx="4075187" cy="1475385"/>
    <xdr:pic>
      <xdr:nvPicPr>
        <xdr:cNvPr id="15" name="図 14">
          <a:extLst>
            <a:ext uri="{FF2B5EF4-FFF2-40B4-BE49-F238E27FC236}">
              <a16:creationId xmlns:a16="http://schemas.microsoft.com/office/drawing/2014/main" id="{E4BD6116-C67C-4C04-B723-E0F7CD6ABB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0990" y="34141273"/>
          <a:ext cx="4075187" cy="14753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153707</xdr:colOff>
      <xdr:row>148</xdr:row>
      <xdr:rowOff>164353</xdr:rowOff>
    </xdr:from>
    <xdr:to>
      <xdr:col>5</xdr:col>
      <xdr:colOff>1524000</xdr:colOff>
      <xdr:row>182</xdr:row>
      <xdr:rowOff>149412</xdr:rowOff>
    </xdr:to>
    <xdr:grpSp>
      <xdr:nvGrpSpPr>
        <xdr:cNvPr id="28" name="グループ化 27">
          <a:extLst>
            <a:ext uri="{FF2B5EF4-FFF2-40B4-BE49-F238E27FC236}">
              <a16:creationId xmlns:a16="http://schemas.microsoft.com/office/drawing/2014/main" id="{C605A7A8-7323-8B86-0B33-880266AC2E98}"/>
            </a:ext>
          </a:extLst>
        </xdr:cNvPr>
        <xdr:cNvGrpSpPr/>
      </xdr:nvGrpSpPr>
      <xdr:grpSpPr>
        <a:xfrm>
          <a:off x="582332" y="36744163"/>
          <a:ext cx="5542243" cy="8401349"/>
          <a:chOff x="1087530" y="38029217"/>
          <a:chExt cx="4691735" cy="8490135"/>
        </a:xfrm>
      </xdr:grpSpPr>
      <xdr:pic>
        <xdr:nvPicPr>
          <xdr:cNvPr id="16" name="図 15">
            <a:extLst>
              <a:ext uri="{FF2B5EF4-FFF2-40B4-BE49-F238E27FC236}">
                <a16:creationId xmlns:a16="http://schemas.microsoft.com/office/drawing/2014/main" id="{EAE7DA4C-CC94-429B-84DD-DEF73776337C}"/>
              </a:ext>
            </a:extLst>
          </xdr:cNvPr>
          <xdr:cNvPicPr>
            <a:picLocks noChangeAspect="1"/>
          </xdr:cNvPicPr>
        </xdr:nvPicPr>
        <xdr:blipFill>
          <a:blip xmlns:r="http://schemas.openxmlformats.org/officeDocument/2006/relationships" r:embed="rId3"/>
          <a:stretch>
            <a:fillRect/>
          </a:stretch>
        </xdr:blipFill>
        <xdr:spPr>
          <a:xfrm>
            <a:off x="1087530" y="38029217"/>
            <a:ext cx="4650121" cy="4351430"/>
          </a:xfrm>
          <a:prstGeom prst="rect">
            <a:avLst/>
          </a:prstGeom>
        </xdr:spPr>
      </xdr:pic>
      <xdr:pic>
        <xdr:nvPicPr>
          <xdr:cNvPr id="17" name="図 16">
            <a:extLst>
              <a:ext uri="{FF2B5EF4-FFF2-40B4-BE49-F238E27FC236}">
                <a16:creationId xmlns:a16="http://schemas.microsoft.com/office/drawing/2014/main" id="{7CDAF447-400E-4284-B376-CF2F03BA7CF0}"/>
              </a:ext>
            </a:extLst>
          </xdr:cNvPr>
          <xdr:cNvPicPr>
            <a:picLocks noChangeAspect="1"/>
          </xdr:cNvPicPr>
        </xdr:nvPicPr>
        <xdr:blipFill>
          <a:blip xmlns:r="http://schemas.openxmlformats.org/officeDocument/2006/relationships" r:embed="rId4"/>
          <a:stretch>
            <a:fillRect/>
          </a:stretch>
        </xdr:blipFill>
        <xdr:spPr>
          <a:xfrm>
            <a:off x="1176244" y="42352447"/>
            <a:ext cx="4603021" cy="4166905"/>
          </a:xfrm>
          <a:prstGeom prst="rect">
            <a:avLst/>
          </a:prstGeom>
        </xdr:spPr>
      </xdr:pic>
    </xdr:grpSp>
    <xdr:clientData/>
  </xdr:twoCellAnchor>
  <xdr:twoCellAnchor>
    <xdr:from>
      <xdr:col>2</xdr:col>
      <xdr:colOff>231589</xdr:colOff>
      <xdr:row>185</xdr:row>
      <xdr:rowOff>177251</xdr:rowOff>
    </xdr:from>
    <xdr:to>
      <xdr:col>6</xdr:col>
      <xdr:colOff>74705</xdr:colOff>
      <xdr:row>223</xdr:row>
      <xdr:rowOff>82176</xdr:rowOff>
    </xdr:to>
    <xdr:grpSp>
      <xdr:nvGrpSpPr>
        <xdr:cNvPr id="33" name="グループ化 32">
          <a:extLst>
            <a:ext uri="{FF2B5EF4-FFF2-40B4-BE49-F238E27FC236}">
              <a16:creationId xmlns:a16="http://schemas.microsoft.com/office/drawing/2014/main" id="{5D92A5FF-F453-75CE-0D2B-71D747793422}"/>
            </a:ext>
          </a:extLst>
        </xdr:cNvPr>
        <xdr:cNvGrpSpPr/>
      </xdr:nvGrpSpPr>
      <xdr:grpSpPr>
        <a:xfrm>
          <a:off x="660214" y="45912491"/>
          <a:ext cx="5891491" cy="9321340"/>
          <a:chOff x="946524" y="47107485"/>
          <a:chExt cx="5181148" cy="6631387"/>
        </a:xfrm>
      </xdr:grpSpPr>
      <xdr:pic>
        <xdr:nvPicPr>
          <xdr:cNvPr id="18" name="図 17">
            <a:extLst>
              <a:ext uri="{FF2B5EF4-FFF2-40B4-BE49-F238E27FC236}">
                <a16:creationId xmlns:a16="http://schemas.microsoft.com/office/drawing/2014/main" id="{31C2CEFE-6CD2-4C5E-8636-46AB8B536FD3}"/>
              </a:ext>
            </a:extLst>
          </xdr:cNvPr>
          <xdr:cNvPicPr>
            <a:picLocks noChangeAspect="1"/>
          </xdr:cNvPicPr>
        </xdr:nvPicPr>
        <xdr:blipFill>
          <a:blip xmlns:r="http://schemas.openxmlformats.org/officeDocument/2006/relationships" r:embed="rId5"/>
          <a:stretch>
            <a:fillRect/>
          </a:stretch>
        </xdr:blipFill>
        <xdr:spPr>
          <a:xfrm>
            <a:off x="1295453" y="47107485"/>
            <a:ext cx="4235450" cy="2841527"/>
          </a:xfrm>
          <a:prstGeom prst="rect">
            <a:avLst/>
          </a:prstGeom>
        </xdr:spPr>
      </xdr:pic>
      <xdr:pic>
        <xdr:nvPicPr>
          <xdr:cNvPr id="19" name="図 18">
            <a:extLst>
              <a:ext uri="{FF2B5EF4-FFF2-40B4-BE49-F238E27FC236}">
                <a16:creationId xmlns:a16="http://schemas.microsoft.com/office/drawing/2014/main" id="{8F3F5070-A30C-45C9-8CBE-82ADFFC8BB12}"/>
              </a:ext>
            </a:extLst>
          </xdr:cNvPr>
          <xdr:cNvPicPr>
            <a:picLocks noChangeAspect="1"/>
          </xdr:cNvPicPr>
        </xdr:nvPicPr>
        <xdr:blipFill>
          <a:blip xmlns:r="http://schemas.openxmlformats.org/officeDocument/2006/relationships" r:embed="rId6"/>
          <a:stretch>
            <a:fillRect/>
          </a:stretch>
        </xdr:blipFill>
        <xdr:spPr>
          <a:xfrm>
            <a:off x="2050410" y="50158998"/>
            <a:ext cx="3044371" cy="1304462"/>
          </a:xfrm>
          <a:prstGeom prst="rect">
            <a:avLst/>
          </a:prstGeom>
        </xdr:spPr>
      </xdr:pic>
      <xdr:pic>
        <xdr:nvPicPr>
          <xdr:cNvPr id="20" name="図 19">
            <a:extLst>
              <a:ext uri="{FF2B5EF4-FFF2-40B4-BE49-F238E27FC236}">
                <a16:creationId xmlns:a16="http://schemas.microsoft.com/office/drawing/2014/main" id="{5E5C7DE1-5C43-49D6-8466-866DD2B33566}"/>
              </a:ext>
            </a:extLst>
          </xdr:cNvPr>
          <xdr:cNvPicPr>
            <a:picLocks noChangeAspect="1"/>
          </xdr:cNvPicPr>
        </xdr:nvPicPr>
        <xdr:blipFill>
          <a:blip xmlns:r="http://schemas.openxmlformats.org/officeDocument/2006/relationships" r:embed="rId7"/>
          <a:stretch>
            <a:fillRect/>
          </a:stretch>
        </xdr:blipFill>
        <xdr:spPr>
          <a:xfrm>
            <a:off x="946524" y="51595645"/>
            <a:ext cx="5181148" cy="2143227"/>
          </a:xfrm>
          <a:prstGeom prst="rect">
            <a:avLst/>
          </a:prstGeom>
        </xdr:spPr>
      </xdr:pic>
    </xdr:grpSp>
    <xdr:clientData/>
  </xdr:twoCellAnchor>
  <xdr:twoCellAnchor editAs="oneCell">
    <xdr:from>
      <xdr:col>2</xdr:col>
      <xdr:colOff>264188</xdr:colOff>
      <xdr:row>19</xdr:row>
      <xdr:rowOff>81499</xdr:rowOff>
    </xdr:from>
    <xdr:to>
      <xdr:col>5</xdr:col>
      <xdr:colOff>1598706</xdr:colOff>
      <xdr:row>38</xdr:row>
      <xdr:rowOff>174255</xdr:rowOff>
    </xdr:to>
    <xdr:pic>
      <xdr:nvPicPr>
        <xdr:cNvPr id="24" name="図 23">
          <a:extLst>
            <a:ext uri="{FF2B5EF4-FFF2-40B4-BE49-F238E27FC236}">
              <a16:creationId xmlns:a16="http://schemas.microsoft.com/office/drawing/2014/main" id="{746D6AC1-537A-4C81-8331-5B6ED601E28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33129" y="4653499"/>
          <a:ext cx="5585283" cy="4918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224119</xdr:colOff>
      <xdr:row>42</xdr:row>
      <xdr:rowOff>159600</xdr:rowOff>
    </xdr:from>
    <xdr:to>
      <xdr:col>5</xdr:col>
      <xdr:colOff>1718182</xdr:colOff>
      <xdr:row>67</xdr:row>
      <xdr:rowOff>108891</xdr:rowOff>
    </xdr:to>
    <xdr:pic>
      <xdr:nvPicPr>
        <xdr:cNvPr id="25" name="図 24">
          <a:extLst>
            <a:ext uri="{FF2B5EF4-FFF2-40B4-BE49-F238E27FC236}">
              <a16:creationId xmlns:a16="http://schemas.microsoft.com/office/drawing/2014/main" id="{04957245-0AF4-441D-977B-EB47AD0FBDAC}"/>
            </a:ext>
          </a:extLst>
        </xdr:cNvPr>
        <xdr:cNvPicPr>
          <a:picLocks noChangeAspect="1"/>
        </xdr:cNvPicPr>
      </xdr:nvPicPr>
      <xdr:blipFill>
        <a:blip xmlns:r="http://schemas.openxmlformats.org/officeDocument/2006/relationships" r:embed="rId9"/>
        <a:stretch>
          <a:fillRect/>
        </a:stretch>
      </xdr:blipFill>
      <xdr:spPr>
        <a:xfrm>
          <a:off x="672354" y="10991953"/>
          <a:ext cx="5744828" cy="6299291"/>
        </a:xfrm>
        <a:prstGeom prst="rect">
          <a:avLst/>
        </a:prstGeom>
      </xdr:spPr>
    </xdr:pic>
    <xdr:clientData/>
  </xdr:twoCellAnchor>
  <xdr:twoCellAnchor editAs="oneCell">
    <xdr:from>
      <xdr:col>2</xdr:col>
      <xdr:colOff>13585</xdr:colOff>
      <xdr:row>75</xdr:row>
      <xdr:rowOff>182689</xdr:rowOff>
    </xdr:from>
    <xdr:to>
      <xdr:col>5</xdr:col>
      <xdr:colOff>1890060</xdr:colOff>
      <xdr:row>88</xdr:row>
      <xdr:rowOff>187528</xdr:rowOff>
    </xdr:to>
    <xdr:pic>
      <xdr:nvPicPr>
        <xdr:cNvPr id="26" name="図 25">
          <a:extLst>
            <a:ext uri="{FF2B5EF4-FFF2-40B4-BE49-F238E27FC236}">
              <a16:creationId xmlns:a16="http://schemas.microsoft.com/office/drawing/2014/main" id="{87CAFF8A-4281-4E82-8B2A-0AEBFC627CDA}"/>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61820" y="19651042"/>
          <a:ext cx="6127240" cy="33068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149225</xdr:colOff>
      <xdr:row>110</xdr:row>
      <xdr:rowOff>190501</xdr:rowOff>
    </xdr:from>
    <xdr:to>
      <xdr:col>5</xdr:col>
      <xdr:colOff>1627866</xdr:colOff>
      <xdr:row>116</xdr:row>
      <xdr:rowOff>20865</xdr:rowOff>
    </xdr:to>
    <xdr:pic>
      <xdr:nvPicPr>
        <xdr:cNvPr id="2" name="図 1">
          <a:extLst>
            <a:ext uri="{FF2B5EF4-FFF2-40B4-BE49-F238E27FC236}">
              <a16:creationId xmlns:a16="http://schemas.microsoft.com/office/drawing/2014/main" id="{5C96668C-C33E-4A69-879B-548F6121C411}"/>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5925" y="28384501"/>
          <a:ext cx="5907766" cy="1373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30</xdr:col>
      <xdr:colOff>417278</xdr:colOff>
      <xdr:row>6</xdr:row>
      <xdr:rowOff>0</xdr:rowOff>
    </xdr:from>
    <xdr:to>
      <xdr:col>34</xdr:col>
      <xdr:colOff>471278</xdr:colOff>
      <xdr:row>9</xdr:row>
      <xdr:rowOff>12700</xdr:rowOff>
    </xdr:to>
    <xdr:sp macro="" textlink="">
      <xdr:nvSpPr>
        <xdr:cNvPr id="2" name="角丸四角形吹き出し 5">
          <a:extLst>
            <a:ext uri="{FF2B5EF4-FFF2-40B4-BE49-F238E27FC236}">
              <a16:creationId xmlns:a16="http://schemas.microsoft.com/office/drawing/2014/main" id="{25948D01-B2BA-4796-86B0-2FC2E3E719AB}"/>
            </a:ext>
          </a:extLst>
        </xdr:cNvPr>
        <xdr:cNvSpPr/>
      </xdr:nvSpPr>
      <xdr:spPr>
        <a:xfrm>
          <a:off x="9040578" y="1485900"/>
          <a:ext cx="2340000" cy="889000"/>
        </a:xfrm>
        <a:prstGeom prst="wedgeRoundRectCallout">
          <a:avLst>
            <a:gd name="adj1" fmla="val -73484"/>
            <a:gd name="adj2" fmla="val -2555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lang="ja-JP" altLang="ja-JP" sz="1050">
              <a:solidFill>
                <a:schemeClr val="dk1"/>
              </a:solidFill>
              <a:effectLst/>
              <a:latin typeface="Meiryo UI" panose="020B0604030504040204" pitchFamily="50" charset="-128"/>
              <a:ea typeface="Meiryo UI" panose="020B0604030504040204" pitchFamily="50" charset="-128"/>
              <a:cs typeface="+mn-cs"/>
            </a:rPr>
            <a:t>氏名</a:t>
          </a:r>
          <a:r>
            <a:rPr lang="en-US" altLang="ja-JP" sz="1050">
              <a:solidFill>
                <a:schemeClr val="dk1"/>
              </a:solidFill>
              <a:effectLst/>
              <a:latin typeface="Meiryo UI" panose="020B0604030504040204" pitchFamily="50" charset="-128"/>
              <a:ea typeface="Meiryo UI" panose="020B0604030504040204" pitchFamily="50" charset="-128"/>
              <a:cs typeface="+mn-cs"/>
            </a:rPr>
            <a:t>:</a:t>
          </a:r>
        </a:p>
        <a:p>
          <a:pPr marL="0" indent="0" algn="l"/>
          <a:r>
            <a:rPr lang="ja-JP" altLang="en-US" sz="1050">
              <a:solidFill>
                <a:schemeClr val="dk1"/>
              </a:solidFill>
              <a:effectLst/>
              <a:latin typeface="Meiryo UI" panose="020B0604030504040204" pitchFamily="50" charset="-128"/>
              <a:ea typeface="Meiryo UI" panose="020B0604030504040204" pitchFamily="50" charset="-128"/>
              <a:cs typeface="+mn-cs"/>
            </a:rPr>
            <a:t>提案書テンプレート様式１に記載の</a:t>
          </a:r>
          <a:r>
            <a:rPr lang="en-US" altLang="ja-JP" sz="1050">
              <a:solidFill>
                <a:schemeClr val="dk1"/>
              </a:solidFill>
              <a:effectLst/>
              <a:latin typeface="Meiryo UI" panose="020B0604030504040204" pitchFamily="50" charset="-128"/>
              <a:ea typeface="Meiryo UI" panose="020B0604030504040204" pitchFamily="50" charset="-128"/>
              <a:cs typeface="+mn-cs"/>
            </a:rPr>
            <a:t> </a:t>
          </a:r>
          <a:r>
            <a:rPr lang="ja-JP" altLang="en-US" sz="1050">
              <a:solidFill>
                <a:schemeClr val="dk1"/>
              </a:solidFill>
              <a:effectLst/>
              <a:latin typeface="Meiryo UI" panose="020B0604030504040204" pitchFamily="50" charset="-128"/>
              <a:ea typeface="Meiryo UI" panose="020B0604030504040204" pitchFamily="50" charset="-128"/>
              <a:cs typeface="+mn-cs"/>
            </a:rPr>
            <a:t>「提案者」と同じ</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31</xdr:col>
      <xdr:colOff>226778</xdr:colOff>
      <xdr:row>0</xdr:row>
      <xdr:rowOff>63500</xdr:rowOff>
    </xdr:from>
    <xdr:to>
      <xdr:col>34</xdr:col>
      <xdr:colOff>558800</xdr:colOff>
      <xdr:row>2</xdr:row>
      <xdr:rowOff>215900</xdr:rowOff>
    </xdr:to>
    <xdr:sp macro="" textlink="">
      <xdr:nvSpPr>
        <xdr:cNvPr id="3" name="角丸四角形吹き出し 5">
          <a:extLst>
            <a:ext uri="{FF2B5EF4-FFF2-40B4-BE49-F238E27FC236}">
              <a16:creationId xmlns:a16="http://schemas.microsoft.com/office/drawing/2014/main" id="{8C2F04CC-BB80-49BE-ABF4-D495FDC328AB}"/>
            </a:ext>
          </a:extLst>
        </xdr:cNvPr>
        <xdr:cNvSpPr/>
      </xdr:nvSpPr>
      <xdr:spPr>
        <a:xfrm>
          <a:off x="9269178" y="63500"/>
          <a:ext cx="2198922" cy="615950"/>
        </a:xfrm>
        <a:prstGeom prst="wedgeRoundRectCallout">
          <a:avLst>
            <a:gd name="adj1" fmla="val -47497"/>
            <a:gd name="adj2" fmla="val -27870"/>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050">
              <a:solidFill>
                <a:schemeClr val="dk1"/>
              </a:solidFill>
              <a:effectLst/>
              <a:latin typeface="Meiryo UI" panose="020B0604030504040204" pitchFamily="50" charset="-128"/>
              <a:ea typeface="Meiryo UI" panose="020B0604030504040204" pitchFamily="50" charset="-128"/>
              <a:cs typeface="+mn-cs"/>
            </a:rPr>
            <a:t>見積</a:t>
          </a:r>
          <a:r>
            <a:rPr lang="ja-JP" altLang="en-US" sz="1050">
              <a:solidFill>
                <a:schemeClr val="dk1"/>
              </a:solidFill>
              <a:effectLst/>
              <a:latin typeface="Meiryo UI" panose="020B0604030504040204" pitchFamily="50" charset="-128"/>
              <a:ea typeface="Meiryo UI" panose="020B0604030504040204" pitchFamily="50" charset="-128"/>
              <a:cs typeface="+mn-cs"/>
            </a:rPr>
            <a:t>書</a:t>
          </a:r>
          <a:r>
            <a:rPr lang="ja-JP" altLang="ja-JP" sz="1050">
              <a:solidFill>
                <a:schemeClr val="dk1"/>
              </a:solidFill>
              <a:effectLst/>
              <a:latin typeface="Meiryo UI" panose="020B0604030504040204" pitchFamily="50" charset="-128"/>
              <a:ea typeface="Meiryo UI" panose="020B0604030504040204" pitchFamily="50" charset="-128"/>
              <a:cs typeface="+mn-cs"/>
            </a:rPr>
            <a:t>表紙</a:t>
          </a:r>
          <a:r>
            <a:rPr lang="ja-JP" altLang="en-US" sz="1050">
              <a:solidFill>
                <a:schemeClr val="dk1"/>
              </a:solidFill>
              <a:effectLst/>
              <a:latin typeface="Meiryo UI" panose="020B0604030504040204" pitchFamily="50" charset="-128"/>
              <a:ea typeface="Meiryo UI" panose="020B0604030504040204" pitchFamily="50" charset="-128"/>
              <a:cs typeface="+mn-cs"/>
            </a:rPr>
            <a:t>：</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a:p>
          <a:pPr algn="l"/>
          <a:r>
            <a:rPr kumimoji="0" lang="ja-JP" altLang="en-US" sz="1050">
              <a:solidFill>
                <a:schemeClr val="dk1"/>
              </a:solidFill>
              <a:effectLst/>
              <a:latin typeface="Meiryo UI" panose="020B0604030504040204" pitchFamily="50" charset="-128"/>
              <a:ea typeface="Meiryo UI" panose="020B0604030504040204" pitchFamily="50" charset="-128"/>
              <a:cs typeface="+mn-cs"/>
            </a:rPr>
            <a:t>共同提案者からの提出は求めない</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twoCellAnchor>
    <xdr:from>
      <xdr:col>31</xdr:col>
      <xdr:colOff>4528</xdr:colOff>
      <xdr:row>3</xdr:row>
      <xdr:rowOff>12700</xdr:rowOff>
    </xdr:from>
    <xdr:to>
      <xdr:col>34</xdr:col>
      <xdr:colOff>477628</xdr:colOff>
      <xdr:row>5</xdr:row>
      <xdr:rowOff>76200</xdr:rowOff>
    </xdr:to>
    <xdr:sp macro="" textlink="">
      <xdr:nvSpPr>
        <xdr:cNvPr id="5" name="角丸四角形吹き出し 5">
          <a:extLst>
            <a:ext uri="{FF2B5EF4-FFF2-40B4-BE49-F238E27FC236}">
              <a16:creationId xmlns:a16="http://schemas.microsoft.com/office/drawing/2014/main" id="{F6AB64DD-C617-4501-B6BE-1D2308313C5C}"/>
            </a:ext>
          </a:extLst>
        </xdr:cNvPr>
        <xdr:cNvSpPr/>
      </xdr:nvSpPr>
      <xdr:spPr>
        <a:xfrm>
          <a:off x="9046928" y="768350"/>
          <a:ext cx="2340000" cy="647700"/>
        </a:xfrm>
        <a:prstGeom prst="wedgeRoundRectCallout">
          <a:avLst>
            <a:gd name="adj1" fmla="val -74345"/>
            <a:gd name="adj2" fmla="val -2473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lang="ja-JP" altLang="en-US" sz="1050">
              <a:solidFill>
                <a:schemeClr val="dk1"/>
              </a:solidFill>
              <a:effectLst/>
              <a:latin typeface="Meiryo UI" panose="020B0604030504040204" pitchFamily="50" charset="-128"/>
              <a:ea typeface="Meiryo UI" panose="020B0604030504040204" pitchFamily="50" charset="-128"/>
              <a:cs typeface="+mn-cs"/>
            </a:rPr>
            <a:t>住所</a:t>
          </a:r>
          <a:r>
            <a:rPr lang="en-US" altLang="ja-JP" sz="1050">
              <a:solidFill>
                <a:schemeClr val="dk1"/>
              </a:solidFill>
              <a:effectLst/>
              <a:latin typeface="Meiryo UI" panose="020B0604030504040204" pitchFamily="50" charset="-128"/>
              <a:ea typeface="Meiryo UI" panose="020B0604030504040204" pitchFamily="50" charset="-128"/>
              <a:cs typeface="+mn-cs"/>
            </a:rPr>
            <a:t>:</a:t>
          </a:r>
        </a:p>
        <a:p>
          <a:pPr marL="0" indent="0" algn="l"/>
          <a:r>
            <a:rPr lang="en-US" altLang="ja-JP" sz="1050">
              <a:solidFill>
                <a:schemeClr val="dk1"/>
              </a:solidFill>
              <a:effectLst/>
              <a:latin typeface="Meiryo UI" panose="020B0604030504040204" pitchFamily="50" charset="-128"/>
              <a:ea typeface="Meiryo UI" panose="020B0604030504040204" pitchFamily="50" charset="-128"/>
              <a:cs typeface="+mn-cs"/>
            </a:rPr>
            <a:t>2</a:t>
          </a:r>
          <a:r>
            <a:rPr lang="ja-JP" altLang="en-US" sz="1050">
              <a:solidFill>
                <a:schemeClr val="dk1"/>
              </a:solidFill>
              <a:effectLst/>
              <a:latin typeface="Meiryo UI" panose="020B0604030504040204" pitchFamily="50" charset="-128"/>
              <a:ea typeface="Meiryo UI" panose="020B0604030504040204" pitchFamily="50" charset="-128"/>
              <a:cs typeface="+mn-cs"/>
            </a:rPr>
            <a:t>行になる場合は住所</a:t>
          </a:r>
          <a:r>
            <a:rPr lang="en-US" altLang="ja-JP" sz="1050">
              <a:solidFill>
                <a:schemeClr val="dk1"/>
              </a:solidFill>
              <a:effectLst/>
              <a:latin typeface="Meiryo UI" panose="020B0604030504040204" pitchFamily="50" charset="-128"/>
              <a:ea typeface="Meiryo UI" panose="020B0604030504040204" pitchFamily="50" charset="-128"/>
              <a:cs typeface="+mn-cs"/>
            </a:rPr>
            <a:t>1</a:t>
          </a:r>
          <a:r>
            <a:rPr lang="ja-JP" altLang="en-US" sz="1050">
              <a:solidFill>
                <a:schemeClr val="dk1"/>
              </a:solidFill>
              <a:effectLst/>
              <a:latin typeface="Meiryo UI" panose="020B0604030504040204" pitchFamily="50" charset="-128"/>
              <a:ea typeface="Meiryo UI" panose="020B0604030504040204" pitchFamily="50" charset="-128"/>
              <a:cs typeface="+mn-cs"/>
            </a:rPr>
            <a:t>から入力</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26</xdr:col>
      <xdr:colOff>144228</xdr:colOff>
      <xdr:row>8</xdr:row>
      <xdr:rowOff>273050</xdr:rowOff>
    </xdr:from>
    <xdr:to>
      <xdr:col>30</xdr:col>
      <xdr:colOff>107950</xdr:colOff>
      <xdr:row>9</xdr:row>
      <xdr:rowOff>279400</xdr:rowOff>
    </xdr:to>
    <xdr:sp macro="" textlink="">
      <xdr:nvSpPr>
        <xdr:cNvPr id="7" name="角丸四角形吹き出し 5">
          <a:extLst>
            <a:ext uri="{FF2B5EF4-FFF2-40B4-BE49-F238E27FC236}">
              <a16:creationId xmlns:a16="http://schemas.microsoft.com/office/drawing/2014/main" id="{D14DBA43-DD87-490B-B82F-88E29A391691}"/>
            </a:ext>
          </a:extLst>
        </xdr:cNvPr>
        <xdr:cNvSpPr/>
      </xdr:nvSpPr>
      <xdr:spPr>
        <a:xfrm>
          <a:off x="7395928" y="2343150"/>
          <a:ext cx="1640122" cy="298450"/>
        </a:xfrm>
        <a:prstGeom prst="wedgeRoundRectCallout">
          <a:avLst>
            <a:gd name="adj1" fmla="val -63309"/>
            <a:gd name="adj2" fmla="val -7548"/>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lang="ja-JP" altLang="en-US" sz="1050">
              <a:solidFill>
                <a:schemeClr val="dk1"/>
              </a:solidFill>
              <a:effectLst/>
              <a:latin typeface="Meiryo UI" panose="020B0604030504040204" pitchFamily="50" charset="-128"/>
              <a:ea typeface="Meiryo UI" panose="020B0604030504040204" pitchFamily="50" charset="-128"/>
              <a:cs typeface="+mn-cs"/>
            </a:rPr>
            <a:t>社印</a:t>
          </a:r>
          <a:r>
            <a:rPr lang="en-US" altLang="ja-JP" sz="1050">
              <a:solidFill>
                <a:schemeClr val="dk1"/>
              </a:solidFill>
              <a:effectLst/>
              <a:latin typeface="Meiryo UI" panose="020B0604030504040204" pitchFamily="50" charset="-128"/>
              <a:ea typeface="Meiryo UI" panose="020B0604030504040204" pitchFamily="50" charset="-128"/>
              <a:cs typeface="+mn-cs"/>
            </a:rPr>
            <a:t>:</a:t>
          </a:r>
          <a:r>
            <a:rPr lang="ja-JP" altLang="en-US" sz="1050">
              <a:solidFill>
                <a:schemeClr val="dk1"/>
              </a:solidFill>
              <a:effectLst/>
              <a:latin typeface="Meiryo UI" panose="020B0604030504040204" pitchFamily="50" charset="-128"/>
              <a:ea typeface="Meiryo UI" panose="020B0604030504040204" pitchFamily="50" charset="-128"/>
              <a:cs typeface="+mn-cs"/>
            </a:rPr>
            <a:t>押印すること</a:t>
          </a:r>
          <a:endParaRPr lang="en-US" altLang="ja-JP" sz="1050">
            <a:solidFill>
              <a:schemeClr val="dk1"/>
            </a:solidFill>
            <a:effectLst/>
            <a:latin typeface="Meiryo UI" panose="020B0604030504040204" pitchFamily="50" charset="-128"/>
            <a:ea typeface="Meiryo UI" panose="020B0604030504040204" pitchFamily="50" charset="-128"/>
            <a:cs typeface="+mn-cs"/>
          </a:endParaRPr>
        </a:p>
      </xdr:txBody>
    </xdr:sp>
    <xdr:clientData fPrintsWithSheet="0"/>
  </xdr:twoCellAnchor>
  <xdr:twoCellAnchor>
    <xdr:from>
      <xdr:col>24</xdr:col>
      <xdr:colOff>63500</xdr:colOff>
      <xdr:row>8</xdr:row>
      <xdr:rowOff>19050</xdr:rowOff>
    </xdr:from>
    <xdr:to>
      <xdr:col>25</xdr:col>
      <xdr:colOff>285750</xdr:colOff>
      <xdr:row>9</xdr:row>
      <xdr:rowOff>273050</xdr:rowOff>
    </xdr:to>
    <xdr:sp macro="" textlink="">
      <xdr:nvSpPr>
        <xdr:cNvPr id="8" name="フローチャート: 結合子 7">
          <a:extLst>
            <a:ext uri="{FF2B5EF4-FFF2-40B4-BE49-F238E27FC236}">
              <a16:creationId xmlns:a16="http://schemas.microsoft.com/office/drawing/2014/main" id="{04036D0C-F320-F453-1116-9EDE036C92FF}"/>
            </a:ext>
          </a:extLst>
        </xdr:cNvPr>
        <xdr:cNvSpPr/>
      </xdr:nvSpPr>
      <xdr:spPr>
        <a:xfrm>
          <a:off x="6553200" y="2089150"/>
          <a:ext cx="565150" cy="54610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2000" b="1">
              <a:solidFill>
                <a:srgbClr val="FF0000"/>
              </a:solidFill>
              <a:latin typeface="Meiryo UI" panose="020B0604030504040204" pitchFamily="50" charset="-128"/>
              <a:ea typeface="Meiryo UI" panose="020B0604030504040204" pitchFamily="50"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23578</xdr:colOff>
      <xdr:row>5</xdr:row>
      <xdr:rowOff>101600</xdr:rowOff>
    </xdr:from>
    <xdr:to>
      <xdr:col>34</xdr:col>
      <xdr:colOff>496678</xdr:colOff>
      <xdr:row>8</xdr:row>
      <xdr:rowOff>146050</xdr:rowOff>
    </xdr:to>
    <xdr:sp macro="" textlink="">
      <xdr:nvSpPr>
        <xdr:cNvPr id="2" name="角丸四角形吹き出し 5">
          <a:extLst>
            <a:ext uri="{FF2B5EF4-FFF2-40B4-BE49-F238E27FC236}">
              <a16:creationId xmlns:a16="http://schemas.microsoft.com/office/drawing/2014/main" id="{4A6BDA67-1192-4FBB-A49C-B76D7E9EA44D}"/>
            </a:ext>
          </a:extLst>
        </xdr:cNvPr>
        <xdr:cNvSpPr/>
      </xdr:nvSpPr>
      <xdr:spPr>
        <a:xfrm>
          <a:off x="9681928" y="1441450"/>
          <a:ext cx="2340000" cy="774700"/>
        </a:xfrm>
        <a:prstGeom prst="wedgeRoundRectCallout">
          <a:avLst>
            <a:gd name="adj1" fmla="val -73484"/>
            <a:gd name="adj2" fmla="val -2555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氏名</a:t>
          </a:r>
          <a:r>
            <a:rPr lang="en-US" altLang="ja-JP" sz="1100">
              <a:solidFill>
                <a:schemeClr val="dk1"/>
              </a:solidFill>
              <a:effectLst/>
              <a:latin typeface="+mn-lt"/>
              <a:ea typeface="+mn-ea"/>
              <a:cs typeface="+mn-cs"/>
            </a:rPr>
            <a:t>:</a:t>
          </a:r>
        </a:p>
        <a:p>
          <a:pPr algn="l"/>
          <a:r>
            <a:rPr kumimoji="0" lang="ja-JP" altLang="en-US" sz="1100">
              <a:solidFill>
                <a:schemeClr val="dk1"/>
              </a:solidFill>
              <a:effectLst/>
              <a:latin typeface="+mn-lt"/>
              <a:ea typeface="+mn-ea"/>
              <a:cs typeface="+mn-cs"/>
            </a:rPr>
            <a:t>提案書テンプレート様式１に記載の</a:t>
          </a:r>
          <a:r>
            <a:rPr kumimoji="0" lang="en-US" altLang="ja-JP" sz="1100">
              <a:solidFill>
                <a:schemeClr val="dk1"/>
              </a:solidFill>
              <a:effectLst/>
              <a:latin typeface="+mn-lt"/>
              <a:ea typeface="+mn-ea"/>
              <a:cs typeface="+mn-cs"/>
            </a:rPr>
            <a:t> </a:t>
          </a:r>
          <a:r>
            <a:rPr kumimoji="0" lang="ja-JP" altLang="en-US" sz="1100">
              <a:solidFill>
                <a:schemeClr val="dk1"/>
              </a:solidFill>
              <a:effectLst/>
              <a:latin typeface="+mn-lt"/>
              <a:ea typeface="+mn-ea"/>
              <a:cs typeface="+mn-cs"/>
            </a:rPr>
            <a:t>「提案者」と同じ</a:t>
          </a:r>
          <a:endParaRPr kumimoji="0" lang="en-US" altLang="ja-JP" sz="1100">
            <a:solidFill>
              <a:schemeClr val="dk1"/>
            </a:solidFill>
            <a:effectLst/>
            <a:latin typeface="+mn-lt"/>
            <a:ea typeface="+mn-ea"/>
            <a:cs typeface="+mn-cs"/>
          </a:endParaRPr>
        </a:p>
      </xdr:txBody>
    </xdr:sp>
    <xdr:clientData fPrintsWithSheet="0"/>
  </xdr:twoCellAnchor>
  <xdr:twoCellAnchor>
    <xdr:from>
      <xdr:col>26</xdr:col>
      <xdr:colOff>156928</xdr:colOff>
      <xdr:row>8</xdr:row>
      <xdr:rowOff>50800</xdr:rowOff>
    </xdr:from>
    <xdr:to>
      <xdr:col>29</xdr:col>
      <xdr:colOff>463550</xdr:colOff>
      <xdr:row>9</xdr:row>
      <xdr:rowOff>57150</xdr:rowOff>
    </xdr:to>
    <xdr:sp macro="" textlink="">
      <xdr:nvSpPr>
        <xdr:cNvPr id="3" name="角丸四角形吹き出し 5">
          <a:extLst>
            <a:ext uri="{FF2B5EF4-FFF2-40B4-BE49-F238E27FC236}">
              <a16:creationId xmlns:a16="http://schemas.microsoft.com/office/drawing/2014/main" id="{B363C656-9637-450F-B00C-875A26F93050}"/>
            </a:ext>
          </a:extLst>
        </xdr:cNvPr>
        <xdr:cNvSpPr/>
      </xdr:nvSpPr>
      <xdr:spPr>
        <a:xfrm>
          <a:off x="7332428" y="2120900"/>
          <a:ext cx="1335322" cy="298450"/>
        </a:xfrm>
        <a:prstGeom prst="wedgeRoundRectCallout">
          <a:avLst>
            <a:gd name="adj1" fmla="val -63309"/>
            <a:gd name="adj2" fmla="val -7548"/>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0" lang="ja-JP" altLang="en-US" sz="1100">
              <a:solidFill>
                <a:schemeClr val="dk1"/>
              </a:solidFill>
              <a:effectLst/>
              <a:latin typeface="+mn-lt"/>
              <a:ea typeface="+mn-ea"/>
              <a:cs typeface="+mn-cs"/>
            </a:rPr>
            <a:t>社印</a:t>
          </a:r>
          <a:r>
            <a:rPr kumimoji="0" lang="en-US" altLang="ja-JP" sz="1100">
              <a:solidFill>
                <a:schemeClr val="dk1"/>
              </a:solidFill>
              <a:effectLst/>
              <a:latin typeface="+mn-lt"/>
              <a:ea typeface="+mn-ea"/>
              <a:cs typeface="+mn-cs"/>
            </a:rPr>
            <a:t>:</a:t>
          </a:r>
          <a:r>
            <a:rPr kumimoji="0" lang="ja-JP" altLang="en-US" sz="1100">
              <a:solidFill>
                <a:schemeClr val="dk1"/>
              </a:solidFill>
              <a:effectLst/>
              <a:latin typeface="+mn-lt"/>
              <a:ea typeface="+mn-ea"/>
              <a:cs typeface="+mn-cs"/>
            </a:rPr>
            <a:t>押印すること</a:t>
          </a:r>
          <a:endParaRPr kumimoji="0" lang="en-US" altLang="ja-JP" sz="1100">
            <a:solidFill>
              <a:schemeClr val="dk1"/>
            </a:solidFill>
            <a:effectLst/>
            <a:latin typeface="+mn-lt"/>
            <a:ea typeface="+mn-ea"/>
            <a:cs typeface="+mn-cs"/>
          </a:endParaRPr>
        </a:p>
      </xdr:txBody>
    </xdr:sp>
    <xdr:clientData fPrintsWithSheet="0"/>
  </xdr:twoCellAnchor>
  <xdr:twoCellAnchor>
    <xdr:from>
      <xdr:col>31</xdr:col>
      <xdr:colOff>17228</xdr:colOff>
      <xdr:row>3</xdr:row>
      <xdr:rowOff>6350</xdr:rowOff>
    </xdr:from>
    <xdr:to>
      <xdr:col>34</xdr:col>
      <xdr:colOff>490328</xdr:colOff>
      <xdr:row>4</xdr:row>
      <xdr:rowOff>260350</xdr:rowOff>
    </xdr:to>
    <xdr:sp macro="" textlink="">
      <xdr:nvSpPr>
        <xdr:cNvPr id="5" name="角丸四角形吹き出し 5">
          <a:extLst>
            <a:ext uri="{FF2B5EF4-FFF2-40B4-BE49-F238E27FC236}">
              <a16:creationId xmlns:a16="http://schemas.microsoft.com/office/drawing/2014/main" id="{401444B2-B73C-4B70-A8EE-97FBCDD1EC82}"/>
            </a:ext>
          </a:extLst>
        </xdr:cNvPr>
        <xdr:cNvSpPr/>
      </xdr:nvSpPr>
      <xdr:spPr>
        <a:xfrm>
          <a:off x="9675578" y="762000"/>
          <a:ext cx="2340000" cy="546100"/>
        </a:xfrm>
        <a:prstGeom prst="wedgeRoundRectCallout">
          <a:avLst>
            <a:gd name="adj1" fmla="val -74345"/>
            <a:gd name="adj2" fmla="val -24732"/>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住所</a:t>
          </a:r>
          <a:r>
            <a:rPr lang="en-US" altLang="ja-JP" sz="1100">
              <a:solidFill>
                <a:schemeClr val="dk1"/>
              </a:solidFill>
              <a:effectLst/>
              <a:latin typeface="+mn-lt"/>
              <a:ea typeface="+mn-ea"/>
              <a:cs typeface="+mn-cs"/>
            </a:rPr>
            <a:t>:</a:t>
          </a:r>
        </a:p>
        <a:p>
          <a:pPr algn="l"/>
          <a:r>
            <a:rPr kumimoji="0" lang="en-US" altLang="ja-JP" sz="1100">
              <a:solidFill>
                <a:schemeClr val="dk1"/>
              </a:solidFill>
              <a:effectLst/>
              <a:latin typeface="+mn-lt"/>
              <a:ea typeface="+mn-ea"/>
              <a:cs typeface="+mn-cs"/>
            </a:rPr>
            <a:t>2</a:t>
          </a:r>
          <a:r>
            <a:rPr kumimoji="0" lang="ja-JP" altLang="en-US" sz="1100">
              <a:solidFill>
                <a:schemeClr val="dk1"/>
              </a:solidFill>
              <a:effectLst/>
              <a:latin typeface="+mn-lt"/>
              <a:ea typeface="+mn-ea"/>
              <a:cs typeface="+mn-cs"/>
            </a:rPr>
            <a:t>行になる場合は住所</a:t>
          </a:r>
          <a:r>
            <a:rPr kumimoji="0" lang="en-US" altLang="ja-JP" sz="1100">
              <a:solidFill>
                <a:schemeClr val="dk1"/>
              </a:solidFill>
              <a:effectLst/>
              <a:latin typeface="+mn-lt"/>
              <a:ea typeface="+mn-ea"/>
              <a:cs typeface="+mn-cs"/>
            </a:rPr>
            <a:t>1</a:t>
          </a:r>
          <a:r>
            <a:rPr kumimoji="0" lang="ja-JP" altLang="en-US" sz="1100">
              <a:solidFill>
                <a:schemeClr val="dk1"/>
              </a:solidFill>
              <a:effectLst/>
              <a:latin typeface="+mn-lt"/>
              <a:ea typeface="+mn-ea"/>
              <a:cs typeface="+mn-cs"/>
            </a:rPr>
            <a:t>から入力</a:t>
          </a:r>
          <a:endParaRPr kumimoji="0" lang="en-US" altLang="ja-JP" sz="1100">
            <a:solidFill>
              <a:schemeClr val="dk1"/>
            </a:solidFill>
            <a:effectLst/>
            <a:latin typeface="+mn-lt"/>
            <a:ea typeface="+mn-ea"/>
            <a:cs typeface="+mn-cs"/>
          </a:endParaRPr>
        </a:p>
      </xdr:txBody>
    </xdr:sp>
    <xdr:clientData fPrintsWithSheet="0"/>
  </xdr:twoCellAnchor>
  <xdr:twoCellAnchor>
    <xdr:from>
      <xdr:col>31</xdr:col>
      <xdr:colOff>12700</xdr:colOff>
      <xdr:row>0</xdr:row>
      <xdr:rowOff>107950</xdr:rowOff>
    </xdr:from>
    <xdr:to>
      <xdr:col>34</xdr:col>
      <xdr:colOff>485800</xdr:colOff>
      <xdr:row>2</xdr:row>
      <xdr:rowOff>196850</xdr:rowOff>
    </xdr:to>
    <xdr:sp macro="" textlink="">
      <xdr:nvSpPr>
        <xdr:cNvPr id="6" name="角丸四角形吹き出し 5">
          <a:extLst>
            <a:ext uri="{FF2B5EF4-FFF2-40B4-BE49-F238E27FC236}">
              <a16:creationId xmlns:a16="http://schemas.microsoft.com/office/drawing/2014/main" id="{8BB47C19-BB14-4665-8783-CDFDEECBA850}"/>
            </a:ext>
          </a:extLst>
        </xdr:cNvPr>
        <xdr:cNvSpPr/>
      </xdr:nvSpPr>
      <xdr:spPr>
        <a:xfrm>
          <a:off x="9671050" y="107950"/>
          <a:ext cx="2340000" cy="552450"/>
        </a:xfrm>
        <a:prstGeom prst="wedgeRoundRectCallout">
          <a:avLst>
            <a:gd name="adj1" fmla="val -47497"/>
            <a:gd name="adj2" fmla="val -27870"/>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見積</a:t>
          </a:r>
          <a:r>
            <a:rPr lang="ja-JP" altLang="en-US" sz="1100">
              <a:solidFill>
                <a:schemeClr val="dk1"/>
              </a:solidFill>
              <a:effectLst/>
              <a:latin typeface="+mn-lt"/>
              <a:ea typeface="+mn-ea"/>
              <a:cs typeface="+mn-cs"/>
            </a:rPr>
            <a:t>書</a:t>
          </a:r>
          <a:r>
            <a:rPr lang="ja-JP" altLang="ja-JP" sz="1100">
              <a:solidFill>
                <a:schemeClr val="dk1"/>
              </a:solidFill>
              <a:effectLst/>
              <a:latin typeface="+mn-lt"/>
              <a:ea typeface="+mn-ea"/>
              <a:cs typeface="+mn-cs"/>
            </a:rPr>
            <a:t>表紙</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algn="l"/>
          <a:r>
            <a:rPr kumimoji="0" lang="ja-JP" altLang="en-US" sz="1100">
              <a:solidFill>
                <a:schemeClr val="dk1"/>
              </a:solidFill>
              <a:effectLst/>
              <a:latin typeface="+mn-lt"/>
              <a:ea typeface="+mn-ea"/>
              <a:cs typeface="+mn-cs"/>
            </a:rPr>
            <a:t>共同提案者からの提出は求めない</a:t>
          </a:r>
          <a:endParaRPr kumimoji="1" lang="en-US" altLang="ja-JP" sz="1100"/>
        </a:p>
      </xdr:txBody>
    </xdr:sp>
    <xdr:clientData fPrintsWithSheet="0"/>
  </xdr:twoCellAnchor>
  <xdr:twoCellAnchor>
    <xdr:from>
      <xdr:col>24</xdr:col>
      <xdr:colOff>69850</xdr:colOff>
      <xdr:row>8</xdr:row>
      <xdr:rowOff>12700</xdr:rowOff>
    </xdr:from>
    <xdr:to>
      <xdr:col>25</xdr:col>
      <xdr:colOff>292100</xdr:colOff>
      <xdr:row>9</xdr:row>
      <xdr:rowOff>266700</xdr:rowOff>
    </xdr:to>
    <xdr:sp macro="" textlink="">
      <xdr:nvSpPr>
        <xdr:cNvPr id="7" name="フローチャート: 結合子 6">
          <a:extLst>
            <a:ext uri="{FF2B5EF4-FFF2-40B4-BE49-F238E27FC236}">
              <a16:creationId xmlns:a16="http://schemas.microsoft.com/office/drawing/2014/main" id="{B6791FDA-6E4C-475E-B0F3-A9A8BECF702C}"/>
            </a:ext>
          </a:extLst>
        </xdr:cNvPr>
        <xdr:cNvSpPr/>
      </xdr:nvSpPr>
      <xdr:spPr>
        <a:xfrm>
          <a:off x="6559550" y="2082800"/>
          <a:ext cx="565150" cy="54610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2000" b="1">
              <a:solidFill>
                <a:srgbClr val="FF0000"/>
              </a:solidFill>
              <a:latin typeface="Meiryo UI" panose="020B0604030504040204" pitchFamily="50" charset="-128"/>
              <a:ea typeface="Meiryo UI" panose="020B0604030504040204" pitchFamily="50" charset="-128"/>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617220</xdr:colOff>
      <xdr:row>36</xdr:row>
      <xdr:rowOff>78778</xdr:rowOff>
    </xdr:from>
    <xdr:to>
      <xdr:col>3</xdr:col>
      <xdr:colOff>397160</xdr:colOff>
      <xdr:row>37</xdr:row>
      <xdr:rowOff>130856</xdr:rowOff>
    </xdr:to>
    <xdr:sp macro="" textlink="">
      <xdr:nvSpPr>
        <xdr:cNvPr id="2" name="角丸四角形吹き出し 4">
          <a:extLst>
            <a:ext uri="{FF2B5EF4-FFF2-40B4-BE49-F238E27FC236}">
              <a16:creationId xmlns:a16="http://schemas.microsoft.com/office/drawing/2014/main" id="{96265038-446A-4C32-B335-CABD36C467E3}"/>
            </a:ext>
          </a:extLst>
        </xdr:cNvPr>
        <xdr:cNvSpPr/>
      </xdr:nvSpPr>
      <xdr:spPr>
        <a:xfrm>
          <a:off x="826770" y="7079653"/>
          <a:ext cx="3237515" cy="271153"/>
        </a:xfrm>
        <a:prstGeom prst="wedgeRoundRectCallout">
          <a:avLst>
            <a:gd name="adj1" fmla="val -46754"/>
            <a:gd name="adj2" fmla="val -190522"/>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計上がない項目があれば行ごと削除すること。</a:t>
          </a:r>
        </a:p>
      </xdr:txBody>
    </xdr:sp>
    <xdr:clientData/>
  </xdr:twoCellAnchor>
  <xdr:twoCellAnchor>
    <xdr:from>
      <xdr:col>5</xdr:col>
      <xdr:colOff>364414</xdr:colOff>
      <xdr:row>7</xdr:row>
      <xdr:rowOff>57151</xdr:rowOff>
    </xdr:from>
    <xdr:to>
      <xdr:col>6</xdr:col>
      <xdr:colOff>897255</xdr:colOff>
      <xdr:row>9</xdr:row>
      <xdr:rowOff>140970</xdr:rowOff>
    </xdr:to>
    <xdr:sp macro="" textlink="">
      <xdr:nvSpPr>
        <xdr:cNvPr id="3" name="角丸四角形吹き出し 5">
          <a:extLst>
            <a:ext uri="{FF2B5EF4-FFF2-40B4-BE49-F238E27FC236}">
              <a16:creationId xmlns:a16="http://schemas.microsoft.com/office/drawing/2014/main" id="{D43605BD-98CB-4125-94A6-7A323480E3BD}"/>
            </a:ext>
          </a:extLst>
        </xdr:cNvPr>
        <xdr:cNvSpPr/>
      </xdr:nvSpPr>
      <xdr:spPr>
        <a:xfrm>
          <a:off x="6308014" y="2019301"/>
          <a:ext cx="1656791" cy="521969"/>
        </a:xfrm>
        <a:prstGeom prst="wedgeRoundRectCallout">
          <a:avLst>
            <a:gd name="adj1" fmla="val -67861"/>
            <a:gd name="adj2" fmla="val 42711"/>
            <a:gd name="adj3" fmla="val 16667"/>
          </a:avLst>
        </a:prstGeom>
        <a:solidFill>
          <a:srgbClr val="FFFFAF"/>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人件費単価の根拠資料を併せて提出すること。</a:t>
          </a:r>
          <a:endParaRPr kumimoji="1" lang="en-US" altLang="ja-JP" sz="1100"/>
        </a:p>
      </xdr:txBody>
    </xdr:sp>
    <xdr:clientData/>
  </xdr:twoCellAnchor>
  <xdr:twoCellAnchor>
    <xdr:from>
      <xdr:col>1</xdr:col>
      <xdr:colOff>721994</xdr:colOff>
      <xdr:row>15</xdr:row>
      <xdr:rowOff>191957</xdr:rowOff>
    </xdr:from>
    <xdr:to>
      <xdr:col>2</xdr:col>
      <xdr:colOff>1274445</xdr:colOff>
      <xdr:row>19</xdr:row>
      <xdr:rowOff>87152</xdr:rowOff>
    </xdr:to>
    <xdr:sp macro="" textlink="">
      <xdr:nvSpPr>
        <xdr:cNvPr id="4" name="角丸四角形吹き出し 5">
          <a:extLst>
            <a:ext uri="{FF2B5EF4-FFF2-40B4-BE49-F238E27FC236}">
              <a16:creationId xmlns:a16="http://schemas.microsoft.com/office/drawing/2014/main" id="{94B76519-CBC6-4857-8ADF-ED8D68B77925}"/>
            </a:ext>
          </a:extLst>
        </xdr:cNvPr>
        <xdr:cNvSpPr/>
      </xdr:nvSpPr>
      <xdr:spPr>
        <a:xfrm>
          <a:off x="931544" y="3906707"/>
          <a:ext cx="1895476" cy="771495"/>
        </a:xfrm>
        <a:prstGeom prst="wedgeRoundRectCallout">
          <a:avLst>
            <a:gd name="adj1" fmla="val 46627"/>
            <a:gd name="adj2" fmla="val -85237"/>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ja-JP" sz="1100">
              <a:solidFill>
                <a:schemeClr val="dk1"/>
              </a:solidFill>
              <a:effectLst/>
              <a:latin typeface="+mn-lt"/>
              <a:ea typeface="+mn-ea"/>
              <a:cs typeface="+mn-cs"/>
            </a:rPr>
            <a:t>人件費単価</a:t>
          </a:r>
          <a:r>
            <a:rPr lang="ja-JP" altLang="en-US" sz="1100">
              <a:solidFill>
                <a:schemeClr val="dk1"/>
              </a:solidFill>
              <a:effectLst/>
              <a:latin typeface="+mn-lt"/>
              <a:ea typeface="+mn-ea"/>
              <a:cs typeface="+mn-cs"/>
            </a:rPr>
            <a:t>根拠資料に記載されている</a:t>
          </a:r>
          <a:r>
            <a:rPr lang="ja-JP" altLang="ja-JP" sz="1100">
              <a:solidFill>
                <a:schemeClr val="dk1"/>
              </a:solidFill>
              <a:effectLst/>
              <a:latin typeface="+mn-lt"/>
              <a:ea typeface="+mn-ea"/>
              <a:cs typeface="+mn-cs"/>
            </a:rPr>
            <a:t>役職または階級を記入すること。</a:t>
          </a:r>
          <a:endParaRPr kumimoji="1" lang="en-US" altLang="ja-JP" sz="1100"/>
        </a:p>
      </xdr:txBody>
    </xdr:sp>
    <xdr:clientData/>
  </xdr:twoCellAnchor>
  <xdr:twoCellAnchor>
    <xdr:from>
      <xdr:col>6</xdr:col>
      <xdr:colOff>501016</xdr:colOff>
      <xdr:row>93</xdr:row>
      <xdr:rowOff>11430</xdr:rowOff>
    </xdr:from>
    <xdr:to>
      <xdr:col>13</xdr:col>
      <xdr:colOff>428626</xdr:colOff>
      <xdr:row>98</xdr:row>
      <xdr:rowOff>158115</xdr:rowOff>
    </xdr:to>
    <xdr:sp macro="" textlink="">
      <xdr:nvSpPr>
        <xdr:cNvPr id="6" name="角丸四角形吹き出し 2">
          <a:extLst>
            <a:ext uri="{FF2B5EF4-FFF2-40B4-BE49-F238E27FC236}">
              <a16:creationId xmlns:a16="http://schemas.microsoft.com/office/drawing/2014/main" id="{53E8019C-F63F-4A7D-BE34-D5F2FFC1FD36}"/>
            </a:ext>
          </a:extLst>
        </xdr:cNvPr>
        <xdr:cNvSpPr/>
      </xdr:nvSpPr>
      <xdr:spPr>
        <a:xfrm>
          <a:off x="7568566" y="19556730"/>
          <a:ext cx="4347210" cy="1003935"/>
        </a:xfrm>
        <a:prstGeom prst="wedgeRoundRectCallout">
          <a:avLst>
            <a:gd name="adj1" fmla="val 4890"/>
            <a:gd name="adj2" fmla="val -111594"/>
            <a:gd name="adj3" fmla="val 16667"/>
          </a:avLst>
        </a:prstGeom>
        <a:solidFill>
          <a:schemeClr val="accent2">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b="1" i="0" u="none" strike="noStrike">
              <a:solidFill>
                <a:schemeClr val="dk1"/>
              </a:solidFill>
              <a:effectLst/>
              <a:latin typeface="+mn-lt"/>
              <a:ea typeface="+mn-ea"/>
              <a:cs typeface="+mn-cs"/>
            </a:rPr>
            <a:t>一般管理費＝直接経費（</a:t>
          </a:r>
          <a:r>
            <a:rPr lang="en-US" altLang="ja-JP" sz="1100" b="1" i="0" u="none" strike="noStrike">
              <a:solidFill>
                <a:schemeClr val="dk1"/>
              </a:solidFill>
              <a:effectLst/>
              <a:latin typeface="+mn-lt"/>
              <a:ea typeface="+mn-ea"/>
              <a:cs typeface="+mn-cs"/>
            </a:rPr>
            <a:t>Ⅰ</a:t>
          </a:r>
          <a:r>
            <a:rPr lang="ja-JP" altLang="en-US" sz="1100" b="1" i="0" u="none" strike="noStrike">
              <a:solidFill>
                <a:schemeClr val="dk1"/>
              </a:solidFill>
              <a:effectLst/>
              <a:latin typeface="+mn-lt"/>
              <a:ea typeface="+mn-ea"/>
              <a:cs typeface="+mn-cs"/>
            </a:rPr>
            <a:t>．人件費＋</a:t>
          </a:r>
          <a:r>
            <a:rPr lang="en-US" altLang="ja-JP" sz="1100" b="1" i="0" u="none" strike="noStrike">
              <a:solidFill>
                <a:schemeClr val="dk1"/>
              </a:solidFill>
              <a:effectLst/>
              <a:latin typeface="+mn-lt"/>
              <a:ea typeface="+mn-ea"/>
              <a:cs typeface="+mn-cs"/>
            </a:rPr>
            <a:t>Ⅱ</a:t>
          </a:r>
          <a:r>
            <a:rPr lang="ja-JP" altLang="en-US" sz="1100" b="1" i="0" u="none" strike="noStrike">
              <a:solidFill>
                <a:schemeClr val="dk1"/>
              </a:solidFill>
              <a:effectLst/>
              <a:latin typeface="+mn-lt"/>
              <a:ea typeface="+mn-ea"/>
              <a:cs typeface="+mn-cs"/>
            </a:rPr>
            <a:t>．事業費）</a:t>
          </a: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一般管理費率　　　　　　　</a:t>
          </a:r>
          <a:r>
            <a:rPr lang="ja-JP" altLang="en-US"/>
            <a:t> </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直接経費に、「</a:t>
          </a:r>
          <a:r>
            <a:rPr lang="en-US" altLang="ja-JP" sz="1100" b="0" i="0" u="none" strike="noStrike">
              <a:solidFill>
                <a:schemeClr val="dk1"/>
              </a:solidFill>
              <a:effectLst/>
              <a:latin typeface="+mn-lt"/>
              <a:ea typeface="+mn-ea"/>
              <a:cs typeface="+mn-cs"/>
            </a:rPr>
            <a:t>Ⅲ</a:t>
          </a:r>
          <a:r>
            <a:rPr lang="ja-JP" altLang="en-US" sz="1100" b="0" i="0" u="none" strike="noStrike">
              <a:solidFill>
                <a:schemeClr val="dk1"/>
              </a:solidFill>
              <a:effectLst/>
              <a:latin typeface="+mn-lt"/>
              <a:ea typeface="+mn-ea"/>
              <a:cs typeface="+mn-cs"/>
            </a:rPr>
            <a:t>．再委託・外注費」を含めない</a:t>
          </a:r>
          <a:r>
            <a:rPr lang="ja-JP" altLang="en-US"/>
            <a:t> </a:t>
          </a:r>
          <a:endParaRPr lang="en-US" altLang="ja-JP"/>
        </a:p>
        <a:p>
          <a:pPr algn="l"/>
          <a:r>
            <a:rPr kumimoji="1" lang="ja-JP" altLang="en-US" sz="1100"/>
            <a:t>受託単価に一般管理費が含まれる場合は、「受託単価適用のため計上しない」と記載する。</a:t>
          </a:r>
        </a:p>
      </xdr:txBody>
    </xdr:sp>
    <xdr:clientData/>
  </xdr:twoCellAnchor>
  <xdr:twoCellAnchor>
    <xdr:from>
      <xdr:col>14</xdr:col>
      <xdr:colOff>164203</xdr:colOff>
      <xdr:row>83</xdr:row>
      <xdr:rowOff>36229</xdr:rowOff>
    </xdr:from>
    <xdr:to>
      <xdr:col>17</xdr:col>
      <xdr:colOff>504377</xdr:colOff>
      <xdr:row>88</xdr:row>
      <xdr:rowOff>17069</xdr:rowOff>
    </xdr:to>
    <xdr:sp macro="" textlink="">
      <xdr:nvSpPr>
        <xdr:cNvPr id="7" name="角丸四角形吹き出し 7">
          <a:extLst>
            <a:ext uri="{FF2B5EF4-FFF2-40B4-BE49-F238E27FC236}">
              <a16:creationId xmlns:a16="http://schemas.microsoft.com/office/drawing/2014/main" id="{3331F5FE-97BD-40AC-90AB-B90DF3C14DA4}"/>
            </a:ext>
          </a:extLst>
        </xdr:cNvPr>
        <xdr:cNvSpPr/>
      </xdr:nvSpPr>
      <xdr:spPr>
        <a:xfrm>
          <a:off x="12490674" y="19030200"/>
          <a:ext cx="2155527" cy="1101428"/>
        </a:xfrm>
        <a:prstGeom prst="wedgeRoundRectCallout">
          <a:avLst>
            <a:gd name="adj1" fmla="val -56210"/>
            <a:gd name="adj2" fmla="val 81134"/>
            <a:gd name="adj3" fmla="val 16667"/>
          </a:avLst>
        </a:prstGeom>
        <a:solidFill>
          <a:srgbClr val="FFFFAF"/>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一般管理費率はこちらに入力すること。</a:t>
          </a:r>
          <a:r>
            <a:rPr kumimoji="1" lang="en-US" altLang="ja-JP" sz="1100"/>
            <a:t>10</a:t>
          </a:r>
          <a:r>
            <a:rPr kumimoji="1" lang="ja-JP" altLang="en-US" sz="1100"/>
            <a:t>％ではない任意の率を計上する場合は、小数点第２位を切り捨てて率を設定する。</a:t>
          </a:r>
        </a:p>
      </xdr:txBody>
    </xdr:sp>
    <xdr:clientData/>
  </xdr:twoCellAnchor>
  <xdr:twoCellAnchor>
    <xdr:from>
      <xdr:col>2</xdr:col>
      <xdr:colOff>282423</xdr:colOff>
      <xdr:row>87</xdr:row>
      <xdr:rowOff>115830</xdr:rowOff>
    </xdr:from>
    <xdr:to>
      <xdr:col>3</xdr:col>
      <xdr:colOff>281940</xdr:colOff>
      <xdr:row>88</xdr:row>
      <xdr:rowOff>187026</xdr:rowOff>
    </xdr:to>
    <xdr:sp macro="" textlink="">
      <xdr:nvSpPr>
        <xdr:cNvPr id="8" name="角丸四角形吹き出し 8">
          <a:extLst>
            <a:ext uri="{FF2B5EF4-FFF2-40B4-BE49-F238E27FC236}">
              <a16:creationId xmlns:a16="http://schemas.microsoft.com/office/drawing/2014/main" id="{BF71B752-E71C-4A45-BBD1-5E8FADEC8AA8}"/>
            </a:ext>
          </a:extLst>
        </xdr:cNvPr>
        <xdr:cNvSpPr/>
      </xdr:nvSpPr>
      <xdr:spPr>
        <a:xfrm>
          <a:off x="1834998" y="18289530"/>
          <a:ext cx="2114067" cy="290271"/>
        </a:xfrm>
        <a:prstGeom prst="wedgeRoundRectCallout">
          <a:avLst>
            <a:gd name="adj1" fmla="val 44991"/>
            <a:gd name="adj2" fmla="val 105247"/>
            <a:gd name="adj3" fmla="val 16667"/>
          </a:avLst>
        </a:prstGeom>
        <a:solidFill>
          <a:schemeClr val="accent2">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小数点以下切り捨てとする。</a:t>
          </a:r>
        </a:p>
      </xdr:txBody>
    </xdr:sp>
    <xdr:clientData/>
  </xdr:twoCellAnchor>
  <xdr:twoCellAnchor>
    <xdr:from>
      <xdr:col>1</xdr:col>
      <xdr:colOff>112394</xdr:colOff>
      <xdr:row>8</xdr:row>
      <xdr:rowOff>94802</xdr:rowOff>
    </xdr:from>
    <xdr:to>
      <xdr:col>2</xdr:col>
      <xdr:colOff>668655</xdr:colOff>
      <xdr:row>10</xdr:row>
      <xdr:rowOff>201930</xdr:rowOff>
    </xdr:to>
    <xdr:sp macro="" textlink="">
      <xdr:nvSpPr>
        <xdr:cNvPr id="5" name="角丸四角形吹き出し 5">
          <a:extLst>
            <a:ext uri="{FF2B5EF4-FFF2-40B4-BE49-F238E27FC236}">
              <a16:creationId xmlns:a16="http://schemas.microsoft.com/office/drawing/2014/main" id="{E702706E-8862-4741-8EAC-363302610BE5}"/>
            </a:ext>
          </a:extLst>
        </xdr:cNvPr>
        <xdr:cNvSpPr/>
      </xdr:nvSpPr>
      <xdr:spPr>
        <a:xfrm>
          <a:off x="321944" y="2276027"/>
          <a:ext cx="1899286" cy="545278"/>
        </a:xfrm>
        <a:prstGeom prst="wedgeRoundRectCallout">
          <a:avLst>
            <a:gd name="adj1" fmla="val 38687"/>
            <a:gd name="adj2" fmla="val -104543"/>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海外と国内で発生する</a:t>
          </a:r>
          <a:r>
            <a:rPr lang="ja-JP" altLang="ja-JP" sz="1100">
              <a:solidFill>
                <a:schemeClr val="dk1"/>
              </a:solidFill>
              <a:effectLst/>
              <a:latin typeface="+mn-lt"/>
              <a:ea typeface="+mn-ea"/>
              <a:cs typeface="+mn-cs"/>
            </a:rPr>
            <a:t>人件費</a:t>
          </a:r>
          <a:r>
            <a:rPr lang="ja-JP" altLang="en-US" sz="1100">
              <a:solidFill>
                <a:schemeClr val="dk1"/>
              </a:solidFill>
              <a:effectLst/>
              <a:latin typeface="+mn-lt"/>
              <a:ea typeface="+mn-ea"/>
              <a:cs typeface="+mn-cs"/>
            </a:rPr>
            <a:t>を分けて計上すること。</a:t>
          </a:r>
          <a:endParaRPr kumimoji="1" lang="en-US" altLang="ja-JP" sz="1100"/>
        </a:p>
      </xdr:txBody>
    </xdr:sp>
    <xdr:clientData/>
  </xdr:twoCellAnchor>
  <xdr:twoCellAnchor>
    <xdr:from>
      <xdr:col>11</xdr:col>
      <xdr:colOff>211454</xdr:colOff>
      <xdr:row>17</xdr:row>
      <xdr:rowOff>144781</xdr:rowOff>
    </xdr:from>
    <xdr:to>
      <xdr:col>16</xdr:col>
      <xdr:colOff>72390</xdr:colOff>
      <xdr:row>21</xdr:row>
      <xdr:rowOff>47626</xdr:rowOff>
    </xdr:to>
    <xdr:sp macro="" textlink="">
      <xdr:nvSpPr>
        <xdr:cNvPr id="9" name="角丸四角形吹き出し 5">
          <a:extLst>
            <a:ext uri="{FF2B5EF4-FFF2-40B4-BE49-F238E27FC236}">
              <a16:creationId xmlns:a16="http://schemas.microsoft.com/office/drawing/2014/main" id="{F8335D23-C0FD-4E13-BEF9-02D5B21021BC}"/>
            </a:ext>
          </a:extLst>
        </xdr:cNvPr>
        <xdr:cNvSpPr/>
      </xdr:nvSpPr>
      <xdr:spPr>
        <a:xfrm>
          <a:off x="10765154" y="4297681"/>
          <a:ext cx="2556511" cy="779145"/>
        </a:xfrm>
        <a:prstGeom prst="wedgeRoundRectCallout">
          <a:avLst>
            <a:gd name="adj1" fmla="val -192717"/>
            <a:gd name="adj2" fmla="val 99766"/>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①不課税対象、②課税対象税抜、③消費税は別掲のため、単価に含まれている場合は除外して計上のこと。</a:t>
          </a:r>
          <a:endParaRPr kumimoji="1" lang="en-US" altLang="ja-JP" sz="1100"/>
        </a:p>
      </xdr:txBody>
    </xdr:sp>
    <xdr:clientData/>
  </xdr:twoCellAnchor>
  <xdr:twoCellAnchor>
    <xdr:from>
      <xdr:col>10</xdr:col>
      <xdr:colOff>483869</xdr:colOff>
      <xdr:row>33</xdr:row>
      <xdr:rowOff>74295</xdr:rowOff>
    </xdr:from>
    <xdr:to>
      <xdr:col>13</xdr:col>
      <xdr:colOff>510540</xdr:colOff>
      <xdr:row>35</xdr:row>
      <xdr:rowOff>215265</xdr:rowOff>
    </xdr:to>
    <xdr:sp macro="" textlink="">
      <xdr:nvSpPr>
        <xdr:cNvPr id="10" name="角丸四角形吹き出し 5">
          <a:extLst>
            <a:ext uri="{FF2B5EF4-FFF2-40B4-BE49-F238E27FC236}">
              <a16:creationId xmlns:a16="http://schemas.microsoft.com/office/drawing/2014/main" id="{A959035C-2D42-4EDF-86CD-A8C6D8ECFB2E}"/>
            </a:ext>
          </a:extLst>
        </xdr:cNvPr>
        <xdr:cNvSpPr/>
      </xdr:nvSpPr>
      <xdr:spPr>
        <a:xfrm>
          <a:off x="10504169" y="6417945"/>
          <a:ext cx="1493521" cy="579120"/>
        </a:xfrm>
        <a:prstGeom prst="wedgeRoundRectCallout">
          <a:avLst>
            <a:gd name="adj1" fmla="val -74683"/>
            <a:gd name="adj2" fmla="val -57382"/>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各社の旅費規程に基づき記載すること</a:t>
          </a:r>
          <a:endParaRPr kumimoji="1" lang="en-US" altLang="ja-JP" sz="1100"/>
        </a:p>
      </xdr:txBody>
    </xdr:sp>
    <xdr:clientData/>
  </xdr:twoCellAnchor>
  <xdr:twoCellAnchor>
    <xdr:from>
      <xdr:col>3</xdr:col>
      <xdr:colOff>225878</xdr:colOff>
      <xdr:row>14</xdr:row>
      <xdr:rowOff>60143</xdr:rowOff>
    </xdr:from>
    <xdr:to>
      <xdr:col>5</xdr:col>
      <xdr:colOff>77833</xdr:colOff>
      <xdr:row>18</xdr:row>
      <xdr:rowOff>169067</xdr:rowOff>
    </xdr:to>
    <xdr:sp macro="" textlink="">
      <xdr:nvSpPr>
        <xdr:cNvPr id="11" name="角丸四角形吹き出し 5">
          <a:extLst>
            <a:ext uri="{FF2B5EF4-FFF2-40B4-BE49-F238E27FC236}">
              <a16:creationId xmlns:a16="http://schemas.microsoft.com/office/drawing/2014/main" id="{8B71597E-E32C-419E-8E3F-07150C20993A}"/>
            </a:ext>
          </a:extLst>
        </xdr:cNvPr>
        <xdr:cNvSpPr/>
      </xdr:nvSpPr>
      <xdr:spPr>
        <a:xfrm>
          <a:off x="3890202" y="3601202"/>
          <a:ext cx="2137955" cy="1005394"/>
        </a:xfrm>
        <a:prstGeom prst="wedgeRoundRectCallout">
          <a:avLst>
            <a:gd name="adj1" fmla="val -103538"/>
            <a:gd name="adj2" fmla="val 116990"/>
            <a:gd name="adj3" fmla="val 16667"/>
          </a:avLst>
        </a:prstGeom>
        <a:solidFill>
          <a:schemeClr val="accent2">
            <a:lumMod val="20000"/>
            <a:lumOff val="80000"/>
          </a:schemeClr>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内訳は、費用に合わせて適宜変更すること。</a:t>
          </a:r>
          <a:endParaRPr kumimoji="1" lang="en-US" altLang="ja-JP" sz="1100"/>
        </a:p>
        <a:p>
          <a:pPr algn="l"/>
          <a:r>
            <a:rPr kumimoji="1" lang="ja-JP" altLang="en-US" sz="1100"/>
            <a:t>旅費は必要な詳細を記載すること。</a:t>
          </a:r>
          <a:endParaRPr kumimoji="1" lang="en-US" altLang="ja-JP" sz="1100"/>
        </a:p>
      </xdr:txBody>
    </xdr:sp>
    <xdr:clientData/>
  </xdr:twoCellAnchor>
  <xdr:twoCellAnchor>
    <xdr:from>
      <xdr:col>14</xdr:col>
      <xdr:colOff>67235</xdr:colOff>
      <xdr:row>73</xdr:row>
      <xdr:rowOff>82176</xdr:rowOff>
    </xdr:from>
    <xdr:to>
      <xdr:col>17</xdr:col>
      <xdr:colOff>407409</xdr:colOff>
      <xdr:row>77</xdr:row>
      <xdr:rowOff>168727</xdr:rowOff>
    </xdr:to>
    <xdr:sp macro="" textlink="">
      <xdr:nvSpPr>
        <xdr:cNvPr id="12" name="角丸四角形吹き出し 7">
          <a:extLst>
            <a:ext uri="{FF2B5EF4-FFF2-40B4-BE49-F238E27FC236}">
              <a16:creationId xmlns:a16="http://schemas.microsoft.com/office/drawing/2014/main" id="{E2F2AD76-A512-4560-ADE3-AAAB057F43D8}"/>
            </a:ext>
          </a:extLst>
        </xdr:cNvPr>
        <xdr:cNvSpPr/>
      </xdr:nvSpPr>
      <xdr:spPr>
        <a:xfrm>
          <a:off x="12378764" y="15494000"/>
          <a:ext cx="2177939" cy="983021"/>
        </a:xfrm>
        <a:prstGeom prst="wedgeRoundRectCallout">
          <a:avLst>
            <a:gd name="adj1" fmla="val -53611"/>
            <a:gd name="adj2" fmla="val 89273"/>
            <a:gd name="adj3" fmla="val 16667"/>
          </a:avLst>
        </a:prstGeom>
        <a:solidFill>
          <a:srgbClr val="FFFFAF"/>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再委託費については、再委託先別に見積内訳と根拠資料を提出し、ここには不課税と課税対象別の税抜合計額を記載する。</a:t>
          </a:r>
        </a:p>
      </xdr:txBody>
    </xdr:sp>
    <xdr:clientData/>
  </xdr:twoCellAnchor>
  <xdr:twoCellAnchor editAs="oneCell">
    <xdr:from>
      <xdr:col>19</xdr:col>
      <xdr:colOff>9300</xdr:colOff>
      <xdr:row>40</xdr:row>
      <xdr:rowOff>100066</xdr:rowOff>
    </xdr:from>
    <xdr:to>
      <xdr:col>27</xdr:col>
      <xdr:colOff>344396</xdr:colOff>
      <xdr:row>60</xdr:row>
      <xdr:rowOff>78106</xdr:rowOff>
    </xdr:to>
    <xdr:pic>
      <xdr:nvPicPr>
        <xdr:cNvPr id="14" name="図 13">
          <a:extLst>
            <a:ext uri="{FF2B5EF4-FFF2-40B4-BE49-F238E27FC236}">
              <a16:creationId xmlns:a16="http://schemas.microsoft.com/office/drawing/2014/main" id="{6AB8BEED-C4DB-F381-77DF-ABB2D490740E}"/>
            </a:ext>
          </a:extLst>
        </xdr:cNvPr>
        <xdr:cNvPicPr>
          <a:picLocks noChangeAspect="1"/>
        </xdr:cNvPicPr>
      </xdr:nvPicPr>
      <xdr:blipFill>
        <a:blip xmlns:r="http://schemas.openxmlformats.org/officeDocument/2006/relationships" r:embed="rId1"/>
        <a:stretch>
          <a:fillRect/>
        </a:stretch>
      </xdr:blipFill>
      <xdr:spPr>
        <a:xfrm>
          <a:off x="15103624" y="8123478"/>
          <a:ext cx="5176037" cy="4460393"/>
        </a:xfrm>
        <a:prstGeom prst="rect">
          <a:avLst/>
        </a:prstGeom>
      </xdr:spPr>
    </xdr:pic>
    <xdr:clientData/>
  </xdr:twoCellAnchor>
  <xdr:twoCellAnchor editAs="oneCell">
    <xdr:from>
      <xdr:col>19</xdr:col>
      <xdr:colOff>61519</xdr:colOff>
      <xdr:row>0</xdr:row>
      <xdr:rowOff>168088</xdr:rowOff>
    </xdr:from>
    <xdr:to>
      <xdr:col>27</xdr:col>
      <xdr:colOff>350556</xdr:colOff>
      <xdr:row>33</xdr:row>
      <xdr:rowOff>155022</xdr:rowOff>
    </xdr:to>
    <xdr:pic>
      <xdr:nvPicPr>
        <xdr:cNvPr id="16" name="図 15">
          <a:extLst>
            <a:ext uri="{FF2B5EF4-FFF2-40B4-BE49-F238E27FC236}">
              <a16:creationId xmlns:a16="http://schemas.microsoft.com/office/drawing/2014/main" id="{6C4F15A5-8CD1-2898-7BA2-2DB48B647F87}"/>
            </a:ext>
          </a:extLst>
        </xdr:cNvPr>
        <xdr:cNvPicPr>
          <a:picLocks noChangeAspect="1"/>
        </xdr:cNvPicPr>
      </xdr:nvPicPr>
      <xdr:blipFill>
        <a:blip xmlns:r="http://schemas.openxmlformats.org/officeDocument/2006/relationships" r:embed="rId2"/>
        <a:stretch>
          <a:fillRect/>
        </a:stretch>
      </xdr:blipFill>
      <xdr:spPr>
        <a:xfrm>
          <a:off x="15155843" y="168088"/>
          <a:ext cx="5126803" cy="7786228"/>
        </a:xfrm>
        <a:prstGeom prst="rect">
          <a:avLst/>
        </a:prstGeom>
      </xdr:spPr>
    </xdr:pic>
    <xdr:clientData/>
  </xdr:twoCellAnchor>
  <xdr:twoCellAnchor>
    <xdr:from>
      <xdr:col>5</xdr:col>
      <xdr:colOff>19238</xdr:colOff>
      <xdr:row>12</xdr:row>
      <xdr:rowOff>86472</xdr:rowOff>
    </xdr:from>
    <xdr:to>
      <xdr:col>5</xdr:col>
      <xdr:colOff>1136652</xdr:colOff>
      <xdr:row>13</xdr:row>
      <xdr:rowOff>164913</xdr:rowOff>
    </xdr:to>
    <xdr:sp macro="" textlink="">
      <xdr:nvSpPr>
        <xdr:cNvPr id="13" name="正方形/長方形 12">
          <a:extLst>
            <a:ext uri="{FF2B5EF4-FFF2-40B4-BE49-F238E27FC236}">
              <a16:creationId xmlns:a16="http://schemas.microsoft.com/office/drawing/2014/main" id="{06938F4F-9709-FD70-4A83-AA4AA57F0545}"/>
            </a:ext>
          </a:extLst>
        </xdr:cNvPr>
        <xdr:cNvSpPr/>
      </xdr:nvSpPr>
      <xdr:spPr>
        <a:xfrm>
          <a:off x="6092826" y="3168090"/>
          <a:ext cx="1117414" cy="302558"/>
        </a:xfrm>
        <a:prstGeom prst="rect">
          <a:avLst/>
        </a:prstGeom>
        <a:solidFill>
          <a:srgbClr val="FFFFA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②は税抜金額</a:t>
          </a:r>
          <a:endParaRPr kumimoji="1" lang="ja-JP" altLang="en-US" sz="1100"/>
        </a:p>
      </xdr:txBody>
    </xdr:sp>
    <xdr:clientData/>
  </xdr:twoCellAnchor>
  <xdr:twoCellAnchor>
    <xdr:from>
      <xdr:col>5</xdr:col>
      <xdr:colOff>8032</xdr:colOff>
      <xdr:row>22</xdr:row>
      <xdr:rowOff>38474</xdr:rowOff>
    </xdr:from>
    <xdr:to>
      <xdr:col>5</xdr:col>
      <xdr:colOff>1119096</xdr:colOff>
      <xdr:row>23</xdr:row>
      <xdr:rowOff>116914</xdr:rowOff>
    </xdr:to>
    <xdr:sp macro="" textlink="">
      <xdr:nvSpPr>
        <xdr:cNvPr id="19" name="正方形/長方形 18">
          <a:extLst>
            <a:ext uri="{FF2B5EF4-FFF2-40B4-BE49-F238E27FC236}">
              <a16:creationId xmlns:a16="http://schemas.microsoft.com/office/drawing/2014/main" id="{9A54C56D-9AAE-4FE7-816A-4C2CF2DFC9C3}"/>
            </a:ext>
          </a:extLst>
        </xdr:cNvPr>
        <xdr:cNvSpPr/>
      </xdr:nvSpPr>
      <xdr:spPr>
        <a:xfrm>
          <a:off x="6081620" y="5361268"/>
          <a:ext cx="1111064" cy="302558"/>
        </a:xfrm>
        <a:prstGeom prst="rect">
          <a:avLst/>
        </a:prstGeom>
        <a:solidFill>
          <a:srgbClr val="FFFFA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②は税抜金額</a:t>
          </a:r>
          <a:endParaRPr kumimoji="1" lang="ja-JP" altLang="en-US" sz="1100"/>
        </a:p>
      </xdr:txBody>
    </xdr:sp>
    <xdr:clientData/>
  </xdr:twoCellAnchor>
  <xdr:twoCellAnchor>
    <xdr:from>
      <xdr:col>5</xdr:col>
      <xdr:colOff>33618</xdr:colOff>
      <xdr:row>80</xdr:row>
      <xdr:rowOff>11206</xdr:rowOff>
    </xdr:from>
    <xdr:to>
      <xdr:col>6</xdr:col>
      <xdr:colOff>4857</xdr:colOff>
      <xdr:row>81</xdr:row>
      <xdr:rowOff>89647</xdr:rowOff>
    </xdr:to>
    <xdr:sp macro="" textlink="">
      <xdr:nvSpPr>
        <xdr:cNvPr id="20" name="正方形/長方形 19">
          <a:extLst>
            <a:ext uri="{FF2B5EF4-FFF2-40B4-BE49-F238E27FC236}">
              <a16:creationId xmlns:a16="http://schemas.microsoft.com/office/drawing/2014/main" id="{5C6EB2DB-3F45-483A-AB2B-91441C0E6220}"/>
            </a:ext>
          </a:extLst>
        </xdr:cNvPr>
        <xdr:cNvSpPr/>
      </xdr:nvSpPr>
      <xdr:spPr>
        <a:xfrm>
          <a:off x="6107206" y="18332824"/>
          <a:ext cx="1114239" cy="302558"/>
        </a:xfrm>
        <a:prstGeom prst="rect">
          <a:avLst/>
        </a:prstGeom>
        <a:solidFill>
          <a:srgbClr val="FFFFA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solidFill>
                <a:srgbClr val="FF0000"/>
              </a:solidFill>
            </a:rPr>
            <a:t>②は税抜金額</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476250</xdr:colOff>
      <xdr:row>1</xdr:row>
      <xdr:rowOff>190500</xdr:rowOff>
    </xdr:from>
    <xdr:to>
      <xdr:col>17</xdr:col>
      <xdr:colOff>245189</xdr:colOff>
      <xdr:row>15</xdr:row>
      <xdr:rowOff>150495</xdr:rowOff>
    </xdr:to>
    <xdr:pic>
      <xdr:nvPicPr>
        <xdr:cNvPr id="2" name="図 1">
          <a:extLst>
            <a:ext uri="{FF2B5EF4-FFF2-40B4-BE49-F238E27FC236}">
              <a16:creationId xmlns:a16="http://schemas.microsoft.com/office/drawing/2014/main" id="{CD1F1C17-9601-4C79-8FA6-5519651DA63C}"/>
            </a:ext>
          </a:extLst>
        </xdr:cNvPr>
        <xdr:cNvPicPr>
          <a:picLocks noChangeAspect="1"/>
        </xdr:cNvPicPr>
      </xdr:nvPicPr>
      <xdr:blipFill>
        <a:blip xmlns:r="http://schemas.openxmlformats.org/officeDocument/2006/relationships" r:embed="rId1"/>
        <a:stretch>
          <a:fillRect/>
        </a:stretch>
      </xdr:blipFill>
      <xdr:spPr>
        <a:xfrm>
          <a:off x="6324600" y="438150"/>
          <a:ext cx="5249624" cy="3726180"/>
        </a:xfrm>
        <a:prstGeom prst="rect">
          <a:avLst/>
        </a:prstGeom>
      </xdr:spPr>
    </xdr:pic>
    <xdr:clientData/>
  </xdr:twoCellAnchor>
  <xdr:twoCellAnchor>
    <xdr:from>
      <xdr:col>1</xdr:col>
      <xdr:colOff>257175</xdr:colOff>
      <xdr:row>21</xdr:row>
      <xdr:rowOff>55245</xdr:rowOff>
    </xdr:from>
    <xdr:to>
      <xdr:col>2</xdr:col>
      <xdr:colOff>38101</xdr:colOff>
      <xdr:row>22</xdr:row>
      <xdr:rowOff>179070</xdr:rowOff>
    </xdr:to>
    <xdr:sp macro="" textlink="">
      <xdr:nvSpPr>
        <xdr:cNvPr id="3" name="角丸四角形吹き出し 5">
          <a:extLst>
            <a:ext uri="{FF2B5EF4-FFF2-40B4-BE49-F238E27FC236}">
              <a16:creationId xmlns:a16="http://schemas.microsoft.com/office/drawing/2014/main" id="{D60D0071-62AA-4EB0-AB13-71362313C91B}"/>
            </a:ext>
          </a:extLst>
        </xdr:cNvPr>
        <xdr:cNvSpPr/>
      </xdr:nvSpPr>
      <xdr:spPr>
        <a:xfrm>
          <a:off x="581025" y="4951095"/>
          <a:ext cx="1885951" cy="371475"/>
        </a:xfrm>
        <a:prstGeom prst="wedgeRoundRectCallout">
          <a:avLst>
            <a:gd name="adj1" fmla="val -44738"/>
            <a:gd name="adj2" fmla="val -120139"/>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売上原価の額を入力する</a:t>
          </a:r>
          <a:r>
            <a:rPr lang="ja-JP" altLang="ja-JP" sz="1100">
              <a:solidFill>
                <a:schemeClr val="dk1"/>
              </a:solidFill>
              <a:effectLst/>
              <a:latin typeface="+mn-lt"/>
              <a:ea typeface="+mn-ea"/>
              <a:cs typeface="+mn-cs"/>
            </a:rPr>
            <a:t>。</a:t>
          </a:r>
          <a:endParaRPr kumimoji="1" lang="en-US" altLang="ja-JP" sz="1100"/>
        </a:p>
      </xdr:txBody>
    </xdr:sp>
    <xdr:clientData/>
  </xdr:twoCellAnchor>
  <xdr:twoCellAnchor>
    <xdr:from>
      <xdr:col>0</xdr:col>
      <xdr:colOff>281940</xdr:colOff>
      <xdr:row>16</xdr:row>
      <xdr:rowOff>64770</xdr:rowOff>
    </xdr:from>
    <xdr:to>
      <xdr:col>1</xdr:col>
      <xdr:colOff>1849756</xdr:colOff>
      <xdr:row>17</xdr:row>
      <xdr:rowOff>207645</xdr:rowOff>
    </xdr:to>
    <xdr:sp macro="" textlink="">
      <xdr:nvSpPr>
        <xdr:cNvPr id="4" name="角丸四角形吹き出し 5">
          <a:extLst>
            <a:ext uri="{FF2B5EF4-FFF2-40B4-BE49-F238E27FC236}">
              <a16:creationId xmlns:a16="http://schemas.microsoft.com/office/drawing/2014/main" id="{C8186518-4B47-4806-BDBF-4738BE40F0D3}"/>
            </a:ext>
          </a:extLst>
        </xdr:cNvPr>
        <xdr:cNvSpPr/>
      </xdr:nvSpPr>
      <xdr:spPr>
        <a:xfrm>
          <a:off x="281940" y="4312920"/>
          <a:ext cx="1891666" cy="390525"/>
        </a:xfrm>
        <a:prstGeom prst="wedgeRoundRectCallout">
          <a:avLst>
            <a:gd name="adj1" fmla="val -11266"/>
            <a:gd name="adj2" fmla="val 193105"/>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一般管理費の額を入力する</a:t>
          </a:r>
          <a:r>
            <a:rPr lang="ja-JP" altLang="ja-JP" sz="1100">
              <a:solidFill>
                <a:schemeClr val="dk1"/>
              </a:solidFill>
              <a:effectLst/>
              <a:latin typeface="+mn-lt"/>
              <a:ea typeface="+mn-ea"/>
              <a:cs typeface="+mn-cs"/>
            </a:rPr>
            <a:t>。</a:t>
          </a:r>
          <a:endParaRPr kumimoji="1" lang="en-US" altLang="ja-JP" sz="1100"/>
        </a:p>
      </xdr:txBody>
    </xdr:sp>
    <xdr:clientData/>
  </xdr:twoCellAnchor>
  <xdr:twoCellAnchor>
    <xdr:from>
      <xdr:col>3</xdr:col>
      <xdr:colOff>504825</xdr:colOff>
      <xdr:row>26</xdr:row>
      <xdr:rowOff>34290</xdr:rowOff>
    </xdr:from>
    <xdr:to>
      <xdr:col>7</xdr:col>
      <xdr:colOff>558165</xdr:colOff>
      <xdr:row>27</xdr:row>
      <xdr:rowOff>135255</xdr:rowOff>
    </xdr:to>
    <xdr:sp macro="" textlink="">
      <xdr:nvSpPr>
        <xdr:cNvPr id="5" name="角丸四角形吹き出し 5">
          <a:extLst>
            <a:ext uri="{FF2B5EF4-FFF2-40B4-BE49-F238E27FC236}">
              <a16:creationId xmlns:a16="http://schemas.microsoft.com/office/drawing/2014/main" id="{39706B24-DFCE-4762-9126-6BAFC13AE138}"/>
            </a:ext>
          </a:extLst>
        </xdr:cNvPr>
        <xdr:cNvSpPr/>
      </xdr:nvSpPr>
      <xdr:spPr>
        <a:xfrm>
          <a:off x="3371850" y="6168390"/>
          <a:ext cx="2215515" cy="348615"/>
        </a:xfrm>
        <a:prstGeom prst="wedgeRoundRectCallout">
          <a:avLst>
            <a:gd name="adj1" fmla="val -33598"/>
            <a:gd name="adj2" fmla="val -131189"/>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比較後、決定した率を記入する。</a:t>
          </a:r>
          <a:endParaRPr kumimoji="1" lang="en-US" altLang="ja-JP" sz="1100"/>
        </a:p>
      </xdr:txBody>
    </xdr:sp>
    <xdr:clientData/>
  </xdr:twoCellAnchor>
  <xdr:twoCellAnchor>
    <xdr:from>
      <xdr:col>0</xdr:col>
      <xdr:colOff>255269</xdr:colOff>
      <xdr:row>11</xdr:row>
      <xdr:rowOff>133350</xdr:rowOff>
    </xdr:from>
    <xdr:to>
      <xdr:col>1</xdr:col>
      <xdr:colOff>2080259</xdr:colOff>
      <xdr:row>13</xdr:row>
      <xdr:rowOff>20955</xdr:rowOff>
    </xdr:to>
    <xdr:sp macro="" textlink="">
      <xdr:nvSpPr>
        <xdr:cNvPr id="6" name="角丸四角形吹き出し 5">
          <a:extLst>
            <a:ext uri="{FF2B5EF4-FFF2-40B4-BE49-F238E27FC236}">
              <a16:creationId xmlns:a16="http://schemas.microsoft.com/office/drawing/2014/main" id="{77F9F206-DE54-44CD-ACF5-D75370A3EC43}"/>
            </a:ext>
          </a:extLst>
        </xdr:cNvPr>
        <xdr:cNvSpPr/>
      </xdr:nvSpPr>
      <xdr:spPr>
        <a:xfrm>
          <a:off x="255269" y="3143250"/>
          <a:ext cx="2148840" cy="382905"/>
        </a:xfrm>
        <a:prstGeom prst="wedgeRoundRectCallout">
          <a:avLst>
            <a:gd name="adj1" fmla="val 31996"/>
            <a:gd name="adj2" fmla="val 105586"/>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必要な算式があれば記載する</a:t>
          </a:r>
          <a:r>
            <a:rPr lang="ja-JP" altLang="ja-JP" sz="1100">
              <a:solidFill>
                <a:schemeClr val="dk1"/>
              </a:solidFill>
              <a:effectLst/>
              <a:latin typeface="+mn-lt"/>
              <a:ea typeface="+mn-ea"/>
              <a:cs typeface="+mn-cs"/>
            </a:rPr>
            <a:t>。</a:t>
          </a:r>
          <a:endParaRPr kumimoji="1" lang="en-US" altLang="ja-JP" sz="1100"/>
        </a:p>
      </xdr:txBody>
    </xdr:sp>
    <xdr:clientData/>
  </xdr:twoCellAnchor>
  <xdr:twoCellAnchor>
    <xdr:from>
      <xdr:col>4</xdr:col>
      <xdr:colOff>254000</xdr:colOff>
      <xdr:row>6</xdr:row>
      <xdr:rowOff>82550</xdr:rowOff>
    </xdr:from>
    <xdr:to>
      <xdr:col>7</xdr:col>
      <xdr:colOff>587376</xdr:colOff>
      <xdr:row>8</xdr:row>
      <xdr:rowOff>228600</xdr:rowOff>
    </xdr:to>
    <xdr:sp macro="" textlink="">
      <xdr:nvSpPr>
        <xdr:cNvPr id="7" name="角丸四角形吹き出し 5">
          <a:extLst>
            <a:ext uri="{FF2B5EF4-FFF2-40B4-BE49-F238E27FC236}">
              <a16:creationId xmlns:a16="http://schemas.microsoft.com/office/drawing/2014/main" id="{59FCAAE6-A3A3-4DB1-9889-9D716BE9FAD4}"/>
            </a:ext>
          </a:extLst>
        </xdr:cNvPr>
        <xdr:cNvSpPr/>
      </xdr:nvSpPr>
      <xdr:spPr>
        <a:xfrm>
          <a:off x="3787775" y="1625600"/>
          <a:ext cx="1924051" cy="660400"/>
        </a:xfrm>
        <a:prstGeom prst="wedgeRoundRectCallout">
          <a:avLst>
            <a:gd name="adj1" fmla="val 17355"/>
            <a:gd name="adj2" fmla="val -133403"/>
            <a:gd name="adj3" fmla="val 16667"/>
          </a:avLst>
        </a:prstGeom>
        <a:solidFill>
          <a:sysClr val="window" lastClr="FFFFFF"/>
        </a:solidFill>
        <a:ln>
          <a:solidFill>
            <a:schemeClr val="accent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a:solidFill>
                <a:schemeClr val="dk1"/>
              </a:solidFill>
              <a:effectLst/>
              <a:latin typeface="+mn-lt"/>
              <a:ea typeface="+mn-ea"/>
              <a:cs typeface="+mn-cs"/>
            </a:rPr>
            <a:t>該当する場合は再委託先分も提出する</a:t>
          </a:r>
          <a:r>
            <a:rPr lang="ja-JP" altLang="ja-JP" sz="1100">
              <a:solidFill>
                <a:schemeClr val="dk1"/>
              </a:solidFill>
              <a:effectLst/>
              <a:latin typeface="+mn-lt"/>
              <a:ea typeface="+mn-ea"/>
              <a:cs typeface="+mn-cs"/>
            </a:rPr>
            <a:t>。</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23455;&#32318;&#22577;&#21578;&#26360;\&#19978;&#30000;&#24066;\&#19978;&#30000;&#24066;&#20869;&#35379;."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000732-mkserver\mk1\My%20Documents\&#21402;&#29983;&#30465;&#35576;&#32076;&#36027;\&#30333;&#27827;&#21402;&#29983;&#30465;&#35576;&#32076;&#36027;H1304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c98-aoyagi\e\windows\TEMP\&#20869;&#35379;&#26360;&#24335;&#65381;&#19977;&#3103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000732-MKSERVER\mk1\pro\&#29983;&#27963;&#29872;&#22659;\TK12-706&#65288;&#39640;&#26494;&#65289;\&#39640;&#26494;&#25972;&#20633;&#35336;&#30011;&#26360;\&#65298;&#65289;&#65297;&#65299;&#65289;&#20107;&#26989;&#36027;&#20869;&#3537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cd0043\&#12522;&#12473;&#12463;&#20849;&#26377;part2\&#24179;&#22618;&#20107;&#26696;0.7.1.26&#25552;&#20986;&#26360;&#39006;\Documents%20and%20Settings\&#24196;&#21496;\Local%20Settings\Temporary%20Internet%20Files\Content.IE5\PSWZPHOD\&#35079;&#21512;&#21336;&#2038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c98-aoyagi\e\&#20869;&#35379;&#26360;.XLT"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ZAWA\G_DRIVE\&#65436;&#65392;&#65420;&#65439;&#65435;&#34920;&#35336;&#31639;\&#26411;&#30410;\&#26032;&#38283;&#22243;&#22320;\&#26032;&#38283;&#35373;&#35336;&#2636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23567;&#28580;\&#65319;_DRIVE\&#65436;&#65392;&#65420;&#65439;&#65435;&#34920;&#35336;&#31639;\&#26411;&#30410;\&#26032;&#38283;&#22243;&#22320;\&#26032;&#38283;&#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c98-aoyagi\e\My%20Documents\&#25480;&#29987;&#29031;&#652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ssv01\&#32207;&#21512;&#29872;&#22659;&#25919;&#31574;&#23616;\fs02\1aa\mailTmp\2007_7\&#22806;&#22269;&#26053;&#36027;&#23455;&#3855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98-aoyagi\e\My%20Documents\&#25480;&#29987;&#2903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H12&#30003;&#35531;\&#35519;&#2636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25480;&#29987;&#29031;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25480;&#29987;&#29031;&#6529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k_nas\sk_pro\Home\&#21476;&#37324;&#35373;&#35336;\&#37202;&#20117;&#26681;&#35199;&#23567;&#23376;&#20379;&#65433;&#65392;&#65425;\&#37202;&#20117;&#26681;&#35199;&#23567;&#12371;&#12393;&#12418;&#65433;&#65392;&#65425;&#20869;&#3537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ssv01\&#32207;&#21512;&#29872;&#22659;&#25919;&#31574;&#23616;\FS03\Temporary%20Internet%20Files\Temporary%20Internet%20Files\Content.Outlook\JLVNZIRN\&#12304;&#22269;&#29872;&#30740;&#12305;H20&#31309;&#31639;&#12304;&#27096;&#24335;&#65315;&#65292;&#65316;&#27096;&#24335;&#65298;&#65374;&#65304;&#12305;&#65288;&#26408;&#24161;&#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ugawara\c\WINDOWS\TEMP\&#35373;&#20633;&#20869;&#3537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d0043\&#12487;&#12473;&#12463;&#12488;&#12483;&#12503;\Documents%20and%20Settings\NISHIY03\&#12487;&#12473;&#12463;&#12488;&#12483;&#12503;\&#35211;&#31309;\01&#32722;&#24535;&#37326;&#29872;&#22659;&#35519;&#26619;\&#32722;&#24535;&#37326;\H160216\&#35211;&#31309;\&#34276;&#38263;&#27096;&#12424;&#12426;&#21463;&#38936;&#65288;H160129&#65289;\&#24179;&#25104;15&#24180;&#24230;&#12288;&#24179;&#22618;&#12289;&#23506;&#24029;&#29872;&#22659;&#35519;&#26619;&#35211;&#31309;&#65288;&#31070;&#25144;&#35069;&#37628;&#65289;&#34276;&#38263;&#25913;&#27491;&#65288;GCMS&#65289;0312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sv01\&#32207;&#21512;&#29872;&#22659;&#25919;&#31574;&#23616;\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sv01\&#32207;&#21512;&#29872;&#22659;&#25919;&#31574;&#23616;\fs03\&#32207;&#21512;&#29872;&#22659;&#25919;&#31574;&#23616;\DATA\&#29872;&#22659;&#30740;&#31350;&#25216;&#34899;&#23460;\&#20107;&#26989;&#12521;&#12452;&#12531;\&#22996;&#35351;&#12539;&#35531;&#36000;&#22865;&#32004;\&#25285;&#24403;&#32773;&#12408;&#12398;&#20107;&#21209;&#36899;&#32097;\H20&#24180;&#24230;\&#25512;&#36914;&#36027;\&#65288;&#21442;&#32771;&#65289;&#30740;&#35519;&#23460;\2008&#24180;4&#26376;23&#26085;&#36865;&#20184;&#12501;&#12449;&#12452;&#12523;\&#21442;&#32771;&#65288;&#65320;&#65297;&#65305;&#65289;\H19&#35211;&#31309;&#20381;&#38972;&#12398;&#12501;&#12449;&#12452;&#12523;\&#35211;&#31309;&#26360;&#20869;&#3537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c98-aoyagi\e\&#35079;&#21512;&#21336;&#20385;1"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k_nas\sk_pro\&#12496;&#12483;&#12463;&#12450;&#12483;&#12503;\13&#24180;&#12496;&#12483;&#12463;\&#26368;&#32066;\&#23436;&#20102;&#29289;&#20214;\H&#65297;&#65299;&#20869;&#35379;&#26360;&#27096;&#24335;\&#30707;&#24059;&#23567;&#23398;&#26657;&#65418;&#65439;&#65431;&#65421;&#65439;&#65391;&#65412;&#25913;&#20462;&#24037;&#20107;(&#37329;&#20837;&#1242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UTOMANS\&#12522;&#12469;&#12452;&#12463;&#12523;\&#20491;&#20154;&#20849;&#26377;&#12501;&#12449;&#12452;&#12523;\&#23776;&#20803;%20&#21213;&#21033;\02)%20&#22269;&#24235;&#35036;&#21161;&#37329;\01)&#35036;&#21161;&#37329;&#30003;&#35531;&#26360;\&#30003;)&#20013;&#27161;&#27941;(&#21271;&#28023;&#36947;)\H13\&#65298;&#27425;&#35036;&#27491;&#20998;\&#35036;&#30003;&#20013;13&#36024;&#20184;2_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c98-aoyagi\e\&#31038;&#23429;&#65423;&#65400;&#654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ﾋﾟｰc"/>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厚生省諸経費計算書"/>
      <sheetName val="厚生省諸経費計算書 (2)"/>
      <sheetName val="起債用諸経費計算書 "/>
    </sheetNames>
    <sheetDataSet>
      <sheetData sheetId="0"/>
      <sheetData sheetId="1" refreshError="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表紙"/>
      <sheetName val="建築主体"/>
      <sheetName val="外構"/>
      <sheetName val="三社見本"/>
      <sheetName val="三社ｼｰﾄ"/>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千円単位"/>
      <sheetName val="整備計画書事業費内訳"/>
      <sheetName val="工事設計書頭紙"/>
      <sheetName val="場内造成"/>
      <sheetName val="しゃ水設備工"/>
      <sheetName val="雨水等集排水"/>
      <sheetName val="保有水等集水設備"/>
      <sheetName val="発生ｶﾞｽ対策設備"/>
      <sheetName val="道路設備工"/>
      <sheetName val="仮設道路"/>
      <sheetName val="撤去工"/>
      <sheetName val="モニタリング設備"/>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
    </sheetNames>
    <definedNames>
      <definedName name="キャンセル"/>
      <definedName name="スイッチ"/>
      <definedName name="スイッチ入力"/>
      <definedName name="労務費キャンセル"/>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s>
    <definedNames>
      <definedName name="コントロｰ・"/>
      <definedName name="項目選択"/>
    </defined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１"/>
    </sheetNames>
    <definedNames>
      <definedName name="機種"/>
      <definedName name="光束"/>
      <definedName name="指数"/>
      <definedName name="指数コｰド"/>
      <definedName name="成績"/>
    </definedNames>
    <sheetDataSet>
      <sheetData sheetId="0"/>
      <sheetData sheetId="1"/>
      <sheetData sheetId="2"/>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外国旅費内訳_ (2)"/>
      <sheetName val="Sheet1"/>
    </sheetNames>
    <sheetDataSet>
      <sheetData sheetId="0"/>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2"/>
    </sheetNames>
    <definedNames>
      <definedName name="機種"/>
    </definedNames>
    <sheetDataSet>
      <sheetData sheetId="0"/>
      <sheetData sheetId="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ﾋﾟｰc"/>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2"/>
    </sheetNames>
    <definedNames>
      <definedName name="機種"/>
    </definedNames>
    <sheetDataSet>
      <sheetData sheetId="0"/>
      <sheetData sheetId="1"/>
      <sheetData sheetId="2"/>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代価"/>
      <sheetName val="比較表"/>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Ｃ"/>
      <sheetName val="（様式Ｄ）"/>
      <sheetName val="様式２"/>
      <sheetName val="様式３"/>
      <sheetName val="様式４"/>
      <sheetName val="様式５"/>
      <sheetName val="様式６"/>
      <sheetName val="様式７"/>
      <sheetName val="様式８"/>
      <sheetName val="単価表"/>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鏡"/>
      <sheetName val="空調換気"/>
      <sheetName val="衛生設備"/>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内訳"/>
      <sheetName val="別紙1a"/>
      <sheetName val="別紙１b"/>
      <sheetName val="別紙２（５）"/>
      <sheetName val="別紙３a"/>
      <sheetName val="別紙３b"/>
      <sheetName val="別紙４"/>
      <sheetName val="別紙５"/>
      <sheetName val="別紙６a"/>
      <sheetName val="別紙６ｂ"/>
      <sheetName val="全体計画7a"/>
      <sheetName val="別紙７b"/>
      <sheetName val="別紙８ab"/>
      <sheetName val="別紙９"/>
      <sheetName val="別紙１０"/>
      <sheetName val="別紙11a,b"/>
      <sheetName val="別紙１２ab"/>
      <sheetName val="別紙１３"/>
      <sheetName val="別紙１４"/>
      <sheetName val="別紙16a,b"/>
      <sheetName val="別紙１７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出の部"/>
      <sheetName val="人件費"/>
      <sheetName val="(1)国内旅費内訳_"/>
      <sheetName val="(2)委員等旅費"/>
      <sheetName val="(3)外国旅費内訳_"/>
      <sheetName val="(4)外国人招聘)"/>
      <sheetName val="(5)内訳書"/>
      <sheetName val="単価"/>
    </sheetNames>
    <sheetDataSet>
      <sheetData sheetId="0" refreshError="1"/>
      <sheetData sheetId="1"/>
      <sheetData sheetId="2" refreshError="1"/>
      <sheetData sheetId="3" refreshError="1"/>
      <sheetData sheetId="4" refreshError="1"/>
      <sheetData sheetId="5" refreshError="1"/>
      <sheetData sheetId="6" refreshError="1"/>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1"/>
    </sheetNames>
    <definedNames>
      <definedName name="IV電線"/>
      <definedName name="UP率"/>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Sheet4"/>
      <sheetName val="Sheet5"/>
      <sheetName val="工事費内訳書"/>
      <sheetName val="直接工事費"/>
      <sheetName val="明細書"/>
      <sheetName val="代価表"/>
      <sheetName val="2次製品集計"/>
      <sheetName val="補修単価構成"/>
      <sheetName val="Sheet10"/>
      <sheetName val="比較表（１）"/>
      <sheetName val="代価表 (比較用)（１）"/>
      <sheetName val="比較表 (2)"/>
      <sheetName val="変更用代価表"/>
      <sheetName val="変更内訳書"/>
      <sheetName val="変更総計"/>
      <sheetName val="変更設計書"/>
      <sheetName val="変更明細書"/>
      <sheetName val="変更経費"/>
      <sheetName val="変更請負額算定"/>
      <sheetName val="2次製品"/>
      <sheetName val="設計変更対照表"/>
      <sheetName val="増減概要表"/>
      <sheetName val="増減概要表 (3)"/>
      <sheetName val="仕様書"/>
      <sheetName val="ピンネット補修分"/>
      <sheetName val="金属工事分"/>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調書"/>
      <sheetName val="経費算出"/>
      <sheetName val="年度調書"/>
      <sheetName val="年度調書 (2)"/>
      <sheetName val="所要額"/>
      <sheetName val="財源調書"/>
      <sheetName val="全体内訳"/>
      <sheetName val="本工事費"/>
      <sheetName val="機械"/>
      <sheetName val="機械(配管) (1)"/>
      <sheetName val="電気・計装 (1)"/>
      <sheetName val="図面一覧"/>
      <sheetName val="代価一覧"/>
      <sheetName val="機械据付"/>
      <sheetName val="申請書"/>
      <sheetName val="機械調書13"/>
      <sheetName val="機械調書"/>
      <sheetName val="見積中標津13"/>
      <sheetName val="経費算出 (2)"/>
      <sheetName val="進捗状況"/>
      <sheetName val="見積中標津貸付"/>
      <sheetName val="状況報告"/>
      <sheetName val="状況別紙"/>
      <sheetName val="繰越内訳"/>
      <sheetName val="別紙"/>
      <sheetName val="見積中標津"/>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宅ﾏｸﾛ"/>
    </sheetNames>
    <definedNames>
      <definedName name="Module12.キャンセル"/>
      <definedName name="Record16"/>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meti.go.jp/information_2/publicoffer/jimusyori_manual.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458C9-E13C-424D-AEE9-CD9A6C14E96A}">
  <dimension ref="B2:T17"/>
  <sheetViews>
    <sheetView showGridLines="0" tabSelected="1" zoomScaleNormal="100" workbookViewId="0">
      <selection activeCell="K26" sqref="K26"/>
    </sheetView>
  </sheetViews>
  <sheetFormatPr defaultColWidth="8.77734375" defaultRowHeight="15"/>
  <cols>
    <col min="1" max="1" width="1.21875" style="170" customWidth="1"/>
    <col min="2" max="3" width="1.77734375" style="170" customWidth="1"/>
    <col min="4" max="4" width="4.77734375" style="170" customWidth="1"/>
    <col min="5" max="6" width="14.33203125" style="170" customWidth="1"/>
    <col min="7" max="7" width="2.21875" style="170" customWidth="1"/>
    <col min="8" max="8" width="12.44140625" style="170" customWidth="1"/>
    <col min="9" max="9" width="10.88671875" style="170" customWidth="1"/>
    <col min="10" max="10" width="2.21875" style="170" customWidth="1"/>
    <col min="11" max="11" width="12.44140625" style="170" customWidth="1"/>
    <col min="12" max="12" width="2.21875" style="170" customWidth="1"/>
    <col min="13" max="15" width="12.44140625" style="170" customWidth="1"/>
    <col min="16" max="16" width="1.21875" style="170" customWidth="1"/>
    <col min="17" max="19" width="8.77734375" style="170"/>
    <col min="20" max="20" width="1" style="170" customWidth="1"/>
    <col min="21" max="16384" width="8.77734375" style="170"/>
  </cols>
  <sheetData>
    <row r="2" spans="2:20" ht="18.600000000000001">
      <c r="B2" s="245" t="s">
        <v>0</v>
      </c>
      <c r="C2" s="245"/>
      <c r="D2" s="245"/>
      <c r="E2" s="245"/>
      <c r="F2" s="245"/>
      <c r="G2" s="169"/>
    </row>
    <row r="4" spans="2:20">
      <c r="B4" s="171"/>
      <c r="C4" s="172"/>
      <c r="D4" s="172"/>
      <c r="E4" s="172"/>
      <c r="F4" s="172"/>
      <c r="G4" s="171"/>
      <c r="H4" s="172"/>
      <c r="I4" s="172"/>
      <c r="J4" s="172"/>
      <c r="K4" s="172"/>
      <c r="L4" s="171"/>
      <c r="M4" s="172"/>
      <c r="N4" s="172"/>
      <c r="O4" s="173"/>
      <c r="P4" s="171"/>
      <c r="Q4" s="172"/>
      <c r="R4" s="172"/>
      <c r="S4" s="172"/>
      <c r="T4" s="173"/>
    </row>
    <row r="5" spans="2:20">
      <c r="B5" s="237" t="s">
        <v>1</v>
      </c>
      <c r="C5" s="238"/>
      <c r="D5" s="238"/>
      <c r="E5" s="238"/>
      <c r="G5" s="237" t="s">
        <v>2</v>
      </c>
      <c r="H5" s="238"/>
      <c r="I5" s="238"/>
      <c r="J5" s="175"/>
      <c r="L5" s="237" t="s">
        <v>3</v>
      </c>
      <c r="M5" s="238"/>
      <c r="N5" s="238"/>
      <c r="O5" s="176"/>
      <c r="P5" s="177"/>
      <c r="Q5" s="175" t="s">
        <v>4</v>
      </c>
      <c r="R5" s="175"/>
      <c r="T5" s="176"/>
    </row>
    <row r="6" spans="2:20">
      <c r="B6" s="177"/>
      <c r="C6" s="241" t="str">
        <f>説明!C2</f>
        <v>見積書作成時の留意点</v>
      </c>
      <c r="D6" s="241"/>
      <c r="E6" s="241"/>
      <c r="G6" s="177">
        <v>1</v>
      </c>
      <c r="H6" s="178" t="s">
        <v>5</v>
      </c>
      <c r="L6" s="177">
        <f>G6</f>
        <v>1</v>
      </c>
      <c r="M6" s="178" t="s">
        <v>6</v>
      </c>
      <c r="O6" s="176"/>
      <c r="P6" s="177"/>
      <c r="T6" s="176"/>
    </row>
    <row r="7" spans="2:20">
      <c r="B7" s="243" t="s">
        <v>7</v>
      </c>
      <c r="C7" s="244"/>
      <c r="D7" s="241" t="str">
        <f>説明!C4</f>
        <v>●経済産業省の経費項目</v>
      </c>
      <c r="E7" s="241"/>
      <c r="F7" s="242"/>
      <c r="G7" s="177">
        <v>2</v>
      </c>
      <c r="H7" s="192" t="s">
        <v>8</v>
      </c>
      <c r="I7" s="225" t="s">
        <v>9</v>
      </c>
      <c r="J7" s="225"/>
      <c r="K7" s="193"/>
      <c r="L7" s="177">
        <v>2</v>
      </c>
      <c r="M7" s="192" t="s">
        <v>8</v>
      </c>
      <c r="N7" s="236"/>
      <c r="O7" s="233"/>
      <c r="P7" s="194"/>
      <c r="Q7" s="192" t="s">
        <v>10</v>
      </c>
      <c r="R7" s="193"/>
      <c r="S7" s="193"/>
      <c r="T7" s="176"/>
    </row>
    <row r="8" spans="2:20">
      <c r="B8" s="243" t="s">
        <v>7</v>
      </c>
      <c r="C8" s="244"/>
      <c r="D8" s="241" t="str">
        <f>説明!C13</f>
        <v>●課税対象の区別</v>
      </c>
      <c r="E8" s="241"/>
      <c r="F8" s="242"/>
      <c r="G8" s="223">
        <v>3</v>
      </c>
      <c r="H8" s="224" t="s">
        <v>11</v>
      </c>
      <c r="I8" s="224"/>
      <c r="J8" s="224"/>
      <c r="K8" s="224"/>
      <c r="L8" s="223">
        <f>G8</f>
        <v>3</v>
      </c>
      <c r="M8" s="224" t="s">
        <v>12</v>
      </c>
      <c r="N8" s="234"/>
      <c r="O8" s="235"/>
      <c r="P8" s="177"/>
      <c r="T8" s="176"/>
    </row>
    <row r="9" spans="2:20">
      <c r="B9" s="243" t="s">
        <v>13</v>
      </c>
      <c r="C9" s="244"/>
      <c r="D9" s="241" t="str">
        <f>説明!C42</f>
        <v>●消費税の取扱いについて</v>
      </c>
      <c r="E9" s="241"/>
      <c r="F9" s="242"/>
      <c r="G9" s="177">
        <v>4</v>
      </c>
      <c r="H9" s="170" t="s">
        <v>14</v>
      </c>
      <c r="L9" s="177">
        <f t="shared" ref="L9:L10" si="0">G9</f>
        <v>4</v>
      </c>
      <c r="M9" s="170" t="str">
        <f>H9</f>
        <v>一般管理費率算出表</v>
      </c>
      <c r="O9" s="176"/>
      <c r="P9" s="177"/>
      <c r="T9" s="176"/>
    </row>
    <row r="10" spans="2:20">
      <c r="B10" s="243" t="s">
        <v>15</v>
      </c>
      <c r="C10" s="244"/>
      <c r="D10" s="241" t="str">
        <f>説明!C70</f>
        <v>●人件費単価</v>
      </c>
      <c r="E10" s="241"/>
      <c r="F10" s="242"/>
      <c r="G10" s="177">
        <v>5</v>
      </c>
      <c r="H10" s="170" t="s">
        <v>16</v>
      </c>
      <c r="L10" s="177">
        <f t="shared" si="0"/>
        <v>5</v>
      </c>
      <c r="M10" s="170" t="s">
        <v>16</v>
      </c>
      <c r="O10" s="176"/>
      <c r="P10" s="177"/>
      <c r="T10" s="176"/>
    </row>
    <row r="11" spans="2:20">
      <c r="B11" s="243" t="s">
        <v>15</v>
      </c>
      <c r="C11" s="244"/>
      <c r="D11" s="241" t="str">
        <f>説明!C92</f>
        <v>●共同提案者の見積内訳</v>
      </c>
      <c r="E11" s="241"/>
      <c r="F11" s="242"/>
      <c r="G11" s="174"/>
      <c r="H11" s="231" t="s">
        <v>17</v>
      </c>
      <c r="I11" s="232"/>
      <c r="L11" s="177"/>
      <c r="M11" s="231" t="s">
        <v>17</v>
      </c>
      <c r="N11" s="232"/>
      <c r="O11" s="176"/>
      <c r="P11" s="177"/>
      <c r="T11" s="176"/>
    </row>
    <row r="12" spans="2:20">
      <c r="B12" s="243" t="s">
        <v>18</v>
      </c>
      <c r="C12" s="244"/>
      <c r="D12" s="241" t="str">
        <f>説明!C110</f>
        <v>●再委託・外注費の分けについて</v>
      </c>
      <c r="E12" s="241"/>
      <c r="F12" s="242"/>
      <c r="G12" s="182"/>
      <c r="H12" s="222"/>
      <c r="I12" s="180"/>
      <c r="J12" s="180"/>
      <c r="K12" s="180"/>
      <c r="L12" s="179"/>
      <c r="M12" s="222"/>
      <c r="N12" s="180"/>
      <c r="O12" s="181"/>
      <c r="P12" s="177"/>
      <c r="T12" s="176"/>
    </row>
    <row r="13" spans="2:20">
      <c r="B13" s="243" t="s">
        <v>18</v>
      </c>
      <c r="C13" s="244"/>
      <c r="D13" s="239" t="str">
        <f>説明!C127</f>
        <v>●５０％を超える再委託費（共同提案者分も含む）</v>
      </c>
      <c r="E13" s="239"/>
      <c r="F13" s="240"/>
      <c r="O13" s="176"/>
      <c r="P13" s="177"/>
      <c r="T13" s="176"/>
    </row>
    <row r="14" spans="2:20">
      <c r="B14" s="243" t="s">
        <v>18</v>
      </c>
      <c r="C14" s="244"/>
      <c r="D14" s="241" t="str">
        <f>説明!C131</f>
        <v>●経費の流用</v>
      </c>
      <c r="E14" s="241"/>
      <c r="F14" s="242"/>
      <c r="J14" s="238" t="s">
        <v>19</v>
      </c>
      <c r="K14" s="238"/>
      <c r="L14" s="238"/>
      <c r="M14" s="238"/>
      <c r="O14" s="176"/>
      <c r="P14" s="177"/>
      <c r="T14" s="176"/>
    </row>
    <row r="15" spans="2:20">
      <c r="B15" s="243" t="s">
        <v>20</v>
      </c>
      <c r="C15" s="244"/>
      <c r="D15" s="241" t="str">
        <f>説明!C144</f>
        <v>●一般管理費率</v>
      </c>
      <c r="E15" s="241"/>
      <c r="F15" s="242"/>
      <c r="J15" s="170">
        <v>3</v>
      </c>
      <c r="K15" s="178" t="s">
        <v>21</v>
      </c>
      <c r="O15" s="176"/>
      <c r="P15" s="177"/>
      <c r="T15" s="176"/>
    </row>
    <row r="16" spans="2:20">
      <c r="B16" s="243" t="s">
        <v>22</v>
      </c>
      <c r="C16" s="244"/>
      <c r="D16" s="241" t="str">
        <f>説明!C185</f>
        <v>●一般管理費率算出方法</v>
      </c>
      <c r="E16" s="241"/>
      <c r="F16" s="242"/>
      <c r="J16" s="170">
        <v>4</v>
      </c>
      <c r="K16" s="192" t="s">
        <v>23</v>
      </c>
      <c r="L16" s="193"/>
      <c r="M16" s="193"/>
      <c r="N16" s="193"/>
      <c r="O16" s="195"/>
      <c r="P16" s="194"/>
      <c r="Q16" s="192" t="s">
        <v>24</v>
      </c>
      <c r="R16" s="193"/>
      <c r="S16" s="193"/>
      <c r="T16" s="176"/>
    </row>
    <row r="17" spans="2:20">
      <c r="B17" s="179"/>
      <c r="C17" s="180"/>
      <c r="D17" s="180"/>
      <c r="E17" s="180"/>
      <c r="F17" s="181"/>
      <c r="G17" s="180"/>
      <c r="H17" s="180"/>
      <c r="I17" s="180"/>
      <c r="J17" s="180"/>
      <c r="K17" s="180"/>
      <c r="L17" s="180"/>
      <c r="M17" s="180"/>
      <c r="N17" s="180"/>
      <c r="O17" s="181"/>
      <c r="P17" s="179"/>
      <c r="Q17" s="180"/>
      <c r="R17" s="180"/>
      <c r="S17" s="180"/>
      <c r="T17" s="181"/>
    </row>
  </sheetData>
  <mergeCells count="26">
    <mergeCell ref="B15:C15"/>
    <mergeCell ref="B16:C16"/>
    <mergeCell ref="B5:E5"/>
    <mergeCell ref="B2:F2"/>
    <mergeCell ref="B9:C9"/>
    <mergeCell ref="B10:C10"/>
    <mergeCell ref="B11:C11"/>
    <mergeCell ref="B12:C12"/>
    <mergeCell ref="B13:C13"/>
    <mergeCell ref="B14:C14"/>
    <mergeCell ref="D14:F14"/>
    <mergeCell ref="D15:F15"/>
    <mergeCell ref="D16:F16"/>
    <mergeCell ref="G5:I5"/>
    <mergeCell ref="L5:N5"/>
    <mergeCell ref="J14:M14"/>
    <mergeCell ref="D13:F13"/>
    <mergeCell ref="C6:E6"/>
    <mergeCell ref="D7:F7"/>
    <mergeCell ref="D8:F8"/>
    <mergeCell ref="D9:F9"/>
    <mergeCell ref="D10:F10"/>
    <mergeCell ref="D11:F11"/>
    <mergeCell ref="D12:F12"/>
    <mergeCell ref="B7:C7"/>
    <mergeCell ref="B8:C8"/>
  </mergeCells>
  <phoneticPr fontId="12"/>
  <hyperlinks>
    <hyperlink ref="H6" location="'（提案時）見積書表紙'!A1" display="（提案時）見積書表紙" xr:uid="{94DD77B4-7239-4E96-A2B4-3EB9CF8FBED5}"/>
    <hyperlink ref="M6" location="'（採択後）見積書表紙'!A1" display="（採択後）見積書表紙" xr:uid="{DA3E6D18-A84C-45AA-BA88-F82E72FF19F5}"/>
    <hyperlink ref="Q7" location="【記載例】見積内訳!A1" display="【記載例】見積内訳" xr:uid="{1D953C77-379D-432E-852D-5BDD3968F498}"/>
    <hyperlink ref="H7" location="見積内訳!A1" display="見積内訳" xr:uid="{47A88D93-CEF5-41C7-99D2-063E3260C59A}"/>
    <hyperlink ref="K15" location="【書式】人件費実績単価算出表!A1" display="【書式】人件費実績単価算出表" xr:uid="{DF4337F5-67B9-4F74-AD2E-FBE453A9FE12}"/>
    <hyperlink ref="Q16" location="【記載例】一般管理費率算出表!A1" display="【記載例】一般管理費率算出表" xr:uid="{8EF24385-A10E-4C9C-AA95-1917B161C6C2}"/>
    <hyperlink ref="K16" location="【書式】一般管理費率算出表!A1" display="【書式】一般管理費率算出表" xr:uid="{F1A0A04A-1FDE-4600-876B-8E1882285005}"/>
    <hyperlink ref="I7" location="'見積内訳 (共同提案分)'!A1" display="見積内訳 (共同提案分)" xr:uid="{55406F06-5723-4B8C-849F-340725D4C207}"/>
    <hyperlink ref="C6" location="説明!A1" display="説明!A1" xr:uid="{E0B7D55E-E2DA-44AB-A97A-43664E5932F3}"/>
    <hyperlink ref="D7" location="説明!C4" display="説明!C4" xr:uid="{50EC4B27-9DB0-4AD7-95EA-92F7367BD961}"/>
    <hyperlink ref="D8" location="説明!C13" display="説明!C13" xr:uid="{F058B794-C292-4579-B368-355DB083F288}"/>
    <hyperlink ref="D9" location="説明!C42" display="説明!C42" xr:uid="{31BE7270-26E9-417E-B3E7-C8F16F531704}"/>
    <hyperlink ref="D10" location="説明!C70" display="説明!C70" xr:uid="{2340F818-3952-4C81-A73D-9381E455BB8B}"/>
    <hyperlink ref="D11" location="説明!C92" display="説明!C92" xr:uid="{C3004FFC-F699-487A-AD3D-5B1466A5DEBB}"/>
    <hyperlink ref="D12" location="説明!C110" display="説明!C110" xr:uid="{2B9F3BBA-00C8-44E9-A55F-C5D6F9296EB4}"/>
    <hyperlink ref="D13:F13" location="説明!C127" display="説明!C127" xr:uid="{54DD2BFF-1008-4485-B35E-F979FD6A98FE}"/>
    <hyperlink ref="D14" location="説明!C131" display="説明!C131" xr:uid="{AD26F7A5-654E-47DE-A78D-FA4FEA80479A}"/>
    <hyperlink ref="D15" location="説明!C144" display="説明!C144" xr:uid="{832DA448-B7BB-4CEC-92D3-7D85BBE384E0}"/>
    <hyperlink ref="D16" location="説明!C185" display="説明!C185" xr:uid="{4267E27D-49BB-436F-BEE6-BD8F94988663}"/>
    <hyperlink ref="M7" location="見積内訳!A1" display="見積内訳" xr:uid="{188DD65A-84DB-44AE-B66B-4DF6C4EF03E9}"/>
  </hyperlinks>
  <pageMargins left="0.11811023622047245" right="0.11811023622047245"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4C45E-2D31-4D28-8BE8-853339511A69}">
  <sheetPr>
    <tabColor theme="8" tint="0.79998168889431442"/>
  </sheetPr>
  <dimension ref="B2:M26"/>
  <sheetViews>
    <sheetView view="pageBreakPreview" zoomScaleNormal="100" zoomScaleSheetLayoutView="100" workbookViewId="0">
      <selection activeCell="AB18" sqref="AB18"/>
    </sheetView>
  </sheetViews>
  <sheetFormatPr defaultColWidth="8.88671875" defaultRowHeight="20.100000000000001" customHeight="1"/>
  <cols>
    <col min="1" max="1" width="4.6640625" style="141" customWidth="1"/>
    <col min="2" max="2" width="30.6640625" style="142" customWidth="1"/>
    <col min="3" max="3" width="6.33203125" style="142" customWidth="1"/>
    <col min="4" max="4" width="8.88671875" style="142" customWidth="1"/>
    <col min="5" max="5" width="6.33203125" style="142" customWidth="1"/>
    <col min="6" max="6" width="8.88671875" style="142"/>
    <col min="7" max="7" width="7.44140625" style="142" customWidth="1"/>
    <col min="8" max="8" width="11.88671875" style="142" customWidth="1"/>
    <col min="9" max="16384" width="8.88671875" style="141"/>
  </cols>
  <sheetData>
    <row r="2" spans="2:13" ht="20.100000000000001" customHeight="1">
      <c r="B2" s="302" t="s">
        <v>240</v>
      </c>
      <c r="C2" s="302"/>
      <c r="D2" s="302"/>
      <c r="E2" s="302"/>
      <c r="F2" s="302"/>
      <c r="G2" s="302"/>
      <c r="H2" s="302"/>
    </row>
    <row r="4" spans="2:13" ht="20.100000000000001" customHeight="1">
      <c r="B4" s="141"/>
      <c r="H4" s="143" t="s">
        <v>241</v>
      </c>
    </row>
    <row r="9" spans="2:13" ht="30.6" customHeight="1">
      <c r="B9" s="144" t="s">
        <v>242</v>
      </c>
      <c r="C9" s="303" t="s">
        <v>113</v>
      </c>
      <c r="D9" s="303">
        <v>100</v>
      </c>
      <c r="G9" s="145"/>
      <c r="H9" s="141"/>
      <c r="M9" s="146"/>
    </row>
    <row r="10" spans="2:13" ht="30.6" customHeight="1">
      <c r="B10" s="144" t="s">
        <v>243</v>
      </c>
      <c r="C10" s="303"/>
      <c r="D10" s="303"/>
      <c r="G10" s="145"/>
      <c r="H10" s="141"/>
      <c r="M10" s="146"/>
    </row>
    <row r="11" spans="2:13" ht="20.100000000000001" customHeight="1">
      <c r="L11" s="142"/>
    </row>
    <row r="12" spans="2:13" ht="20.100000000000001" customHeight="1">
      <c r="L12" s="142"/>
    </row>
    <row r="13" spans="2:13" ht="20.100000000000001" customHeight="1">
      <c r="L13" s="142"/>
    </row>
    <row r="17" spans="2:8" ht="30" customHeight="1">
      <c r="B17" s="304" t="s">
        <v>244</v>
      </c>
      <c r="C17" s="305"/>
      <c r="D17" s="306"/>
      <c r="E17" s="307" t="s">
        <v>245</v>
      </c>
      <c r="F17" s="308"/>
      <c r="G17" s="308"/>
      <c r="H17" s="309"/>
    </row>
    <row r="18" spans="2:8" ht="30" customHeight="1">
      <c r="B18" s="147"/>
      <c r="C18" s="303" t="s">
        <v>113</v>
      </c>
      <c r="D18" s="303">
        <v>100</v>
      </c>
      <c r="E18" s="303" t="s">
        <v>246</v>
      </c>
      <c r="F18" s="303" t="e">
        <f>(B18/B19)*100</f>
        <v>#DIV/0!</v>
      </c>
      <c r="G18" s="303" t="s">
        <v>247</v>
      </c>
      <c r="H18" s="301" t="e">
        <f>ROUNDDOWN(F18,2)</f>
        <v>#DIV/0!</v>
      </c>
    </row>
    <row r="19" spans="2:8" ht="30" customHeight="1">
      <c r="B19" s="147"/>
      <c r="C19" s="303"/>
      <c r="D19" s="303"/>
      <c r="E19" s="303"/>
      <c r="F19" s="303"/>
      <c r="G19" s="303"/>
      <c r="H19" s="301"/>
    </row>
    <row r="20" spans="2:8" ht="20.100000000000001" customHeight="1">
      <c r="F20" s="156"/>
      <c r="G20" s="156" t="s">
        <v>248</v>
      </c>
    </row>
    <row r="22" spans="2:8" ht="24" customHeight="1">
      <c r="B22" s="122" t="s">
        <v>249</v>
      </c>
    </row>
    <row r="23" spans="2:8" ht="24" customHeight="1">
      <c r="B23" s="152" t="s">
        <v>252</v>
      </c>
    </row>
    <row r="24" spans="2:8" ht="20.100000000000001" customHeight="1">
      <c r="B24" s="151"/>
    </row>
    <row r="25" spans="2:8" ht="20.100000000000001" customHeight="1">
      <c r="B25" s="151"/>
    </row>
    <row r="26" spans="2:8" ht="20.100000000000001" customHeight="1">
      <c r="B26" s="142" t="s">
        <v>251</v>
      </c>
    </row>
  </sheetData>
  <mergeCells count="11">
    <mergeCell ref="H18:H19"/>
    <mergeCell ref="B2:H2"/>
    <mergeCell ref="C9:C10"/>
    <mergeCell ref="D9:D10"/>
    <mergeCell ref="B17:D17"/>
    <mergeCell ref="E17:H17"/>
    <mergeCell ref="C18:C19"/>
    <mergeCell ref="D18:D19"/>
    <mergeCell ref="E18:E19"/>
    <mergeCell ref="F18:F19"/>
    <mergeCell ref="G18:G19"/>
  </mergeCells>
  <phoneticPr fontId="1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8AA3-3D8A-4E75-A39B-E945383AEE45}">
  <sheetPr>
    <tabColor theme="8" tint="0.59999389629810485"/>
  </sheetPr>
  <dimension ref="A2:G263"/>
  <sheetViews>
    <sheetView showGridLines="0" topLeftCell="A4" zoomScaleNormal="100" workbookViewId="0">
      <selection activeCell="C4" sqref="C4"/>
    </sheetView>
  </sheetViews>
  <sheetFormatPr defaultColWidth="8.88671875" defaultRowHeight="13.2"/>
  <cols>
    <col min="1" max="1" width="3.77734375" style="198" customWidth="1"/>
    <col min="2" max="2" width="2.44140625" style="198" customWidth="1"/>
    <col min="3" max="3" width="16.88671875" style="198" customWidth="1"/>
    <col min="4" max="4" width="34.21875" style="198" customWidth="1"/>
    <col min="5" max="5" width="9.77734375" style="198" customWidth="1"/>
    <col min="6" max="6" width="27.33203125" style="198" customWidth="1"/>
    <col min="7" max="7" width="2.44140625" style="199" customWidth="1"/>
    <col min="8" max="16384" width="8.88671875" style="198"/>
  </cols>
  <sheetData>
    <row r="2" spans="1:7" ht="19.95" customHeight="1">
      <c r="A2" s="246">
        <v>1</v>
      </c>
      <c r="C2" s="220" t="s">
        <v>25</v>
      </c>
    </row>
    <row r="3" spans="1:7" ht="19.95" customHeight="1">
      <c r="A3" s="246"/>
      <c r="G3" s="200"/>
    </row>
    <row r="4" spans="1:7" ht="19.95" customHeight="1">
      <c r="A4" s="246"/>
      <c r="C4" s="221" t="s">
        <v>26</v>
      </c>
      <c r="D4" s="221"/>
      <c r="G4" s="201"/>
    </row>
    <row r="5" spans="1:7" ht="19.95" customHeight="1">
      <c r="A5" s="246"/>
      <c r="C5" s="198" t="s">
        <v>27</v>
      </c>
      <c r="G5" s="202"/>
    </row>
    <row r="6" spans="1:7" ht="19.95" customHeight="1">
      <c r="A6" s="246"/>
      <c r="C6" s="198" t="s">
        <v>28</v>
      </c>
      <c r="G6" s="203"/>
    </row>
    <row r="7" spans="1:7" ht="19.95" customHeight="1">
      <c r="A7" s="246"/>
      <c r="C7" s="198" t="s">
        <v>29</v>
      </c>
      <c r="G7" s="203"/>
    </row>
    <row r="8" spans="1:7" ht="19.95" customHeight="1">
      <c r="A8" s="246"/>
      <c r="C8" s="198" t="s">
        <v>30</v>
      </c>
      <c r="G8" s="202"/>
    </row>
    <row r="9" spans="1:7" ht="19.95" customHeight="1">
      <c r="A9" s="246"/>
      <c r="C9" s="198" t="s">
        <v>31</v>
      </c>
      <c r="G9" s="202"/>
    </row>
    <row r="10" spans="1:7" ht="19.95" customHeight="1">
      <c r="A10" s="246"/>
      <c r="C10" s="198" t="s">
        <v>32</v>
      </c>
      <c r="G10" s="202"/>
    </row>
    <row r="11" spans="1:7" ht="19.95" customHeight="1">
      <c r="A11" s="246"/>
      <c r="C11" s="198" t="s">
        <v>33</v>
      </c>
      <c r="G11" s="202"/>
    </row>
    <row r="12" spans="1:7" ht="19.95" customHeight="1">
      <c r="A12" s="246"/>
      <c r="G12" s="202"/>
    </row>
    <row r="13" spans="1:7" ht="19.95" customHeight="1">
      <c r="A13" s="246"/>
      <c r="C13" s="221" t="s">
        <v>34</v>
      </c>
      <c r="D13" s="221"/>
      <c r="G13" s="202"/>
    </row>
    <row r="14" spans="1:7" ht="19.95" customHeight="1">
      <c r="A14" s="246"/>
      <c r="C14" s="198" t="s">
        <v>35</v>
      </c>
      <c r="G14" s="202"/>
    </row>
    <row r="15" spans="1:7" ht="19.95" customHeight="1">
      <c r="A15" s="246"/>
      <c r="C15" s="198" t="s">
        <v>36</v>
      </c>
      <c r="G15" s="202"/>
    </row>
    <row r="16" spans="1:7" ht="19.95" customHeight="1">
      <c r="A16" s="246"/>
      <c r="C16" s="198" t="s">
        <v>37</v>
      </c>
      <c r="F16" s="204"/>
      <c r="G16" s="202"/>
    </row>
    <row r="17" spans="1:7" ht="19.95" customHeight="1">
      <c r="A17" s="246"/>
      <c r="F17" s="204"/>
      <c r="G17" s="203"/>
    </row>
    <row r="18" spans="1:7" ht="19.95" customHeight="1">
      <c r="A18" s="246"/>
      <c r="C18" s="198" t="s">
        <v>38</v>
      </c>
      <c r="F18" s="204"/>
      <c r="G18" s="203"/>
    </row>
    <row r="19" spans="1:7" ht="19.95" customHeight="1">
      <c r="A19" s="246"/>
      <c r="C19" s="198" t="s">
        <v>39</v>
      </c>
      <c r="F19" s="204"/>
      <c r="G19" s="203"/>
    </row>
    <row r="20" spans="1:7" ht="19.95" customHeight="1">
      <c r="A20" s="246"/>
      <c r="C20" s="201"/>
      <c r="D20" s="201"/>
      <c r="E20" s="201"/>
      <c r="F20" s="201"/>
      <c r="G20" s="203"/>
    </row>
    <row r="21" spans="1:7" ht="19.95" customHeight="1">
      <c r="A21" s="246"/>
      <c r="C21" s="202"/>
      <c r="D21" s="202"/>
      <c r="E21" s="202"/>
      <c r="F21" s="202"/>
      <c r="G21" s="203"/>
    </row>
    <row r="22" spans="1:7" ht="19.95" customHeight="1">
      <c r="A22" s="246"/>
      <c r="C22" s="203"/>
      <c r="D22" s="203"/>
      <c r="E22" s="201"/>
      <c r="F22" s="201"/>
      <c r="G22" s="203"/>
    </row>
    <row r="23" spans="1:7" ht="19.95" customHeight="1">
      <c r="A23" s="246"/>
      <c r="C23" s="203"/>
      <c r="D23" s="203"/>
      <c r="E23" s="201"/>
      <c r="F23" s="201"/>
      <c r="G23" s="202"/>
    </row>
    <row r="24" spans="1:7" ht="19.95" customHeight="1">
      <c r="A24" s="246"/>
      <c r="C24" s="202"/>
      <c r="D24" s="202"/>
      <c r="E24" s="202"/>
      <c r="F24" s="202"/>
      <c r="G24" s="202"/>
    </row>
    <row r="25" spans="1:7" ht="19.95" customHeight="1">
      <c r="A25" s="246"/>
      <c r="C25" s="202"/>
      <c r="D25" s="202"/>
      <c r="E25" s="202"/>
      <c r="F25" s="202"/>
      <c r="G25" s="205"/>
    </row>
    <row r="26" spans="1:7" ht="19.95" customHeight="1">
      <c r="A26" s="246"/>
      <c r="C26" s="202"/>
      <c r="D26" s="203"/>
      <c r="E26" s="201"/>
      <c r="F26" s="206"/>
    </row>
    <row r="27" spans="1:7" ht="19.95" customHeight="1">
      <c r="A27" s="246"/>
      <c r="C27" s="202"/>
      <c r="D27" s="203"/>
      <c r="E27" s="201"/>
      <c r="F27" s="206"/>
    </row>
    <row r="28" spans="1:7" ht="19.95" customHeight="1">
      <c r="A28" s="246"/>
      <c r="C28" s="202"/>
      <c r="D28" s="203"/>
      <c r="E28" s="201"/>
      <c r="F28" s="206"/>
    </row>
    <row r="29" spans="1:7" ht="19.95" customHeight="1">
      <c r="A29" s="246"/>
      <c r="C29" s="202"/>
      <c r="D29" s="203"/>
      <c r="E29" s="201"/>
      <c r="F29" s="206"/>
      <c r="G29" s="205"/>
    </row>
    <row r="30" spans="1:7" ht="19.95" customHeight="1">
      <c r="A30" s="246"/>
      <c r="C30" s="202"/>
      <c r="D30" s="203"/>
      <c r="E30" s="207"/>
      <c r="F30" s="206"/>
      <c r="G30" s="205"/>
    </row>
    <row r="31" spans="1:7" ht="19.95" customHeight="1">
      <c r="A31" s="246"/>
      <c r="C31" s="202"/>
      <c r="D31" s="203"/>
      <c r="E31" s="207"/>
      <c r="F31" s="206"/>
      <c r="G31" s="205"/>
    </row>
    <row r="32" spans="1:7" ht="19.95" customHeight="1">
      <c r="A32" s="246"/>
      <c r="C32" s="202"/>
      <c r="D32" s="203"/>
      <c r="E32" s="207"/>
      <c r="F32" s="206"/>
      <c r="G32" s="205"/>
    </row>
    <row r="33" spans="1:7" ht="19.95" customHeight="1">
      <c r="A33" s="246"/>
      <c r="C33" s="203"/>
      <c r="D33" s="203"/>
      <c r="E33" s="207"/>
      <c r="F33" s="206"/>
      <c r="G33" s="205"/>
    </row>
    <row r="34" spans="1:7" s="199" customFormat="1" ht="19.95" customHeight="1">
      <c r="A34" s="246"/>
      <c r="C34" s="203"/>
      <c r="D34" s="203"/>
      <c r="E34" s="207"/>
      <c r="F34" s="206"/>
      <c r="G34" s="205"/>
    </row>
    <row r="35" spans="1:7" s="199" customFormat="1" ht="19.95" customHeight="1">
      <c r="A35" s="246"/>
      <c r="C35" s="203"/>
      <c r="D35" s="203"/>
      <c r="E35" s="207"/>
      <c r="F35" s="206"/>
      <c r="G35" s="205"/>
    </row>
    <row r="36" spans="1:7" s="199" customFormat="1" ht="19.95" customHeight="1">
      <c r="A36" s="246"/>
      <c r="C36" s="203"/>
      <c r="D36" s="203"/>
      <c r="E36" s="207"/>
      <c r="F36" s="206"/>
      <c r="G36" s="208"/>
    </row>
    <row r="37" spans="1:7" s="199" customFormat="1" ht="19.95" customHeight="1">
      <c r="A37" s="246"/>
      <c r="C37" s="203"/>
      <c r="D37" s="203"/>
      <c r="E37" s="207"/>
      <c r="F37" s="206"/>
      <c r="G37" s="208"/>
    </row>
    <row r="38" spans="1:7" s="199" customFormat="1" ht="19.95" customHeight="1">
      <c r="A38" s="246"/>
      <c r="C38" s="203"/>
      <c r="D38" s="203"/>
      <c r="E38" s="207"/>
      <c r="F38" s="206"/>
      <c r="G38" s="208"/>
    </row>
    <row r="39" spans="1:7" s="199" customFormat="1" ht="19.95" customHeight="1">
      <c r="A39" s="246"/>
      <c r="C39" s="202"/>
      <c r="D39" s="202"/>
      <c r="E39" s="202"/>
      <c r="F39" s="206"/>
      <c r="G39" s="208"/>
    </row>
    <row r="40" spans="1:7" s="199" customFormat="1" ht="19.95" customHeight="1">
      <c r="A40" s="246"/>
      <c r="C40" s="202"/>
      <c r="D40" s="202"/>
      <c r="E40" s="202"/>
      <c r="F40" s="206"/>
    </row>
    <row r="41" spans="1:7" s="199" customFormat="1" ht="19.95" customHeight="1">
      <c r="A41" s="246">
        <v>2</v>
      </c>
      <c r="C41" s="198"/>
      <c r="D41" s="204"/>
      <c r="E41" s="204"/>
      <c r="F41" s="209"/>
    </row>
    <row r="42" spans="1:7" s="199" customFormat="1" ht="19.95" customHeight="1">
      <c r="A42" s="246"/>
      <c r="C42" s="221" t="s">
        <v>40</v>
      </c>
      <c r="D42" s="221"/>
      <c r="E42" s="198"/>
      <c r="F42" s="198"/>
    </row>
    <row r="43" spans="1:7" s="199" customFormat="1" ht="19.95" customHeight="1">
      <c r="A43" s="246"/>
      <c r="C43" s="198"/>
      <c r="D43" s="198"/>
      <c r="E43" s="198"/>
      <c r="F43" s="198"/>
    </row>
    <row r="44" spans="1:7" ht="19.95" customHeight="1">
      <c r="A44" s="246"/>
    </row>
    <row r="45" spans="1:7" ht="19.95" customHeight="1">
      <c r="A45" s="246"/>
    </row>
    <row r="46" spans="1:7" ht="19.95" customHeight="1">
      <c r="A46" s="246"/>
    </row>
    <row r="47" spans="1:7" s="199" customFormat="1" ht="19.95" customHeight="1">
      <c r="A47" s="246"/>
      <c r="C47" s="198"/>
      <c r="D47" s="198"/>
      <c r="E47" s="198"/>
      <c r="F47" s="210"/>
      <c r="G47" s="211"/>
    </row>
    <row r="48" spans="1:7" ht="19.95" customHeight="1">
      <c r="A48" s="246"/>
    </row>
    <row r="49" spans="1:1" ht="19.95" customHeight="1">
      <c r="A49" s="246"/>
    </row>
    <row r="50" spans="1:1" ht="19.95" customHeight="1">
      <c r="A50" s="246"/>
    </row>
    <row r="51" spans="1:1" ht="19.95" customHeight="1">
      <c r="A51" s="246"/>
    </row>
    <row r="52" spans="1:1" ht="19.95" customHeight="1">
      <c r="A52" s="246"/>
    </row>
    <row r="53" spans="1:1" ht="19.95" customHeight="1">
      <c r="A53" s="246"/>
    </row>
    <row r="54" spans="1:1" ht="19.95" customHeight="1">
      <c r="A54" s="246"/>
    </row>
    <row r="55" spans="1:1" ht="19.95" customHeight="1">
      <c r="A55" s="246"/>
    </row>
    <row r="56" spans="1:1" ht="19.95" customHeight="1">
      <c r="A56" s="246"/>
    </row>
    <row r="57" spans="1:1" ht="19.95" customHeight="1">
      <c r="A57" s="246"/>
    </row>
    <row r="58" spans="1:1" ht="19.95" customHeight="1">
      <c r="A58" s="246"/>
    </row>
    <row r="59" spans="1:1" ht="19.95" customHeight="1">
      <c r="A59" s="246"/>
    </row>
    <row r="60" spans="1:1" ht="19.95" customHeight="1">
      <c r="A60" s="246"/>
    </row>
    <row r="61" spans="1:1" ht="19.95" customHeight="1">
      <c r="A61" s="246"/>
    </row>
    <row r="62" spans="1:1" ht="19.95" customHeight="1">
      <c r="A62" s="246"/>
    </row>
    <row r="63" spans="1:1" ht="19.95" customHeight="1">
      <c r="A63" s="246"/>
    </row>
    <row r="64" spans="1:1" ht="19.95" customHeight="1">
      <c r="A64" s="246"/>
    </row>
    <row r="65" spans="1:7" ht="19.95" customHeight="1">
      <c r="A65" s="246"/>
    </row>
    <row r="66" spans="1:7" ht="19.95" customHeight="1">
      <c r="A66" s="246"/>
    </row>
    <row r="67" spans="1:7" ht="19.95" customHeight="1">
      <c r="A67" s="246"/>
    </row>
    <row r="68" spans="1:7" ht="19.95" customHeight="1">
      <c r="A68" s="246"/>
    </row>
    <row r="69" spans="1:7" ht="19.95" customHeight="1">
      <c r="A69" s="246">
        <v>3</v>
      </c>
    </row>
    <row r="70" spans="1:7" ht="19.95" customHeight="1">
      <c r="A70" s="246"/>
      <c r="C70" s="221" t="s">
        <v>41</v>
      </c>
      <c r="D70" s="221"/>
      <c r="E70" s="199"/>
      <c r="F70" s="199"/>
    </row>
    <row r="71" spans="1:7" ht="19.95" customHeight="1">
      <c r="A71" s="246"/>
      <c r="C71" s="212" t="s">
        <v>42</v>
      </c>
      <c r="D71" s="203"/>
      <c r="E71" s="201"/>
      <c r="F71" s="201"/>
      <c r="G71" s="201"/>
    </row>
    <row r="72" spans="1:7" ht="19.95" customHeight="1">
      <c r="A72" s="246"/>
      <c r="C72" s="198" t="s">
        <v>43</v>
      </c>
      <c r="D72" s="199"/>
      <c r="E72" s="201"/>
      <c r="F72" s="201"/>
      <c r="G72" s="201"/>
    </row>
    <row r="73" spans="1:7" ht="19.95" customHeight="1">
      <c r="A73" s="246"/>
      <c r="C73" s="198" t="s">
        <v>44</v>
      </c>
      <c r="D73" s="199"/>
      <c r="E73" s="201"/>
      <c r="F73" s="201"/>
      <c r="G73" s="201"/>
    </row>
    <row r="74" spans="1:7" ht="19.95" customHeight="1">
      <c r="A74" s="246"/>
      <c r="C74" s="212" t="s">
        <v>45</v>
      </c>
      <c r="D74" s="203"/>
      <c r="E74" s="202"/>
      <c r="F74" s="202"/>
      <c r="G74" s="202"/>
    </row>
    <row r="75" spans="1:7" ht="19.95" customHeight="1">
      <c r="A75" s="246"/>
      <c r="C75" s="213" t="s">
        <v>46</v>
      </c>
      <c r="D75" s="203"/>
      <c r="E75" s="201"/>
      <c r="F75" s="201"/>
      <c r="G75" s="201"/>
    </row>
    <row r="76" spans="1:7" ht="19.95" customHeight="1">
      <c r="A76" s="246"/>
      <c r="C76" s="214"/>
      <c r="D76" s="205"/>
      <c r="E76" s="205"/>
      <c r="F76" s="205"/>
      <c r="G76" s="205"/>
    </row>
    <row r="77" spans="1:7" ht="19.95" customHeight="1">
      <c r="A77" s="246"/>
      <c r="C77" s="214"/>
      <c r="D77" s="205"/>
      <c r="E77" s="205"/>
      <c r="F77" s="205"/>
      <c r="G77" s="205"/>
    </row>
    <row r="78" spans="1:7" ht="19.95" customHeight="1">
      <c r="A78" s="246"/>
      <c r="C78" s="205"/>
      <c r="D78" s="205"/>
      <c r="E78" s="205"/>
      <c r="F78" s="205"/>
      <c r="G78" s="205"/>
    </row>
    <row r="79" spans="1:7" ht="19.95" customHeight="1">
      <c r="A79" s="246"/>
      <c r="C79" s="205"/>
      <c r="D79" s="205"/>
      <c r="E79" s="205"/>
      <c r="F79" s="205"/>
      <c r="G79" s="205"/>
    </row>
    <row r="80" spans="1:7" ht="19.95" customHeight="1">
      <c r="A80" s="246"/>
      <c r="C80" s="205"/>
      <c r="D80" s="205"/>
      <c r="E80" s="205"/>
      <c r="F80" s="205"/>
      <c r="G80" s="205"/>
    </row>
    <row r="81" spans="1:7" ht="19.95" customHeight="1">
      <c r="A81" s="246"/>
      <c r="C81" s="205"/>
      <c r="D81" s="205"/>
      <c r="E81" s="205"/>
      <c r="F81" s="205"/>
      <c r="G81" s="205"/>
    </row>
    <row r="82" spans="1:7" ht="19.95" customHeight="1">
      <c r="A82" s="246"/>
      <c r="C82" s="205"/>
      <c r="D82" s="205"/>
      <c r="E82" s="205"/>
      <c r="F82" s="205"/>
      <c r="G82" s="205"/>
    </row>
    <row r="83" spans="1:7" ht="19.95" customHeight="1">
      <c r="A83" s="246"/>
      <c r="C83" s="205"/>
      <c r="D83" s="205"/>
      <c r="E83" s="205"/>
      <c r="F83" s="205"/>
      <c r="G83" s="205"/>
    </row>
    <row r="84" spans="1:7" ht="19.95" customHeight="1">
      <c r="A84" s="246"/>
      <c r="C84" s="215"/>
      <c r="D84" s="199"/>
      <c r="E84" s="199"/>
      <c r="F84" s="205"/>
      <c r="G84" s="205"/>
    </row>
    <row r="85" spans="1:7" ht="19.95" customHeight="1">
      <c r="A85" s="246"/>
      <c r="C85" s="215"/>
      <c r="D85" s="199"/>
      <c r="E85" s="199"/>
      <c r="F85" s="205"/>
      <c r="G85" s="205"/>
    </row>
    <row r="86" spans="1:7" ht="19.95" customHeight="1">
      <c r="A86" s="246"/>
      <c r="C86" s="215"/>
      <c r="D86" s="199"/>
      <c r="E86" s="199"/>
      <c r="F86" s="205"/>
      <c r="G86" s="205"/>
    </row>
    <row r="87" spans="1:7" ht="19.95" customHeight="1">
      <c r="A87" s="246"/>
      <c r="C87" s="215"/>
      <c r="D87" s="199"/>
      <c r="E87" s="199"/>
      <c r="F87" s="205"/>
      <c r="G87" s="205"/>
    </row>
    <row r="88" spans="1:7" ht="19.95" customHeight="1">
      <c r="A88" s="246"/>
      <c r="C88" s="215"/>
      <c r="D88" s="199"/>
      <c r="E88" s="199"/>
      <c r="F88" s="205"/>
      <c r="G88" s="205"/>
    </row>
    <row r="89" spans="1:7" ht="19.95" customHeight="1">
      <c r="A89" s="246"/>
      <c r="G89" s="198"/>
    </row>
    <row r="90" spans="1:7" ht="19.95" customHeight="1">
      <c r="A90" s="246"/>
      <c r="G90" s="198"/>
    </row>
    <row r="91" spans="1:7" ht="19.95" customHeight="1">
      <c r="A91" s="246"/>
      <c r="G91" s="198"/>
    </row>
    <row r="92" spans="1:7" ht="19.95" customHeight="1">
      <c r="A92" s="246"/>
      <c r="C92" s="221" t="s">
        <v>47</v>
      </c>
      <c r="D92" s="221"/>
      <c r="E92" s="207"/>
      <c r="F92" s="207"/>
      <c r="G92" s="206"/>
    </row>
    <row r="93" spans="1:7" ht="19.95" customHeight="1">
      <c r="A93" s="246"/>
      <c r="C93" s="212" t="s">
        <v>48</v>
      </c>
      <c r="D93" s="203"/>
      <c r="E93" s="207"/>
      <c r="F93" s="207"/>
      <c r="G93" s="206"/>
    </row>
    <row r="94" spans="1:7" ht="19.95" customHeight="1">
      <c r="A94" s="246"/>
      <c r="C94" s="212" t="s">
        <v>49</v>
      </c>
      <c r="E94" s="207"/>
      <c r="F94" s="207"/>
      <c r="G94" s="206"/>
    </row>
    <row r="95" spans="1:7" ht="19.95" customHeight="1">
      <c r="A95" s="246"/>
      <c r="C95" s="198" t="s">
        <v>50</v>
      </c>
      <c r="E95" s="207"/>
      <c r="F95" s="207"/>
      <c r="G95" s="206"/>
    </row>
    <row r="96" spans="1:7" ht="19.95" customHeight="1">
      <c r="A96" s="246"/>
      <c r="C96" s="212" t="s">
        <v>51</v>
      </c>
      <c r="D96" s="203"/>
      <c r="E96" s="207"/>
      <c r="F96" s="207"/>
      <c r="G96" s="206"/>
    </row>
    <row r="97" spans="1:7" ht="19.95" customHeight="1">
      <c r="A97" s="246"/>
      <c r="C97" s="212" t="s">
        <v>52</v>
      </c>
      <c r="D97" s="203"/>
      <c r="E97" s="207"/>
      <c r="F97" s="207"/>
      <c r="G97" s="206"/>
    </row>
    <row r="98" spans="1:7" ht="19.95" customHeight="1">
      <c r="A98" s="246"/>
      <c r="G98" s="198"/>
    </row>
    <row r="99" spans="1:7" ht="19.95" customHeight="1">
      <c r="A99" s="246"/>
      <c r="G99" s="198"/>
    </row>
    <row r="100" spans="1:7" ht="19.95" customHeight="1">
      <c r="A100" s="246"/>
      <c r="C100" s="205"/>
      <c r="D100" s="205"/>
      <c r="E100" s="205"/>
      <c r="F100" s="205"/>
    </row>
    <row r="101" spans="1:7" ht="19.95" customHeight="1">
      <c r="A101" s="246"/>
      <c r="C101" s="205"/>
      <c r="D101" s="205"/>
      <c r="E101" s="205"/>
      <c r="F101" s="205"/>
    </row>
    <row r="102" spans="1:7" ht="19.95" customHeight="1">
      <c r="A102" s="246"/>
      <c r="C102" s="205"/>
      <c r="D102" s="205"/>
      <c r="E102" s="205"/>
      <c r="F102" s="205"/>
    </row>
    <row r="103" spans="1:7" ht="19.95" customHeight="1">
      <c r="A103" s="246"/>
      <c r="C103" s="205"/>
      <c r="D103" s="205"/>
      <c r="E103" s="205"/>
      <c r="F103" s="205"/>
      <c r="G103" s="216"/>
    </row>
    <row r="104" spans="1:7" ht="19.95" customHeight="1">
      <c r="A104" s="246"/>
      <c r="C104" s="205"/>
      <c r="D104" s="205"/>
      <c r="E104" s="205"/>
      <c r="F104" s="205"/>
      <c r="G104" s="216"/>
    </row>
    <row r="105" spans="1:7" ht="19.95" customHeight="1">
      <c r="A105" s="246"/>
      <c r="C105" s="205"/>
      <c r="D105" s="205"/>
      <c r="E105" s="205"/>
      <c r="F105" s="205"/>
    </row>
    <row r="106" spans="1:7" ht="19.95" customHeight="1">
      <c r="A106" s="246"/>
      <c r="C106" s="199"/>
      <c r="D106" s="199"/>
      <c r="E106" s="199"/>
      <c r="F106" s="199"/>
    </row>
    <row r="107" spans="1:7" ht="19.95" customHeight="1">
      <c r="A107" s="246"/>
      <c r="C107" s="199"/>
      <c r="D107" s="199"/>
      <c r="E107" s="199"/>
      <c r="F107" s="199"/>
    </row>
    <row r="108" spans="1:7" ht="19.95" customHeight="1">
      <c r="A108" s="246"/>
      <c r="C108" s="199"/>
      <c r="D108" s="199"/>
      <c r="E108" s="199"/>
      <c r="F108" s="199"/>
    </row>
    <row r="109" spans="1:7" ht="19.95" customHeight="1">
      <c r="A109" s="246">
        <v>4</v>
      </c>
      <c r="C109" s="199"/>
      <c r="D109" s="199"/>
      <c r="E109" s="199"/>
      <c r="F109" s="199"/>
    </row>
    <row r="110" spans="1:7" ht="19.95" customHeight="1">
      <c r="A110" s="246"/>
      <c r="C110" s="221" t="s">
        <v>53</v>
      </c>
      <c r="D110" s="221"/>
    </row>
    <row r="111" spans="1:7" ht="19.95" customHeight="1">
      <c r="A111" s="246"/>
      <c r="C111" s="205"/>
      <c r="D111" s="205"/>
      <c r="E111" s="205"/>
      <c r="F111" s="205"/>
      <c r="G111" s="205"/>
    </row>
    <row r="112" spans="1:7" ht="19.95" customHeight="1">
      <c r="A112" s="246"/>
      <c r="C112" s="205"/>
      <c r="D112" s="205"/>
      <c r="E112" s="205"/>
      <c r="F112" s="205"/>
      <c r="G112" s="205"/>
    </row>
    <row r="113" spans="1:7" ht="19.95" customHeight="1">
      <c r="A113" s="246"/>
      <c r="C113" s="205"/>
      <c r="D113" s="205"/>
      <c r="E113" s="205"/>
      <c r="F113" s="205"/>
      <c r="G113" s="205"/>
    </row>
    <row r="114" spans="1:7" ht="19.95" customHeight="1">
      <c r="A114" s="246"/>
      <c r="C114" s="205"/>
      <c r="D114" s="205"/>
      <c r="E114" s="205"/>
      <c r="F114" s="205"/>
      <c r="G114" s="205"/>
    </row>
    <row r="115" spans="1:7" ht="19.95" customHeight="1">
      <c r="A115" s="246"/>
      <c r="C115" s="199"/>
      <c r="D115" s="205"/>
      <c r="E115" s="205"/>
      <c r="F115" s="205"/>
      <c r="G115" s="205"/>
    </row>
    <row r="116" spans="1:7" ht="19.95" customHeight="1">
      <c r="A116" s="246"/>
      <c r="C116" s="199"/>
      <c r="D116" s="205"/>
      <c r="E116" s="205"/>
      <c r="F116" s="205"/>
      <c r="G116" s="205"/>
    </row>
    <row r="117" spans="1:7" ht="19.95" customHeight="1">
      <c r="A117" s="246"/>
    </row>
    <row r="118" spans="1:7" ht="19.95" customHeight="1">
      <c r="A118" s="246"/>
      <c r="C118" s="198" t="s">
        <v>54</v>
      </c>
      <c r="D118" s="204"/>
    </row>
    <row r="119" spans="1:7" ht="19.95" customHeight="1">
      <c r="A119" s="246"/>
      <c r="C119" s="198" t="s">
        <v>55</v>
      </c>
    </row>
    <row r="120" spans="1:7" ht="19.95" customHeight="1">
      <c r="A120" s="246"/>
      <c r="C120" s="198" t="s">
        <v>56</v>
      </c>
    </row>
    <row r="121" spans="1:7" ht="19.95" customHeight="1">
      <c r="A121" s="246"/>
      <c r="C121" s="198" t="s">
        <v>57</v>
      </c>
    </row>
    <row r="122" spans="1:7" ht="19.95" customHeight="1">
      <c r="A122" s="246"/>
      <c r="C122" s="198" t="s">
        <v>58</v>
      </c>
    </row>
    <row r="123" spans="1:7" ht="19.95" customHeight="1">
      <c r="A123" s="246"/>
      <c r="C123" s="198" t="s">
        <v>59</v>
      </c>
    </row>
    <row r="124" spans="1:7" ht="19.95" customHeight="1">
      <c r="A124" s="246"/>
      <c r="C124" s="198" t="s">
        <v>60</v>
      </c>
    </row>
    <row r="125" spans="1:7" ht="19.95" customHeight="1">
      <c r="A125" s="246"/>
      <c r="C125" s="198" t="s">
        <v>61</v>
      </c>
    </row>
    <row r="126" spans="1:7" ht="19.95" customHeight="1">
      <c r="A126" s="246"/>
    </row>
    <row r="127" spans="1:7" ht="19.95" customHeight="1">
      <c r="A127" s="246"/>
      <c r="C127" s="221" t="s">
        <v>62</v>
      </c>
      <c r="D127" s="221"/>
    </row>
    <row r="128" spans="1:7" ht="19.95" customHeight="1">
      <c r="A128" s="246"/>
      <c r="C128" s="198" t="s">
        <v>63</v>
      </c>
    </row>
    <row r="129" spans="1:7" ht="19.95" customHeight="1">
      <c r="A129" s="246"/>
      <c r="C129" s="198" t="s">
        <v>64</v>
      </c>
    </row>
    <row r="130" spans="1:7" ht="19.95" customHeight="1">
      <c r="A130" s="246"/>
    </row>
    <row r="131" spans="1:7" ht="19.95" customHeight="1">
      <c r="A131" s="246"/>
      <c r="C131" s="221" t="s">
        <v>65</v>
      </c>
      <c r="D131" s="221"/>
    </row>
    <row r="132" spans="1:7" ht="19.95" customHeight="1">
      <c r="A132" s="246"/>
      <c r="C132" s="198" t="s">
        <v>66</v>
      </c>
      <c r="D132" s="199"/>
      <c r="E132" s="199"/>
      <c r="F132" s="199"/>
    </row>
    <row r="133" spans="1:7" ht="19.95" customHeight="1">
      <c r="A133" s="246"/>
      <c r="C133" s="198" t="s">
        <v>67</v>
      </c>
      <c r="D133" s="199"/>
      <c r="E133" s="199"/>
      <c r="F133" s="199"/>
    </row>
    <row r="134" spans="1:7" ht="19.95" customHeight="1">
      <c r="A134" s="246"/>
      <c r="C134" s="198" t="s">
        <v>68</v>
      </c>
      <c r="D134" s="199"/>
      <c r="E134" s="199"/>
      <c r="F134" s="199"/>
    </row>
    <row r="135" spans="1:7" ht="19.95" customHeight="1">
      <c r="A135" s="246"/>
      <c r="C135" s="199"/>
      <c r="D135" s="199"/>
      <c r="E135" s="199"/>
      <c r="F135" s="199"/>
    </row>
    <row r="136" spans="1:7" ht="19.95" customHeight="1">
      <c r="A136" s="246"/>
      <c r="E136" s="199"/>
      <c r="F136" s="199"/>
      <c r="G136" s="218"/>
    </row>
    <row r="137" spans="1:7" ht="19.95" customHeight="1">
      <c r="A137" s="246"/>
      <c r="D137" s="199"/>
      <c r="E137" s="199"/>
      <c r="F137" s="199"/>
    </row>
    <row r="138" spans="1:7" ht="19.95" customHeight="1">
      <c r="A138" s="246"/>
      <c r="C138" s="199"/>
      <c r="D138" s="199"/>
      <c r="E138" s="199"/>
      <c r="F138" s="199"/>
    </row>
    <row r="139" spans="1:7" ht="19.95" customHeight="1">
      <c r="A139" s="246"/>
      <c r="C139" s="199"/>
      <c r="D139" s="199"/>
      <c r="E139" s="199"/>
      <c r="F139" s="199"/>
    </row>
    <row r="140" spans="1:7" ht="19.95" customHeight="1">
      <c r="A140" s="246"/>
      <c r="C140" s="199"/>
      <c r="D140" s="199"/>
      <c r="E140" s="199"/>
      <c r="F140" s="199"/>
    </row>
    <row r="141" spans="1:7" ht="19.95" customHeight="1">
      <c r="A141" s="246"/>
      <c r="C141" s="199"/>
    </row>
    <row r="142" spans="1:7" ht="19.95" customHeight="1">
      <c r="A142" s="246"/>
    </row>
    <row r="143" spans="1:7" ht="19.95" customHeight="1">
      <c r="A143" s="246">
        <v>5</v>
      </c>
    </row>
    <row r="144" spans="1:7" ht="19.95" customHeight="1">
      <c r="A144" s="246"/>
      <c r="C144" s="221" t="s">
        <v>69</v>
      </c>
      <c r="D144" s="221"/>
      <c r="G144" s="198"/>
    </row>
    <row r="145" spans="1:7" ht="19.95" customHeight="1">
      <c r="A145" s="246"/>
      <c r="C145" s="198" t="s">
        <v>70</v>
      </c>
      <c r="G145" s="198"/>
    </row>
    <row r="146" spans="1:7" ht="19.95" customHeight="1">
      <c r="A146" s="246"/>
      <c r="C146" s="198" t="s">
        <v>71</v>
      </c>
      <c r="G146" s="198"/>
    </row>
    <row r="147" spans="1:7" ht="19.95" customHeight="1">
      <c r="A147" s="246"/>
      <c r="C147" s="219" t="s">
        <v>72</v>
      </c>
      <c r="G147" s="198"/>
    </row>
    <row r="148" spans="1:7" ht="19.95" customHeight="1">
      <c r="A148" s="246"/>
      <c r="C148" s="198" t="s">
        <v>73</v>
      </c>
      <c r="G148" s="198"/>
    </row>
    <row r="149" spans="1:7" ht="19.95" customHeight="1">
      <c r="A149" s="246"/>
      <c r="G149" s="198"/>
    </row>
    <row r="150" spans="1:7" ht="19.95" customHeight="1">
      <c r="A150" s="246"/>
      <c r="C150" s="217"/>
      <c r="G150" s="198"/>
    </row>
    <row r="151" spans="1:7" ht="19.95" customHeight="1">
      <c r="A151" s="246"/>
      <c r="G151" s="198"/>
    </row>
    <row r="152" spans="1:7" ht="19.95" customHeight="1">
      <c r="A152" s="246"/>
      <c r="G152" s="198"/>
    </row>
    <row r="153" spans="1:7" ht="19.95" customHeight="1">
      <c r="A153" s="246"/>
      <c r="G153" s="198"/>
    </row>
    <row r="154" spans="1:7" ht="19.95" customHeight="1">
      <c r="A154" s="246"/>
      <c r="G154" s="198"/>
    </row>
    <row r="155" spans="1:7" ht="19.95" customHeight="1">
      <c r="A155" s="246"/>
      <c r="G155" s="198"/>
    </row>
    <row r="156" spans="1:7" ht="19.95" customHeight="1">
      <c r="A156" s="246"/>
      <c r="G156" s="198"/>
    </row>
    <row r="157" spans="1:7" ht="19.95" customHeight="1">
      <c r="A157" s="246"/>
      <c r="G157" s="198"/>
    </row>
    <row r="158" spans="1:7" ht="19.95" customHeight="1">
      <c r="A158" s="246"/>
      <c r="G158" s="198"/>
    </row>
    <row r="159" spans="1:7" ht="19.95" customHeight="1">
      <c r="A159" s="246"/>
      <c r="G159" s="198"/>
    </row>
    <row r="160" spans="1:7" ht="19.95" customHeight="1">
      <c r="A160" s="246"/>
      <c r="G160" s="198"/>
    </row>
    <row r="161" spans="1:7" ht="19.95" customHeight="1">
      <c r="A161" s="246"/>
      <c r="G161" s="198"/>
    </row>
    <row r="162" spans="1:7" ht="19.95" customHeight="1">
      <c r="A162" s="246"/>
      <c r="G162" s="198"/>
    </row>
    <row r="163" spans="1:7" ht="19.95" customHeight="1">
      <c r="A163" s="246"/>
      <c r="G163" s="198"/>
    </row>
    <row r="164" spans="1:7" ht="19.95" customHeight="1">
      <c r="A164" s="246"/>
      <c r="G164" s="198"/>
    </row>
    <row r="165" spans="1:7" ht="19.95" customHeight="1">
      <c r="A165" s="246"/>
      <c r="G165" s="198"/>
    </row>
    <row r="166" spans="1:7" ht="19.95" customHeight="1">
      <c r="A166" s="246"/>
      <c r="G166" s="198"/>
    </row>
    <row r="167" spans="1:7" ht="19.95" customHeight="1">
      <c r="A167" s="246"/>
      <c r="D167" s="204"/>
      <c r="G167" s="198"/>
    </row>
    <row r="168" spans="1:7" ht="19.95" customHeight="1">
      <c r="A168" s="246"/>
      <c r="G168" s="198"/>
    </row>
    <row r="169" spans="1:7" ht="19.95" customHeight="1">
      <c r="A169" s="246"/>
      <c r="G169" s="198"/>
    </row>
    <row r="170" spans="1:7" ht="19.95" customHeight="1">
      <c r="A170" s="246"/>
      <c r="G170" s="198"/>
    </row>
    <row r="171" spans="1:7" ht="19.95" customHeight="1">
      <c r="A171" s="246"/>
      <c r="G171" s="198"/>
    </row>
    <row r="172" spans="1:7" ht="19.95" customHeight="1">
      <c r="A172" s="246"/>
      <c r="G172" s="198"/>
    </row>
    <row r="173" spans="1:7" ht="19.95" customHeight="1">
      <c r="A173" s="246"/>
      <c r="G173" s="198"/>
    </row>
    <row r="174" spans="1:7" ht="19.95" customHeight="1">
      <c r="A174" s="246"/>
      <c r="G174" s="198"/>
    </row>
    <row r="175" spans="1:7" ht="19.95" customHeight="1">
      <c r="A175" s="246"/>
      <c r="G175" s="198"/>
    </row>
    <row r="176" spans="1:7" ht="19.95" customHeight="1">
      <c r="A176" s="246"/>
      <c r="G176" s="198"/>
    </row>
    <row r="177" spans="1:7" ht="19.95" customHeight="1">
      <c r="A177" s="246"/>
      <c r="G177" s="198"/>
    </row>
    <row r="178" spans="1:7" ht="19.95" customHeight="1">
      <c r="A178" s="246"/>
      <c r="G178" s="198"/>
    </row>
    <row r="179" spans="1:7" ht="19.95" customHeight="1">
      <c r="A179" s="246"/>
      <c r="G179" s="198"/>
    </row>
    <row r="180" spans="1:7" ht="19.95" customHeight="1">
      <c r="A180" s="246"/>
      <c r="G180" s="198"/>
    </row>
    <row r="181" spans="1:7" ht="19.95" customHeight="1">
      <c r="A181" s="246"/>
      <c r="G181" s="198"/>
    </row>
    <row r="182" spans="1:7" ht="19.95" customHeight="1">
      <c r="A182" s="246"/>
      <c r="G182" s="198"/>
    </row>
    <row r="183" spans="1:7" ht="19.95" customHeight="1">
      <c r="A183" s="246"/>
      <c r="G183" s="198"/>
    </row>
    <row r="184" spans="1:7" ht="19.95" customHeight="1">
      <c r="A184" s="246">
        <v>6</v>
      </c>
      <c r="G184" s="198"/>
    </row>
    <row r="185" spans="1:7" ht="19.95" customHeight="1">
      <c r="A185" s="246"/>
      <c r="C185" s="221" t="s">
        <v>74</v>
      </c>
      <c r="D185" s="221"/>
      <c r="G185" s="198"/>
    </row>
    <row r="186" spans="1:7" ht="19.95" customHeight="1">
      <c r="A186" s="246"/>
      <c r="G186" s="198"/>
    </row>
    <row r="187" spans="1:7" ht="19.95" customHeight="1">
      <c r="A187" s="246"/>
      <c r="G187" s="198"/>
    </row>
    <row r="188" spans="1:7" ht="19.95" customHeight="1">
      <c r="A188" s="246"/>
      <c r="G188" s="198"/>
    </row>
    <row r="189" spans="1:7" ht="19.95" customHeight="1">
      <c r="A189" s="246"/>
      <c r="G189" s="198"/>
    </row>
    <row r="190" spans="1:7" ht="19.95" customHeight="1">
      <c r="A190" s="246"/>
      <c r="G190" s="198"/>
    </row>
    <row r="191" spans="1:7" ht="19.95" customHeight="1">
      <c r="A191" s="246"/>
      <c r="G191" s="198"/>
    </row>
    <row r="192" spans="1:7" ht="19.95" customHeight="1">
      <c r="A192" s="246"/>
      <c r="G192" s="198"/>
    </row>
    <row r="193" spans="1:7" ht="19.95" customHeight="1">
      <c r="A193" s="246"/>
      <c r="G193" s="198"/>
    </row>
    <row r="194" spans="1:7" ht="19.95" customHeight="1">
      <c r="A194" s="246"/>
      <c r="G194" s="198"/>
    </row>
    <row r="195" spans="1:7" ht="19.95" customHeight="1">
      <c r="A195" s="246"/>
      <c r="G195" s="198"/>
    </row>
    <row r="196" spans="1:7" ht="19.95" customHeight="1">
      <c r="A196" s="246"/>
      <c r="F196" s="199"/>
    </row>
    <row r="197" spans="1:7" ht="19.95" customHeight="1">
      <c r="A197" s="246"/>
      <c r="F197" s="199"/>
    </row>
    <row r="198" spans="1:7" ht="19.95" customHeight="1">
      <c r="A198" s="246"/>
      <c r="F198" s="199"/>
    </row>
    <row r="199" spans="1:7" ht="19.95" customHeight="1">
      <c r="A199" s="246"/>
      <c r="F199" s="199"/>
    </row>
    <row r="200" spans="1:7" ht="19.95" customHeight="1">
      <c r="A200" s="246"/>
      <c r="F200" s="199"/>
    </row>
    <row r="201" spans="1:7" ht="19.95" customHeight="1">
      <c r="A201" s="246"/>
      <c r="F201" s="199"/>
    </row>
    <row r="202" spans="1:7" ht="19.95" customHeight="1">
      <c r="A202" s="246"/>
      <c r="F202" s="199"/>
    </row>
    <row r="203" spans="1:7" ht="19.95" customHeight="1">
      <c r="A203" s="246"/>
      <c r="F203" s="199"/>
    </row>
    <row r="204" spans="1:7" ht="19.95" customHeight="1">
      <c r="A204" s="246"/>
      <c r="F204" s="199"/>
    </row>
    <row r="205" spans="1:7" ht="19.95" customHeight="1">
      <c r="A205" s="246"/>
      <c r="F205" s="199"/>
    </row>
    <row r="206" spans="1:7" ht="19.95" customHeight="1">
      <c r="A206" s="246"/>
      <c r="F206" s="199"/>
    </row>
    <row r="207" spans="1:7" ht="19.95" customHeight="1">
      <c r="A207" s="246"/>
      <c r="F207" s="199"/>
    </row>
    <row r="208" spans="1:7" ht="19.95" customHeight="1">
      <c r="A208" s="246"/>
      <c r="F208" s="199"/>
    </row>
    <row r="209" spans="1:7" ht="19.95" customHeight="1">
      <c r="A209" s="246"/>
      <c r="F209" s="199"/>
    </row>
    <row r="210" spans="1:7" ht="19.95" customHeight="1">
      <c r="A210" s="246"/>
      <c r="F210" s="199"/>
    </row>
    <row r="211" spans="1:7" ht="19.95" customHeight="1">
      <c r="A211" s="246"/>
      <c r="C211" s="217"/>
      <c r="D211" s="217"/>
      <c r="F211" s="199"/>
    </row>
    <row r="212" spans="1:7" ht="19.95" customHeight="1">
      <c r="A212" s="246"/>
      <c r="F212" s="199"/>
    </row>
    <row r="213" spans="1:7" ht="19.95" customHeight="1">
      <c r="A213" s="246"/>
      <c r="F213" s="199"/>
    </row>
    <row r="214" spans="1:7" ht="19.95" customHeight="1">
      <c r="A214" s="246"/>
      <c r="F214" s="199"/>
    </row>
    <row r="215" spans="1:7" ht="19.95" customHeight="1">
      <c r="A215" s="246"/>
      <c r="F215" s="199"/>
    </row>
    <row r="216" spans="1:7" ht="19.95" customHeight="1">
      <c r="A216" s="246"/>
      <c r="F216" s="199"/>
    </row>
    <row r="217" spans="1:7" ht="19.95" customHeight="1">
      <c r="A217" s="246"/>
      <c r="F217" s="199"/>
    </row>
    <row r="218" spans="1:7" ht="19.95" customHeight="1">
      <c r="A218" s="246"/>
      <c r="F218" s="199"/>
    </row>
    <row r="219" spans="1:7" ht="19.95" customHeight="1">
      <c r="A219" s="246"/>
      <c r="F219" s="199"/>
    </row>
    <row r="220" spans="1:7" ht="19.95" customHeight="1">
      <c r="A220" s="246"/>
      <c r="F220" s="199"/>
    </row>
    <row r="221" spans="1:7" ht="19.95" customHeight="1">
      <c r="A221" s="246"/>
      <c r="F221" s="199"/>
    </row>
    <row r="222" spans="1:7" ht="19.95" customHeight="1">
      <c r="A222" s="246"/>
      <c r="F222" s="199"/>
    </row>
    <row r="223" spans="1:7" ht="19.95" customHeight="1">
      <c r="A223" s="246"/>
      <c r="F223" s="199"/>
    </row>
    <row r="224" spans="1:7" ht="19.95" customHeight="1">
      <c r="A224" s="246"/>
      <c r="G224" s="198"/>
    </row>
    <row r="225" spans="7:7" ht="19.95" customHeight="1">
      <c r="G225" s="198"/>
    </row>
    <row r="226" spans="7:7" ht="19.95" customHeight="1">
      <c r="G226" s="198"/>
    </row>
    <row r="227" spans="7:7" ht="19.95" customHeight="1"/>
    <row r="228" spans="7:7" ht="19.95" customHeight="1"/>
    <row r="229" spans="7:7" ht="19.95" customHeight="1"/>
    <row r="230" spans="7:7" ht="19.95" customHeight="1"/>
    <row r="231" spans="7:7" ht="19.95" customHeight="1"/>
    <row r="232" spans="7:7" ht="19.95" customHeight="1"/>
    <row r="233" spans="7:7" ht="19.95" customHeight="1"/>
    <row r="234" spans="7:7" ht="19.95" customHeight="1"/>
    <row r="235" spans="7:7" ht="19.95" customHeight="1"/>
    <row r="236" spans="7:7" ht="19.95" customHeight="1"/>
    <row r="237" spans="7:7" ht="19.95" customHeight="1"/>
    <row r="238" spans="7:7" ht="19.95" customHeight="1"/>
    <row r="239" spans="7:7" ht="19.95" customHeight="1"/>
    <row r="240" spans="7:7" ht="19.95" customHeight="1"/>
    <row r="241" ht="19.95" customHeight="1"/>
    <row r="242" ht="19.95" customHeight="1"/>
    <row r="243" ht="19.95" customHeight="1"/>
    <row r="244" ht="19.95" customHeight="1"/>
    <row r="245" ht="19.95" customHeight="1"/>
    <row r="246" ht="19.95" customHeight="1"/>
    <row r="247" ht="19.95" customHeight="1"/>
    <row r="248" ht="19.95" customHeight="1"/>
    <row r="249" ht="19.95" customHeight="1"/>
    <row r="250" ht="19.95" customHeight="1"/>
    <row r="251" ht="19.95" customHeight="1"/>
    <row r="252" ht="19.95" customHeight="1"/>
    <row r="253" ht="19.95" customHeight="1"/>
    <row r="254" ht="19.95" customHeight="1"/>
    <row r="255" ht="19.95" customHeight="1"/>
    <row r="256" ht="19.95" customHeight="1"/>
    <row r="257" ht="19.95" customHeight="1"/>
    <row r="258" ht="19.95" customHeight="1"/>
    <row r="259" ht="19.95" customHeight="1"/>
    <row r="260" ht="19.95" customHeight="1"/>
    <row r="261" ht="19.95" customHeight="1"/>
    <row r="262" ht="19.95" customHeight="1"/>
    <row r="263" ht="19.95" customHeight="1"/>
  </sheetData>
  <mergeCells count="6">
    <mergeCell ref="A184:A224"/>
    <mergeCell ref="A143:A183"/>
    <mergeCell ref="A2:A40"/>
    <mergeCell ref="A41:A68"/>
    <mergeCell ref="A69:A108"/>
    <mergeCell ref="A109:A142"/>
  </mergeCells>
  <phoneticPr fontId="12"/>
  <hyperlinks>
    <hyperlink ref="C75" r:id="rId1" xr:uid="{79663A2E-DABD-49B8-BDBB-04FDB652269C}"/>
  </hyperlinks>
  <pageMargins left="0.31496062992125984" right="0.31496062992125984" top="0.35433070866141736" bottom="0.35433070866141736" header="0.31496062992125984" footer="0.31496062992125984"/>
  <pageSetup paperSize="9" orientation="portrait" r:id="rId2"/>
  <headerFooter>
    <oddHeader>&amp;R見積書作成時の留意点</oddHeader>
    <oddFooter>&amp;C&amp;P/&amp;N</oddFooter>
  </headerFooter>
  <rowBreaks count="4" manualBreakCount="4">
    <brk id="40" max="16383" man="1"/>
    <brk id="68" max="16383" man="1"/>
    <brk id="108" max="16383" man="1"/>
    <brk id="142"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BB138-C546-486C-A959-9079E6634DE5}">
  <sheetPr>
    <tabColor rgb="FFFFFF00"/>
    <pageSetUpPr fitToPage="1"/>
  </sheetPr>
  <dimension ref="A1:AI37"/>
  <sheetViews>
    <sheetView topLeftCell="A13" zoomScaleNormal="100" zoomScaleSheetLayoutView="100" workbookViewId="0">
      <selection activeCell="Y14" sqref="Y14:AH15"/>
    </sheetView>
  </sheetViews>
  <sheetFormatPr defaultColWidth="8.88671875" defaultRowHeight="13.2"/>
  <cols>
    <col min="1" max="1" width="2.44140625" style="119" customWidth="1"/>
    <col min="2" max="22" width="4.109375" style="119" customWidth="1"/>
    <col min="23" max="23" width="2.44140625" style="119" customWidth="1"/>
    <col min="24" max="24" width="1.88671875" style="148" customWidth="1"/>
    <col min="25" max="29" width="4.88671875" style="119" customWidth="1"/>
    <col min="30" max="31" width="6" style="119" customWidth="1"/>
    <col min="32" max="16384" width="8.88671875" style="119"/>
  </cols>
  <sheetData>
    <row r="1" spans="1:35" ht="13.8" thickBot="1">
      <c r="X1" s="184"/>
      <c r="Y1" s="183"/>
      <c r="Z1" s="183"/>
      <c r="AA1" s="183"/>
      <c r="AB1" s="183"/>
      <c r="AC1" s="183"/>
      <c r="AD1" s="183"/>
      <c r="AE1" s="183"/>
      <c r="AF1" s="183"/>
      <c r="AG1" s="183"/>
      <c r="AH1" s="183"/>
      <c r="AI1" s="183"/>
    </row>
    <row r="2" spans="1:35" s="121" customFormat="1" ht="23.1" customHeight="1" thickBot="1">
      <c r="A2" s="120"/>
      <c r="B2" s="120"/>
      <c r="P2" s="260">
        <f>Y2</f>
        <v>45404</v>
      </c>
      <c r="Q2" s="260"/>
      <c r="R2" s="260"/>
      <c r="S2" s="260"/>
      <c r="T2" s="260"/>
      <c r="U2" s="260"/>
      <c r="V2" s="260"/>
      <c r="W2" s="168"/>
      <c r="X2" s="184"/>
      <c r="Y2" s="257">
        <v>45404</v>
      </c>
      <c r="Z2" s="258"/>
      <c r="AA2" s="259"/>
      <c r="AB2" s="189" t="s">
        <v>75</v>
      </c>
      <c r="AC2" s="190"/>
      <c r="AD2" s="190"/>
      <c r="AE2" s="186"/>
      <c r="AF2" s="186"/>
      <c r="AG2" s="186"/>
      <c r="AH2" s="186"/>
      <c r="AI2" s="186"/>
    </row>
    <row r="3" spans="1:35" s="121" customFormat="1" ht="23.1" customHeight="1">
      <c r="X3" s="185"/>
      <c r="Y3" s="186"/>
      <c r="Z3" s="186"/>
      <c r="AA3" s="186"/>
      <c r="AB3" s="186"/>
      <c r="AC3" s="186"/>
      <c r="AD3" s="186"/>
      <c r="AE3" s="186"/>
      <c r="AF3" s="186"/>
      <c r="AG3" s="186"/>
      <c r="AH3" s="186"/>
      <c r="AI3" s="186"/>
    </row>
    <row r="4" spans="1:35" s="121" customFormat="1" ht="23.1" customHeight="1">
      <c r="B4" s="121" t="s">
        <v>76</v>
      </c>
      <c r="X4" s="185"/>
      <c r="Y4" s="196" t="s">
        <v>77</v>
      </c>
      <c r="Z4" s="250"/>
      <c r="AA4" s="250"/>
      <c r="AB4" s="250"/>
      <c r="AC4" s="250"/>
      <c r="AD4" s="250"/>
      <c r="AE4" s="250"/>
      <c r="AF4" s="186"/>
      <c r="AG4" s="186"/>
      <c r="AH4" s="186"/>
      <c r="AI4" s="186"/>
    </row>
    <row r="5" spans="1:35" s="121" customFormat="1" ht="23.1" customHeight="1">
      <c r="B5" s="121" t="s">
        <v>78</v>
      </c>
      <c r="X5" s="185"/>
      <c r="Y5" s="196" t="s">
        <v>79</v>
      </c>
      <c r="Z5" s="249" t="s">
        <v>80</v>
      </c>
      <c r="AA5" s="249"/>
      <c r="AB5" s="249"/>
      <c r="AC5" s="249"/>
      <c r="AD5" s="249"/>
      <c r="AE5" s="249"/>
      <c r="AF5" s="186"/>
      <c r="AG5" s="186"/>
      <c r="AH5" s="186"/>
      <c r="AI5" s="186"/>
    </row>
    <row r="6" spans="1:35" s="121" customFormat="1" ht="11.7" customHeight="1">
      <c r="X6" s="185"/>
      <c r="Y6" s="196" t="s">
        <v>81</v>
      </c>
      <c r="Z6" s="249" t="s">
        <v>82</v>
      </c>
      <c r="AA6" s="249"/>
      <c r="AB6" s="249"/>
      <c r="AC6" s="249"/>
      <c r="AD6" s="249"/>
      <c r="AE6" s="249"/>
      <c r="AF6" s="186"/>
      <c r="AG6" s="186"/>
      <c r="AH6" s="186"/>
      <c r="AI6" s="186"/>
    </row>
    <row r="7" spans="1:35" s="121" customFormat="1" ht="23.1" customHeight="1">
      <c r="M7" s="252" t="str">
        <f>IF(Z4="","",Z4)</f>
        <v/>
      </c>
      <c r="N7" s="252"/>
      <c r="O7" s="252"/>
      <c r="P7" s="252"/>
      <c r="Q7" s="252"/>
      <c r="R7" s="252"/>
      <c r="S7" s="252"/>
      <c r="T7" s="252"/>
      <c r="U7" s="252"/>
      <c r="V7" s="252"/>
      <c r="X7" s="185"/>
      <c r="Y7" s="196" t="s">
        <v>83</v>
      </c>
      <c r="Z7" s="249" t="s">
        <v>84</v>
      </c>
      <c r="AA7" s="249"/>
      <c r="AB7" s="249"/>
      <c r="AC7" s="249"/>
      <c r="AD7" s="249"/>
      <c r="AE7" s="249"/>
      <c r="AF7" s="186"/>
      <c r="AG7" s="186"/>
      <c r="AH7" s="186"/>
      <c r="AI7" s="186"/>
    </row>
    <row r="8" spans="1:35" s="121" customFormat="1" ht="23.1" customHeight="1">
      <c r="M8" s="251" t="str">
        <f>Z5</f>
        <v>東京都千代田区神田錦町三丁目22番地</v>
      </c>
      <c r="N8" s="251"/>
      <c r="O8" s="251"/>
      <c r="P8" s="251"/>
      <c r="Q8" s="251"/>
      <c r="R8" s="251"/>
      <c r="S8" s="251"/>
      <c r="T8" s="251"/>
      <c r="U8" s="251"/>
      <c r="V8" s="251"/>
      <c r="X8" s="185"/>
      <c r="Y8" s="186"/>
      <c r="Z8" s="186"/>
      <c r="AA8" s="186"/>
      <c r="AB8" s="186"/>
      <c r="AC8" s="186"/>
      <c r="AD8" s="186"/>
      <c r="AE8" s="186"/>
      <c r="AF8" s="186"/>
      <c r="AG8" s="186"/>
      <c r="AH8" s="186"/>
      <c r="AI8" s="186"/>
    </row>
    <row r="9" spans="1:35" s="121" customFormat="1" ht="23.1" customHeight="1">
      <c r="M9" s="252" t="str">
        <f>Z6</f>
        <v>パシフィックコンサルタンツ株式会社</v>
      </c>
      <c r="N9" s="252"/>
      <c r="O9" s="252"/>
      <c r="P9" s="252"/>
      <c r="Q9" s="252"/>
      <c r="R9" s="252"/>
      <c r="S9" s="252"/>
      <c r="T9" s="252"/>
      <c r="U9" s="252"/>
      <c r="V9" s="252"/>
      <c r="X9" s="189"/>
      <c r="Y9" s="248"/>
      <c r="Z9" s="248"/>
      <c r="AA9" s="186"/>
      <c r="AB9" s="186"/>
      <c r="AC9" s="186"/>
      <c r="AD9" s="186"/>
      <c r="AE9" s="186"/>
      <c r="AF9" s="186"/>
      <c r="AG9" s="186"/>
      <c r="AH9" s="186"/>
      <c r="AI9" s="186"/>
    </row>
    <row r="10" spans="1:35" s="121" customFormat="1" ht="23.1" customHeight="1">
      <c r="M10" s="251" t="str">
        <f>Z7</f>
        <v>□□　□□</v>
      </c>
      <c r="N10" s="251"/>
      <c r="O10" s="251"/>
      <c r="P10" s="251"/>
      <c r="Q10" s="251"/>
      <c r="R10" s="251"/>
      <c r="S10" s="251"/>
      <c r="T10" s="251"/>
      <c r="U10" s="251"/>
      <c r="V10" s="251"/>
      <c r="X10" s="189"/>
      <c r="Y10" s="248"/>
      <c r="Z10" s="248"/>
      <c r="AA10" s="186"/>
      <c r="AB10" s="186"/>
      <c r="AC10" s="186"/>
      <c r="AD10" s="186"/>
      <c r="AE10" s="186"/>
      <c r="AF10" s="186"/>
      <c r="AG10" s="186"/>
      <c r="AH10" s="186"/>
      <c r="AI10" s="186"/>
    </row>
    <row r="11" spans="1:35" s="121" customFormat="1" ht="23.1" customHeight="1">
      <c r="X11" s="185"/>
      <c r="Y11" s="175"/>
      <c r="Z11" s="175"/>
      <c r="AA11" s="175"/>
      <c r="AB11" s="175"/>
      <c r="AC11" s="175"/>
      <c r="AD11" s="175"/>
      <c r="AE11" s="175"/>
      <c r="AF11" s="186"/>
      <c r="AG11" s="186"/>
      <c r="AH11" s="186"/>
      <c r="AI11" s="186"/>
    </row>
    <row r="12" spans="1:35" s="121" customFormat="1" ht="11.7" customHeight="1">
      <c r="X12" s="185"/>
      <c r="Y12" s="185"/>
      <c r="Z12" s="185"/>
      <c r="AA12" s="185"/>
      <c r="AB12" s="185"/>
      <c r="AC12" s="185"/>
      <c r="AD12" s="185"/>
      <c r="AE12" s="185"/>
      <c r="AF12" s="186"/>
      <c r="AG12" s="186"/>
      <c r="AH12" s="186"/>
      <c r="AI12" s="186"/>
    </row>
    <row r="13" spans="1:35" s="121" customFormat="1" ht="23.1" customHeight="1">
      <c r="B13" s="265" t="s">
        <v>85</v>
      </c>
      <c r="C13" s="265"/>
      <c r="D13" s="265"/>
      <c r="E13" s="265"/>
      <c r="F13" s="265"/>
      <c r="G13" s="265"/>
      <c r="H13" s="265"/>
      <c r="I13" s="265"/>
      <c r="J13" s="265"/>
      <c r="K13" s="265"/>
      <c r="L13" s="265"/>
      <c r="M13" s="265"/>
      <c r="N13" s="265"/>
      <c r="O13" s="265"/>
      <c r="P13" s="265"/>
      <c r="Q13" s="265"/>
      <c r="R13" s="265"/>
      <c r="S13" s="265"/>
      <c r="T13" s="265"/>
      <c r="U13" s="265"/>
      <c r="V13" s="265"/>
      <c r="X13" s="185"/>
      <c r="Y13" s="175" t="s">
        <v>86</v>
      </c>
      <c r="Z13" s="175"/>
      <c r="AA13" s="175"/>
      <c r="AB13" s="175"/>
      <c r="AC13" s="175"/>
      <c r="AD13" s="175"/>
      <c r="AE13" s="175"/>
      <c r="AF13" s="186"/>
      <c r="AG13" s="186"/>
      <c r="AH13" s="186"/>
      <c r="AI13" s="186"/>
    </row>
    <row r="14" spans="1:35" s="121" customFormat="1" ht="23.1" customHeight="1">
      <c r="X14" s="185"/>
      <c r="Y14" s="247" t="s">
        <v>87</v>
      </c>
      <c r="Z14" s="247"/>
      <c r="AA14" s="247"/>
      <c r="AB14" s="247"/>
      <c r="AC14" s="247"/>
      <c r="AD14" s="247"/>
      <c r="AE14" s="247"/>
      <c r="AF14" s="247"/>
      <c r="AG14" s="247"/>
      <c r="AH14" s="247"/>
      <c r="AI14" s="186"/>
    </row>
    <row r="15" spans="1:35" s="121" customFormat="1" ht="23.1" customHeight="1">
      <c r="B15" s="262" t="str">
        <f>"令和6年度「二国間クレジット取得等のためのインフラ整備調査事業（JCM実現可能性調査）」"&amp;Y14&amp;"提案のため、下記の通りお見積り申し上げます。"</f>
        <v>令和6年度「二国間クレジット取得等のためのインフラ整備調査事業（JCM実現可能性調査）」〇〇〇〇提案のため、下記の通りお見積り申し上げます。</v>
      </c>
      <c r="C15" s="262"/>
      <c r="D15" s="262"/>
      <c r="E15" s="262"/>
      <c r="F15" s="262"/>
      <c r="G15" s="262"/>
      <c r="H15" s="262"/>
      <c r="I15" s="262"/>
      <c r="J15" s="262"/>
      <c r="K15" s="262"/>
      <c r="L15" s="262"/>
      <c r="M15" s="262"/>
      <c r="N15" s="262"/>
      <c r="O15" s="262"/>
      <c r="P15" s="262"/>
      <c r="Q15" s="262"/>
      <c r="R15" s="262"/>
      <c r="S15" s="262"/>
      <c r="T15" s="262"/>
      <c r="U15" s="262"/>
      <c r="V15" s="262"/>
      <c r="X15" s="185"/>
      <c r="Y15" s="247"/>
      <c r="Z15" s="247"/>
      <c r="AA15" s="247"/>
      <c r="AB15" s="247"/>
      <c r="AC15" s="247"/>
      <c r="AD15" s="247"/>
      <c r="AE15" s="247"/>
      <c r="AF15" s="247"/>
      <c r="AG15" s="247"/>
      <c r="AH15" s="247"/>
      <c r="AI15" s="186"/>
    </row>
    <row r="16" spans="1:35" s="121" customFormat="1" ht="23.1" customHeight="1">
      <c r="B16" s="262"/>
      <c r="C16" s="262"/>
      <c r="D16" s="262"/>
      <c r="E16" s="262"/>
      <c r="F16" s="262"/>
      <c r="G16" s="262"/>
      <c r="H16" s="262"/>
      <c r="I16" s="262"/>
      <c r="J16" s="262"/>
      <c r="K16" s="262"/>
      <c r="L16" s="262"/>
      <c r="M16" s="262"/>
      <c r="N16" s="262"/>
      <c r="O16" s="262"/>
      <c r="P16" s="262"/>
      <c r="Q16" s="262"/>
      <c r="R16" s="262"/>
      <c r="S16" s="262"/>
      <c r="T16" s="262"/>
      <c r="U16" s="262"/>
      <c r="V16" s="262"/>
      <c r="X16" s="185"/>
      <c r="Y16" s="186"/>
      <c r="Z16" s="186"/>
      <c r="AA16" s="186"/>
      <c r="AB16" s="186"/>
      <c r="AC16" s="186"/>
      <c r="AD16" s="186"/>
      <c r="AE16" s="186"/>
      <c r="AF16" s="186"/>
      <c r="AG16" s="186"/>
      <c r="AH16" s="186"/>
      <c r="AI16" s="186"/>
    </row>
    <row r="17" spans="2:35" s="121" customFormat="1" ht="23.1" customHeight="1">
      <c r="X17" s="185"/>
      <c r="Y17" s="186"/>
      <c r="Z17" s="186"/>
      <c r="AA17" s="186"/>
      <c r="AB17" s="186"/>
      <c r="AC17" s="186"/>
      <c r="AD17" s="186"/>
      <c r="AE17" s="186"/>
      <c r="AF17" s="186"/>
      <c r="AG17" s="186"/>
      <c r="AH17" s="186"/>
      <c r="AI17" s="186"/>
    </row>
    <row r="18" spans="2:35" s="121" customFormat="1" ht="23.1" customHeight="1">
      <c r="B18" s="167" t="s">
        <v>88</v>
      </c>
      <c r="C18" s="167"/>
      <c r="D18" s="167"/>
      <c r="E18" s="266">
        <f>見積内訳!D92</f>
        <v>0</v>
      </c>
      <c r="F18" s="266"/>
      <c r="G18" s="266"/>
      <c r="H18" s="266"/>
      <c r="I18" s="266"/>
      <c r="J18" s="226" t="s">
        <v>89</v>
      </c>
      <c r="K18" s="226" t="s">
        <v>90</v>
      </c>
      <c r="L18" s="226"/>
      <c r="M18" s="227"/>
      <c r="N18" s="227"/>
      <c r="O18" s="227"/>
      <c r="P18" s="227"/>
      <c r="Q18" s="227"/>
      <c r="R18" s="227"/>
      <c r="S18" s="227"/>
      <c r="T18" s="227"/>
      <c r="X18" s="185"/>
      <c r="Y18" s="186"/>
      <c r="Z18" s="186"/>
      <c r="AA18" s="186"/>
      <c r="AB18" s="186"/>
      <c r="AC18" s="186"/>
      <c r="AD18" s="186"/>
      <c r="AE18" s="186"/>
      <c r="AF18" s="186"/>
      <c r="AG18" s="186"/>
      <c r="AH18" s="186"/>
      <c r="AI18" s="186"/>
    </row>
    <row r="19" spans="2:35" s="121" customFormat="1" ht="23.1" customHeight="1">
      <c r="B19" s="122"/>
      <c r="E19" s="228"/>
      <c r="F19" s="228"/>
      <c r="G19" s="228"/>
      <c r="H19" s="228"/>
      <c r="I19" s="228"/>
      <c r="M19" s="227"/>
      <c r="N19" s="227"/>
      <c r="O19" s="227"/>
      <c r="P19" s="227"/>
      <c r="Q19" s="227"/>
      <c r="R19" s="227"/>
      <c r="S19" s="227"/>
      <c r="X19" s="185"/>
      <c r="Y19" s="186"/>
      <c r="Z19" s="186"/>
      <c r="AA19" s="186"/>
      <c r="AB19" s="186"/>
      <c r="AC19" s="186"/>
      <c r="AD19" s="186"/>
      <c r="AE19" s="186"/>
      <c r="AF19" s="186"/>
      <c r="AG19" s="186"/>
      <c r="AH19" s="186"/>
      <c r="AI19" s="186"/>
    </row>
    <row r="20" spans="2:35" s="121" customFormat="1" ht="23.1" customHeight="1">
      <c r="B20" s="122"/>
      <c r="H20" s="229"/>
      <c r="I20" s="229"/>
      <c r="J20" s="229"/>
      <c r="M20" s="227"/>
      <c r="N20" s="227"/>
      <c r="O20" s="227"/>
      <c r="P20" s="227"/>
      <c r="Q20" s="227"/>
      <c r="R20" s="227"/>
      <c r="S20" s="227"/>
      <c r="X20" s="185"/>
      <c r="Y20" s="186"/>
      <c r="Z20" s="261"/>
      <c r="AA20" s="187"/>
      <c r="AB20" s="188"/>
      <c r="AC20" s="188"/>
      <c r="AD20" s="188"/>
      <c r="AE20" s="186"/>
      <c r="AF20" s="186"/>
      <c r="AG20" s="186"/>
      <c r="AH20" s="186"/>
      <c r="AI20" s="186"/>
    </row>
    <row r="21" spans="2:35" s="121" customFormat="1" ht="23.1" customHeight="1">
      <c r="B21" s="256" t="s">
        <v>91</v>
      </c>
      <c r="C21" s="256"/>
      <c r="D21" s="256"/>
      <c r="E21" s="256"/>
      <c r="F21" s="256"/>
      <c r="G21" s="256"/>
      <c r="H21" s="254" t="s">
        <v>92</v>
      </c>
      <c r="I21" s="254"/>
      <c r="J21" s="254"/>
      <c r="K21" s="254"/>
      <c r="L21" s="254"/>
      <c r="M21" s="254" t="s">
        <v>93</v>
      </c>
      <c r="N21" s="254"/>
      <c r="O21" s="254"/>
      <c r="P21" s="254"/>
      <c r="Q21" s="254"/>
      <c r="R21" s="254" t="s">
        <v>94</v>
      </c>
      <c r="S21" s="254"/>
      <c r="T21" s="254"/>
      <c r="U21" s="254"/>
      <c r="V21" s="254"/>
      <c r="X21" s="185"/>
      <c r="Y21" s="186"/>
      <c r="Z21" s="261"/>
      <c r="AA21" s="187"/>
      <c r="AB21" s="188"/>
      <c r="AC21" s="187"/>
      <c r="AD21" s="188"/>
      <c r="AE21" s="186"/>
      <c r="AF21" s="186"/>
      <c r="AG21" s="186"/>
      <c r="AH21" s="186"/>
      <c r="AI21" s="186"/>
    </row>
    <row r="22" spans="2:35" s="121" customFormat="1" ht="23.1" customHeight="1">
      <c r="B22" s="255" t="s">
        <v>95</v>
      </c>
      <c r="C22" s="255"/>
      <c r="D22" s="255"/>
      <c r="E22" s="255"/>
      <c r="F22" s="255"/>
      <c r="G22" s="255"/>
      <c r="H22" s="253">
        <f>見積内訳!E91</f>
        <v>0</v>
      </c>
      <c r="I22" s="253"/>
      <c r="J22" s="253"/>
      <c r="K22" s="253"/>
      <c r="L22" s="253"/>
      <c r="M22" s="253">
        <v>0</v>
      </c>
      <c r="N22" s="253"/>
      <c r="O22" s="253"/>
      <c r="P22" s="253"/>
      <c r="Q22" s="253"/>
      <c r="R22" s="253">
        <f>SUM(H22:Q22)</f>
        <v>0</v>
      </c>
      <c r="S22" s="253"/>
      <c r="T22" s="253"/>
      <c r="U22" s="253"/>
      <c r="V22" s="253"/>
      <c r="X22" s="185"/>
      <c r="Y22" s="186"/>
      <c r="Z22" s="187"/>
      <c r="AA22" s="187"/>
      <c r="AB22" s="188"/>
      <c r="AC22" s="187"/>
      <c r="AD22" s="188"/>
      <c r="AE22" s="186"/>
      <c r="AF22" s="186"/>
      <c r="AG22" s="186"/>
      <c r="AH22" s="186"/>
      <c r="AI22" s="186"/>
    </row>
    <row r="23" spans="2:35" s="121" customFormat="1" ht="23.1" customHeight="1">
      <c r="B23" s="255" t="s">
        <v>96</v>
      </c>
      <c r="C23" s="255"/>
      <c r="D23" s="255"/>
      <c r="E23" s="255"/>
      <c r="F23" s="255"/>
      <c r="G23" s="255"/>
      <c r="H23" s="253">
        <f>見積内訳!F91</f>
        <v>0</v>
      </c>
      <c r="I23" s="253"/>
      <c r="J23" s="253"/>
      <c r="K23" s="253"/>
      <c r="L23" s="253"/>
      <c r="M23" s="253">
        <f>見積内訳!G91</f>
        <v>0</v>
      </c>
      <c r="N23" s="253"/>
      <c r="O23" s="253"/>
      <c r="P23" s="253"/>
      <c r="Q23" s="253"/>
      <c r="R23" s="253">
        <f>SUM(H23:Q23)</f>
        <v>0</v>
      </c>
      <c r="S23" s="253"/>
      <c r="T23" s="253"/>
      <c r="U23" s="253"/>
      <c r="V23" s="253"/>
      <c r="X23" s="185"/>
      <c r="Y23" s="186"/>
      <c r="Z23" s="187"/>
      <c r="AA23" s="187"/>
      <c r="AB23" s="188"/>
      <c r="AC23" s="187"/>
      <c r="AD23" s="188"/>
      <c r="AE23" s="186"/>
      <c r="AF23" s="186"/>
      <c r="AG23" s="186"/>
      <c r="AH23" s="186"/>
      <c r="AI23" s="186"/>
    </row>
    <row r="24" spans="2:35" s="121" customFormat="1" ht="23.1" customHeight="1">
      <c r="B24" s="255" t="s">
        <v>97</v>
      </c>
      <c r="C24" s="255"/>
      <c r="D24" s="255"/>
      <c r="E24" s="255"/>
      <c r="F24" s="255"/>
      <c r="G24" s="255"/>
      <c r="H24" s="253">
        <v>0</v>
      </c>
      <c r="I24" s="253"/>
      <c r="J24" s="253"/>
      <c r="K24" s="253"/>
      <c r="L24" s="253"/>
      <c r="M24" s="253">
        <v>0</v>
      </c>
      <c r="N24" s="253"/>
      <c r="O24" s="253"/>
      <c r="P24" s="253"/>
      <c r="Q24" s="253"/>
      <c r="R24" s="253">
        <v>0</v>
      </c>
      <c r="S24" s="253"/>
      <c r="T24" s="253"/>
      <c r="U24" s="253"/>
      <c r="V24" s="253"/>
      <c r="X24" s="185"/>
      <c r="Y24" s="186"/>
      <c r="Z24" s="186"/>
      <c r="AA24" s="186"/>
      <c r="AB24" s="186"/>
      <c r="AC24" s="186"/>
      <c r="AD24" s="186"/>
      <c r="AE24" s="186"/>
      <c r="AF24" s="186"/>
      <c r="AG24" s="186"/>
      <c r="AH24" s="186"/>
      <c r="AI24" s="186"/>
    </row>
    <row r="25" spans="2:35" s="121" customFormat="1" ht="23.1" customHeight="1">
      <c r="B25" s="256" t="s">
        <v>94</v>
      </c>
      <c r="C25" s="256"/>
      <c r="D25" s="256"/>
      <c r="E25" s="256"/>
      <c r="F25" s="256"/>
      <c r="G25" s="256"/>
      <c r="H25" s="253">
        <f>SUM(H22:L24)</f>
        <v>0</v>
      </c>
      <c r="I25" s="253"/>
      <c r="J25" s="253"/>
      <c r="K25" s="253"/>
      <c r="L25" s="253"/>
      <c r="M25" s="253">
        <f>SUM(M22:Q24)</f>
        <v>0</v>
      </c>
      <c r="N25" s="253"/>
      <c r="O25" s="253"/>
      <c r="P25" s="253"/>
      <c r="Q25" s="253"/>
      <c r="R25" s="253">
        <f t="shared" ref="R25" si="0">SUM(R22:V24)</f>
        <v>0</v>
      </c>
      <c r="S25" s="253"/>
      <c r="T25" s="253"/>
      <c r="U25" s="253"/>
      <c r="V25" s="253"/>
      <c r="X25" s="185"/>
      <c r="Y25" s="186"/>
      <c r="Z25" s="186"/>
      <c r="AA25" s="186"/>
      <c r="AB25" s="186"/>
      <c r="AC25" s="186"/>
      <c r="AD25" s="186"/>
      <c r="AE25" s="186"/>
      <c r="AF25" s="186"/>
      <c r="AG25" s="186"/>
      <c r="AH25" s="186"/>
      <c r="AI25" s="186"/>
    </row>
    <row r="26" spans="2:35" s="121" customFormat="1" ht="23.1" customHeight="1" thickBot="1">
      <c r="B26" s="123"/>
      <c r="C26" s="123"/>
      <c r="D26" s="123"/>
      <c r="E26" s="123"/>
      <c r="F26" s="123"/>
      <c r="G26" s="123"/>
      <c r="H26" s="123"/>
      <c r="I26" s="123"/>
      <c r="J26" s="123"/>
      <c r="K26" s="123"/>
      <c r="L26" s="123"/>
      <c r="M26" s="123"/>
      <c r="N26" s="123"/>
      <c r="O26" s="123"/>
      <c r="P26" s="123"/>
      <c r="Q26" s="123"/>
      <c r="R26" s="123"/>
      <c r="S26" s="123"/>
      <c r="T26" s="123"/>
      <c r="U26" s="123"/>
      <c r="V26" s="123"/>
      <c r="X26" s="185"/>
      <c r="Y26" s="186"/>
      <c r="Z26" s="186"/>
      <c r="AA26" s="186"/>
      <c r="AB26" s="186"/>
      <c r="AC26" s="186"/>
      <c r="AD26" s="186"/>
      <c r="AE26" s="186"/>
      <c r="AF26" s="186"/>
      <c r="AG26" s="186"/>
      <c r="AH26" s="186"/>
      <c r="AI26" s="186"/>
    </row>
    <row r="27" spans="2:35" s="121" customFormat="1" ht="23.1" customHeight="1" thickTop="1">
      <c r="B27" s="264" t="s">
        <v>98</v>
      </c>
      <c r="C27" s="264"/>
      <c r="X27" s="185"/>
      <c r="Y27" s="186"/>
      <c r="Z27" s="186"/>
      <c r="AA27" s="186"/>
      <c r="AB27" s="186"/>
      <c r="AC27" s="186"/>
      <c r="AD27" s="186"/>
      <c r="AE27" s="186"/>
      <c r="AF27" s="186"/>
      <c r="AG27" s="186"/>
      <c r="AH27" s="186"/>
      <c r="AI27" s="186"/>
    </row>
    <row r="28" spans="2:35" s="121" customFormat="1" ht="23.1" customHeight="1">
      <c r="B28" s="262" t="str">
        <f>"令和6年度「二国間クレジット取得等のためのインフラ整備調査事業（JCM実現可能性調査）」（"&amp;Y14&amp;"）"</f>
        <v>令和6年度「二国間クレジット取得等のためのインフラ整備調査事業（JCM実現可能性調査）」（〇〇〇〇）</v>
      </c>
      <c r="C28" s="262"/>
      <c r="D28" s="262"/>
      <c r="E28" s="262"/>
      <c r="F28" s="262"/>
      <c r="G28" s="262"/>
      <c r="H28" s="262"/>
      <c r="I28" s="262"/>
      <c r="J28" s="262"/>
      <c r="K28" s="262"/>
      <c r="L28" s="262"/>
      <c r="M28" s="262"/>
      <c r="N28" s="262"/>
      <c r="O28" s="262"/>
      <c r="P28" s="262"/>
      <c r="Q28" s="262"/>
      <c r="R28" s="262"/>
      <c r="S28" s="262"/>
      <c r="T28" s="262"/>
      <c r="U28" s="262"/>
      <c r="V28" s="262"/>
      <c r="X28" s="185"/>
      <c r="Y28" s="186"/>
      <c r="Z28" s="186"/>
      <c r="AA28" s="186"/>
      <c r="AB28" s="186"/>
      <c r="AC28" s="186"/>
      <c r="AD28" s="186"/>
      <c r="AE28" s="186"/>
      <c r="AF28" s="186"/>
      <c r="AG28" s="186"/>
      <c r="AH28" s="186"/>
      <c r="AI28" s="186"/>
    </row>
    <row r="29" spans="2:35" s="121" customFormat="1" ht="23.1" customHeight="1">
      <c r="B29" s="262"/>
      <c r="C29" s="262"/>
      <c r="D29" s="262"/>
      <c r="E29" s="262"/>
      <c r="F29" s="262"/>
      <c r="G29" s="262"/>
      <c r="H29" s="262"/>
      <c r="I29" s="262"/>
      <c r="J29" s="262"/>
      <c r="K29" s="262"/>
      <c r="L29" s="262"/>
      <c r="M29" s="262"/>
      <c r="N29" s="262"/>
      <c r="O29" s="262"/>
      <c r="P29" s="262"/>
      <c r="Q29" s="262"/>
      <c r="R29" s="262"/>
      <c r="S29" s="262"/>
      <c r="T29" s="262"/>
      <c r="U29" s="262"/>
      <c r="V29" s="262"/>
      <c r="X29" s="185"/>
      <c r="Y29" s="186"/>
      <c r="Z29" s="186"/>
      <c r="AA29" s="186"/>
      <c r="AB29" s="186"/>
      <c r="AC29" s="186"/>
      <c r="AD29" s="186"/>
      <c r="AE29" s="186"/>
      <c r="AF29" s="186"/>
      <c r="AG29" s="186"/>
      <c r="AH29" s="186"/>
      <c r="AI29" s="186"/>
    </row>
    <row r="30" spans="2:35" s="121" customFormat="1" ht="23.1" customHeight="1">
      <c r="B30" s="262"/>
      <c r="C30" s="262"/>
      <c r="D30" s="262"/>
      <c r="E30" s="262"/>
      <c r="F30" s="262"/>
      <c r="G30" s="262"/>
      <c r="H30" s="262"/>
      <c r="I30" s="262"/>
      <c r="J30" s="262"/>
      <c r="K30" s="262"/>
      <c r="L30" s="262"/>
      <c r="M30" s="262"/>
      <c r="N30" s="262"/>
      <c r="O30" s="262"/>
      <c r="P30" s="262"/>
      <c r="Q30" s="262"/>
      <c r="R30" s="262"/>
      <c r="S30" s="262"/>
      <c r="T30" s="262"/>
      <c r="U30" s="262"/>
      <c r="V30" s="262"/>
      <c r="X30" s="185"/>
      <c r="Y30" s="186"/>
      <c r="Z30" s="186"/>
      <c r="AA30" s="186"/>
      <c r="AB30" s="186"/>
      <c r="AC30" s="186"/>
      <c r="AD30" s="186"/>
      <c r="AE30" s="186"/>
      <c r="AF30" s="186"/>
      <c r="AG30" s="186"/>
      <c r="AH30" s="186"/>
      <c r="AI30" s="186"/>
    </row>
    <row r="31" spans="2:35" s="121" customFormat="1" ht="23.1" customHeight="1" thickBot="1">
      <c r="B31" s="263"/>
      <c r="C31" s="263"/>
      <c r="D31" s="263"/>
      <c r="E31" s="263"/>
      <c r="F31" s="263"/>
      <c r="G31" s="263"/>
      <c r="H31" s="263"/>
      <c r="I31" s="263"/>
      <c r="J31" s="263"/>
      <c r="K31" s="263"/>
      <c r="L31" s="263"/>
      <c r="M31" s="263"/>
      <c r="N31" s="263"/>
      <c r="O31" s="263"/>
      <c r="P31" s="263"/>
      <c r="Q31" s="263"/>
      <c r="R31" s="263"/>
      <c r="S31" s="263"/>
      <c r="T31" s="263"/>
      <c r="U31" s="263"/>
      <c r="V31" s="263"/>
      <c r="X31" s="185"/>
      <c r="Y31" s="186"/>
      <c r="Z31" s="186"/>
      <c r="AA31" s="186"/>
      <c r="AB31" s="186"/>
      <c r="AC31" s="186"/>
      <c r="AD31" s="186"/>
      <c r="AE31" s="186"/>
      <c r="AF31" s="186"/>
      <c r="AG31" s="186"/>
      <c r="AH31" s="186"/>
      <c r="AI31" s="186"/>
    </row>
    <row r="32" spans="2:35" s="121" customFormat="1" ht="23.1" customHeight="1" thickTop="1">
      <c r="X32" s="185"/>
      <c r="Y32" s="186"/>
      <c r="Z32" s="186"/>
      <c r="AA32" s="186"/>
      <c r="AB32" s="186"/>
      <c r="AC32" s="186"/>
      <c r="AD32" s="186"/>
      <c r="AE32" s="186"/>
      <c r="AF32" s="186"/>
      <c r="AG32" s="186"/>
      <c r="AH32" s="186"/>
      <c r="AI32" s="186"/>
    </row>
    <row r="33" spans="1:35" s="121" customFormat="1" ht="23.1" customHeight="1">
      <c r="X33" s="185"/>
      <c r="Y33" s="186"/>
      <c r="Z33" s="186"/>
      <c r="AA33" s="186"/>
      <c r="AB33" s="186"/>
      <c r="AC33" s="186"/>
      <c r="AD33" s="186"/>
      <c r="AE33" s="186"/>
      <c r="AF33" s="186"/>
      <c r="AG33" s="186"/>
      <c r="AH33" s="186"/>
      <c r="AI33" s="186"/>
    </row>
    <row r="34" spans="1:35" s="121" customFormat="1" ht="23.1" customHeight="1">
      <c r="X34" s="185"/>
      <c r="Y34" s="186"/>
      <c r="Z34" s="186"/>
      <c r="AA34" s="186"/>
      <c r="AB34" s="186"/>
      <c r="AC34" s="186"/>
      <c r="AD34" s="186"/>
      <c r="AE34" s="186"/>
      <c r="AF34" s="186"/>
      <c r="AG34" s="186"/>
      <c r="AH34" s="186"/>
      <c r="AI34" s="186"/>
    </row>
    <row r="35" spans="1:35" ht="23.1" customHeight="1">
      <c r="A35" s="121"/>
      <c r="B35" s="121" t="s">
        <v>99</v>
      </c>
      <c r="C35" s="121"/>
      <c r="D35" s="121"/>
      <c r="E35" s="121"/>
      <c r="F35" s="121"/>
      <c r="G35" s="121"/>
      <c r="H35" s="121"/>
      <c r="I35" s="121"/>
      <c r="J35" s="121"/>
      <c r="K35" s="121"/>
      <c r="L35" s="121"/>
      <c r="M35" s="121"/>
      <c r="N35" s="121"/>
      <c r="O35" s="121"/>
      <c r="P35" s="121"/>
      <c r="Q35" s="121"/>
      <c r="R35" s="121"/>
      <c r="S35" s="121"/>
      <c r="T35" s="121"/>
      <c r="U35" s="121"/>
      <c r="V35" s="121"/>
      <c r="W35" s="121"/>
      <c r="X35" s="184"/>
      <c r="Y35" s="183"/>
      <c r="Z35" s="183"/>
      <c r="AA35" s="183"/>
      <c r="AB35" s="183"/>
      <c r="AC35" s="183"/>
      <c r="AD35" s="183"/>
      <c r="AE35" s="183"/>
      <c r="AF35" s="183"/>
      <c r="AG35" s="183"/>
      <c r="AH35" s="183"/>
      <c r="AI35" s="183"/>
    </row>
    <row r="36" spans="1:35">
      <c r="X36" s="184"/>
      <c r="Y36" s="183"/>
      <c r="Z36" s="183"/>
      <c r="AA36" s="183"/>
      <c r="AB36" s="183"/>
      <c r="AC36" s="183"/>
      <c r="AD36" s="183"/>
      <c r="AE36" s="183"/>
      <c r="AF36" s="183"/>
      <c r="AG36" s="183"/>
      <c r="AH36" s="183"/>
      <c r="AI36" s="183"/>
    </row>
    <row r="37" spans="1:35">
      <c r="A37" s="183"/>
      <c r="B37" s="183"/>
      <c r="C37" s="183"/>
      <c r="D37" s="183"/>
      <c r="E37" s="183"/>
      <c r="F37" s="183"/>
      <c r="G37" s="183"/>
      <c r="H37" s="183"/>
      <c r="I37" s="183"/>
      <c r="J37" s="183"/>
      <c r="K37" s="183"/>
      <c r="L37" s="183"/>
      <c r="M37" s="183"/>
      <c r="N37" s="183"/>
      <c r="O37" s="183"/>
      <c r="P37" s="183"/>
      <c r="Q37" s="183"/>
      <c r="R37" s="183"/>
      <c r="S37" s="183"/>
      <c r="T37" s="183"/>
      <c r="U37" s="183"/>
      <c r="V37" s="183"/>
      <c r="W37" s="183"/>
      <c r="X37" s="184"/>
      <c r="Y37" s="183"/>
      <c r="Z37" s="183"/>
      <c r="AA37" s="183"/>
      <c r="AB37" s="183"/>
      <c r="AC37" s="183"/>
      <c r="AD37" s="183"/>
      <c r="AE37" s="183"/>
      <c r="AF37" s="183"/>
      <c r="AG37" s="183"/>
      <c r="AH37" s="183"/>
      <c r="AI37" s="183"/>
    </row>
  </sheetData>
  <mergeCells count="38">
    <mergeCell ref="Y2:AA2"/>
    <mergeCell ref="P2:V2"/>
    <mergeCell ref="Z20:Z21"/>
    <mergeCell ref="B28:V31"/>
    <mergeCell ref="B27:C27"/>
    <mergeCell ref="B13:V13"/>
    <mergeCell ref="E18:I18"/>
    <mergeCell ref="B15:V16"/>
    <mergeCell ref="B24:G24"/>
    <mergeCell ref="H24:L24"/>
    <mergeCell ref="M24:Q24"/>
    <mergeCell ref="R24:V24"/>
    <mergeCell ref="R22:V22"/>
    <mergeCell ref="B25:G25"/>
    <mergeCell ref="H25:L25"/>
    <mergeCell ref="M25:Q25"/>
    <mergeCell ref="R25:V25"/>
    <mergeCell ref="R21:V21"/>
    <mergeCell ref="B23:G23"/>
    <mergeCell ref="H23:L23"/>
    <mergeCell ref="M23:Q23"/>
    <mergeCell ref="R23:V23"/>
    <mergeCell ref="B22:G22"/>
    <mergeCell ref="H22:L22"/>
    <mergeCell ref="M22:Q22"/>
    <mergeCell ref="B21:G21"/>
    <mergeCell ref="H21:L21"/>
    <mergeCell ref="M21:Q21"/>
    <mergeCell ref="Y14:AH15"/>
    <mergeCell ref="Y9:Z10"/>
    <mergeCell ref="Z5:AE5"/>
    <mergeCell ref="Z4:AE4"/>
    <mergeCell ref="M8:V8"/>
    <mergeCell ref="M7:V7"/>
    <mergeCell ref="M10:V10"/>
    <mergeCell ref="Z7:AE7"/>
    <mergeCell ref="Z6:AE6"/>
    <mergeCell ref="M9:V9"/>
  </mergeCells>
  <phoneticPr fontId="12"/>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FD71-672D-4B4E-96AA-88AA416EE823}">
  <sheetPr>
    <tabColor rgb="FFFFFF00"/>
    <pageSetUpPr fitToPage="1"/>
  </sheetPr>
  <dimension ref="B1:S92"/>
  <sheetViews>
    <sheetView showGridLines="0" zoomScale="85" zoomScaleNormal="85" zoomScaleSheetLayoutView="85" workbookViewId="0">
      <pane ySplit="5" topLeftCell="A66" activePane="bottomLeft" state="frozen"/>
      <selection activeCell="E17" sqref="E17:H17"/>
      <selection pane="bottomLeft"/>
    </sheetView>
  </sheetViews>
  <sheetFormatPr defaultRowHeight="17.399999999999999"/>
  <cols>
    <col min="1" max="1" width="3.109375" customWidth="1"/>
    <col min="2" max="2" width="19.44140625" customWidth="1"/>
    <col min="3" max="3" width="30.88671875" customWidth="1"/>
    <col min="4" max="4" width="16.88671875" customWidth="1"/>
    <col min="5" max="6" width="16.33203125" customWidth="1"/>
    <col min="7" max="7" width="14.88671875" customWidth="1"/>
    <col min="8" max="8" width="13.88671875" customWidth="1"/>
    <col min="9" max="9" width="5.109375" customWidth="1"/>
    <col min="10" max="10" width="8.88671875" customWidth="1"/>
    <col min="11" max="11" width="7.33203125" customWidth="1"/>
    <col min="12" max="12" width="5.109375" customWidth="1"/>
    <col min="13" max="13" width="7.33203125" customWidth="1"/>
    <col min="14" max="14" width="7.109375" customWidth="1"/>
    <col min="15" max="19" width="8.77734375" style="64"/>
  </cols>
  <sheetData>
    <row r="1" spans="2:15" s="64" customFormat="1"/>
    <row r="2" spans="2:15" s="64" customFormat="1" ht="19.2">
      <c r="B2" s="271" t="s">
        <v>100</v>
      </c>
      <c r="C2" s="271"/>
      <c r="D2" s="271"/>
      <c r="E2" s="271"/>
      <c r="F2" s="271"/>
      <c r="G2" s="271"/>
      <c r="H2" s="271"/>
      <c r="I2" s="271"/>
      <c r="J2" s="271"/>
      <c r="K2" s="271"/>
      <c r="L2" s="271"/>
      <c r="M2" s="271"/>
      <c r="N2" s="271"/>
    </row>
    <row r="3" spans="2:15" s="64" customFormat="1" ht="18" thickBot="1">
      <c r="B3" s="24" t="s">
        <v>101</v>
      </c>
      <c r="C3" s="166" t="s">
        <v>102</v>
      </c>
      <c r="D3" s="23"/>
      <c r="E3" s="23"/>
      <c r="F3" s="23"/>
      <c r="G3" s="24"/>
      <c r="H3" s="23"/>
      <c r="I3" s="23"/>
      <c r="J3" s="23"/>
      <c r="K3" s="23"/>
      <c r="L3" s="23"/>
      <c r="M3" s="23"/>
      <c r="N3" s="24" t="s">
        <v>103</v>
      </c>
    </row>
    <row r="4" spans="2:15" s="64" customFormat="1" ht="26.4" customHeight="1">
      <c r="B4" s="272" t="s">
        <v>104</v>
      </c>
      <c r="C4" s="272" t="s">
        <v>105</v>
      </c>
      <c r="D4" s="115" t="s">
        <v>106</v>
      </c>
      <c r="E4" s="66"/>
      <c r="F4" s="66"/>
      <c r="G4" s="67"/>
      <c r="H4" s="274" t="s">
        <v>107</v>
      </c>
      <c r="I4" s="275"/>
      <c r="J4" s="275"/>
      <c r="K4" s="275"/>
      <c r="L4" s="275"/>
      <c r="M4" s="275"/>
      <c r="N4" s="276"/>
    </row>
    <row r="5" spans="2:15" s="64" customFormat="1" ht="39" customHeight="1" thickBot="1">
      <c r="B5" s="273"/>
      <c r="C5" s="273"/>
      <c r="D5" s="68"/>
      <c r="E5" s="69" t="s">
        <v>108</v>
      </c>
      <c r="F5" s="69" t="s">
        <v>109</v>
      </c>
      <c r="G5" s="69" t="s">
        <v>110</v>
      </c>
      <c r="H5" s="277"/>
      <c r="I5" s="278"/>
      <c r="J5" s="278"/>
      <c r="K5" s="278"/>
      <c r="L5" s="278"/>
      <c r="M5" s="278"/>
      <c r="N5" s="279"/>
    </row>
    <row r="6" spans="2:15">
      <c r="B6" s="95" t="s">
        <v>111</v>
      </c>
      <c r="C6" s="95"/>
      <c r="D6" s="96">
        <f>E6+F6</f>
        <v>0</v>
      </c>
      <c r="E6" s="97">
        <f>SUM(E7:E13)</f>
        <v>0</v>
      </c>
      <c r="F6" s="98">
        <f>SUM(F15:F20)</f>
        <v>0</v>
      </c>
      <c r="G6" s="157"/>
      <c r="H6" s="97"/>
      <c r="I6" s="97"/>
      <c r="J6" s="97"/>
      <c r="K6" s="97"/>
      <c r="L6" s="97"/>
      <c r="M6" s="97"/>
      <c r="N6" s="99"/>
    </row>
    <row r="7" spans="2:15">
      <c r="B7" s="37"/>
      <c r="C7" s="37" t="s">
        <v>112</v>
      </c>
      <c r="D7" s="35"/>
      <c r="E7" s="25"/>
      <c r="F7" s="42"/>
      <c r="G7" s="58"/>
      <c r="H7" s="38"/>
      <c r="I7" s="39"/>
      <c r="J7" s="25"/>
      <c r="K7" s="40"/>
      <c r="L7" s="40"/>
      <c r="M7" s="25"/>
      <c r="N7" s="41"/>
    </row>
    <row r="8" spans="2:15">
      <c r="B8" s="57"/>
      <c r="C8" s="57"/>
      <c r="D8" s="35"/>
      <c r="E8" s="42">
        <f>ROUNDDOWN(H8*J8,0)</f>
        <v>0</v>
      </c>
      <c r="F8" s="42"/>
      <c r="G8" s="58"/>
      <c r="H8" s="38"/>
      <c r="I8" s="39" t="s">
        <v>113</v>
      </c>
      <c r="J8" s="65"/>
      <c r="K8" s="40" t="s">
        <v>114</v>
      </c>
      <c r="L8" s="40"/>
      <c r="M8" s="40"/>
      <c r="N8" s="41"/>
      <c r="O8" s="191" t="s">
        <v>115</v>
      </c>
    </row>
    <row r="9" spans="2:15">
      <c r="B9" s="57"/>
      <c r="C9" s="57"/>
      <c r="D9" s="35"/>
      <c r="E9" s="42">
        <f t="shared" ref="E9:E10" si="0">ROUNDDOWN(H9*J9,0)</f>
        <v>0</v>
      </c>
      <c r="F9" s="42"/>
      <c r="G9" s="58"/>
      <c r="H9" s="38"/>
      <c r="I9" s="39" t="s">
        <v>113</v>
      </c>
      <c r="J9" s="65"/>
      <c r="K9" s="40" t="s">
        <v>114</v>
      </c>
      <c r="L9" s="40"/>
      <c r="M9" s="40"/>
      <c r="N9" s="41"/>
    </row>
    <row r="10" spans="2:15">
      <c r="B10" s="57"/>
      <c r="C10" s="57"/>
      <c r="D10" s="35"/>
      <c r="E10" s="42">
        <f t="shared" si="0"/>
        <v>0</v>
      </c>
      <c r="F10" s="42"/>
      <c r="G10" s="58"/>
      <c r="H10" s="38"/>
      <c r="I10" s="39" t="s">
        <v>113</v>
      </c>
      <c r="J10" s="65"/>
      <c r="K10" s="40" t="s">
        <v>114</v>
      </c>
      <c r="L10" s="40"/>
      <c r="M10" s="40"/>
      <c r="N10" s="41"/>
    </row>
    <row r="11" spans="2:15">
      <c r="B11" s="57"/>
      <c r="C11" s="57"/>
      <c r="D11" s="35"/>
      <c r="E11" s="42"/>
      <c r="F11" s="49"/>
      <c r="G11" s="59"/>
      <c r="H11" s="38"/>
      <c r="I11" s="39"/>
      <c r="J11" s="65"/>
      <c r="K11" s="40"/>
      <c r="L11" s="40"/>
      <c r="M11" s="40"/>
      <c r="N11" s="41"/>
    </row>
    <row r="12" spans="2:15">
      <c r="B12" s="57"/>
      <c r="C12" s="57"/>
      <c r="D12" s="35"/>
      <c r="E12" s="42"/>
      <c r="F12" s="42"/>
      <c r="G12" s="58"/>
      <c r="H12" s="38"/>
      <c r="I12" s="39"/>
      <c r="J12" s="65"/>
      <c r="K12" s="40"/>
      <c r="L12" s="40"/>
      <c r="M12" s="40"/>
      <c r="N12" s="41"/>
    </row>
    <row r="13" spans="2:15">
      <c r="B13" s="57"/>
      <c r="C13" s="57"/>
      <c r="D13" s="35"/>
      <c r="E13" s="42"/>
      <c r="F13" s="49"/>
      <c r="G13" s="59"/>
      <c r="H13" s="38"/>
      <c r="I13" s="39"/>
      <c r="J13" s="65"/>
      <c r="K13" s="40"/>
      <c r="L13" s="40"/>
      <c r="M13" s="40"/>
      <c r="N13" s="41"/>
    </row>
    <row r="14" spans="2:15">
      <c r="B14" s="37"/>
      <c r="C14" s="37" t="s">
        <v>116</v>
      </c>
      <c r="D14" s="35"/>
      <c r="E14" s="25"/>
      <c r="F14" s="49"/>
      <c r="G14" s="59"/>
      <c r="H14" s="38"/>
      <c r="I14" s="39"/>
      <c r="J14" s="65"/>
      <c r="K14" s="40"/>
      <c r="L14" s="40"/>
      <c r="M14" s="40"/>
      <c r="N14" s="41"/>
    </row>
    <row r="15" spans="2:15">
      <c r="B15" s="57"/>
      <c r="C15" s="57"/>
      <c r="D15" s="35"/>
      <c r="E15" s="42"/>
      <c r="F15" s="49">
        <f>ROUNDDOWN(H15*J15,0)</f>
        <v>0</v>
      </c>
      <c r="G15" s="59"/>
      <c r="H15" s="38"/>
      <c r="I15" s="39" t="s">
        <v>113</v>
      </c>
      <c r="J15" s="65"/>
      <c r="K15" s="40" t="s">
        <v>114</v>
      </c>
      <c r="L15" s="40"/>
      <c r="M15" s="40"/>
      <c r="N15" s="41"/>
    </row>
    <row r="16" spans="2:15">
      <c r="B16" s="57"/>
      <c r="C16" s="57"/>
      <c r="D16" s="35"/>
      <c r="E16" s="42"/>
      <c r="F16" s="49">
        <f t="shared" ref="F16:F17" si="1">ROUNDDOWN(H16*J16,0)</f>
        <v>0</v>
      </c>
      <c r="G16" s="58"/>
      <c r="H16" s="38"/>
      <c r="I16" s="39" t="s">
        <v>113</v>
      </c>
      <c r="J16" s="65"/>
      <c r="K16" s="40" t="s">
        <v>114</v>
      </c>
      <c r="L16" s="40"/>
      <c r="M16" s="40"/>
      <c r="N16" s="41"/>
    </row>
    <row r="17" spans="2:19">
      <c r="B17" s="57"/>
      <c r="C17" s="57"/>
      <c r="D17" s="35"/>
      <c r="E17" s="42"/>
      <c r="F17" s="49">
        <f t="shared" si="1"/>
        <v>0</v>
      </c>
      <c r="G17" s="58"/>
      <c r="H17" s="38"/>
      <c r="I17" s="39" t="s">
        <v>113</v>
      </c>
      <c r="J17" s="65"/>
      <c r="K17" s="40" t="s">
        <v>114</v>
      </c>
      <c r="L17" s="40"/>
      <c r="M17" s="40"/>
      <c r="N17" s="41"/>
    </row>
    <row r="18" spans="2:19">
      <c r="B18" s="57"/>
      <c r="C18" s="57"/>
      <c r="D18" s="35"/>
      <c r="E18" s="25"/>
      <c r="F18" s="42"/>
      <c r="G18" s="58"/>
      <c r="H18" s="38"/>
      <c r="I18" s="39"/>
      <c r="J18" s="65"/>
      <c r="K18" s="40"/>
      <c r="L18" s="40"/>
      <c r="M18" s="40"/>
      <c r="N18" s="41"/>
    </row>
    <row r="19" spans="2:19">
      <c r="B19" s="57"/>
      <c r="C19" s="57"/>
      <c r="D19" s="35"/>
      <c r="E19" s="25"/>
      <c r="F19" s="49"/>
      <c r="G19" s="59"/>
      <c r="H19" s="38"/>
      <c r="I19" s="39"/>
      <c r="J19" s="65"/>
      <c r="K19" s="40"/>
      <c r="L19" s="40"/>
      <c r="M19" s="40"/>
      <c r="N19" s="41"/>
    </row>
    <row r="20" spans="2:19">
      <c r="B20" s="57"/>
      <c r="C20" s="57"/>
      <c r="D20" s="35"/>
      <c r="E20" s="25"/>
      <c r="F20" s="49"/>
      <c r="G20" s="59"/>
      <c r="H20" s="38"/>
      <c r="I20" s="39"/>
      <c r="J20" s="65"/>
      <c r="K20" s="40"/>
      <c r="L20" s="40"/>
      <c r="M20" s="40"/>
      <c r="N20" s="41"/>
    </row>
    <row r="21" spans="2:19" collapsed="1">
      <c r="B21" s="76" t="s">
        <v>117</v>
      </c>
      <c r="C21" s="76"/>
      <c r="D21" s="77">
        <f>E21+F21</f>
        <v>0</v>
      </c>
      <c r="E21" s="78">
        <f>SUM(E22,E35,E41,E47,E53,E59,E65,E71)</f>
        <v>0</v>
      </c>
      <c r="F21" s="79">
        <f>SUM(F22,F35,F41,F47,F53,F59,F65,F71)</f>
        <v>0</v>
      </c>
      <c r="G21" s="160"/>
      <c r="H21" s="78"/>
      <c r="I21" s="81"/>
      <c r="J21" s="78"/>
      <c r="K21" s="81"/>
      <c r="L21" s="81"/>
      <c r="M21" s="78"/>
      <c r="N21" s="80"/>
    </row>
    <row r="22" spans="2:19">
      <c r="B22" s="82" t="s">
        <v>118</v>
      </c>
      <c r="C22" s="82"/>
      <c r="D22" s="83">
        <f>E22+F22</f>
        <v>0</v>
      </c>
      <c r="E22" s="84">
        <f>SUM(E23:E34)</f>
        <v>0</v>
      </c>
      <c r="F22" s="85">
        <f>SUM(F23:F34)</f>
        <v>0</v>
      </c>
      <c r="G22" s="73"/>
      <c r="H22" s="84"/>
      <c r="I22" s="87"/>
      <c r="J22" s="84"/>
      <c r="K22" s="87"/>
      <c r="L22" s="87"/>
      <c r="M22" s="84"/>
      <c r="N22" s="86"/>
    </row>
    <row r="23" spans="2:19" ht="17.399999999999999" customHeight="1">
      <c r="B23" s="63"/>
      <c r="C23" s="153" t="s">
        <v>119</v>
      </c>
      <c r="D23" s="35"/>
      <c r="E23" s="25"/>
      <c r="F23" s="50"/>
      <c r="G23" s="154"/>
      <c r="H23" s="22"/>
      <c r="I23" s="40"/>
      <c r="J23" s="25"/>
      <c r="K23" s="40"/>
      <c r="L23" s="40"/>
      <c r="M23" s="25"/>
      <c r="N23" s="41"/>
      <c r="O23" s="267" t="s">
        <v>120</v>
      </c>
      <c r="P23" s="268"/>
      <c r="Q23" s="268"/>
      <c r="R23" s="268"/>
      <c r="S23" s="268"/>
    </row>
    <row r="24" spans="2:19">
      <c r="B24" s="57"/>
      <c r="C24" s="57"/>
      <c r="D24" s="35"/>
      <c r="E24" s="25"/>
      <c r="F24" s="49"/>
      <c r="G24" s="59"/>
      <c r="H24" s="21"/>
      <c r="I24" s="40"/>
      <c r="J24" s="25"/>
      <c r="K24" s="40"/>
      <c r="L24" s="40"/>
      <c r="M24" s="25"/>
      <c r="N24" s="41"/>
      <c r="O24" s="267"/>
      <c r="P24" s="268"/>
      <c r="Q24" s="268"/>
      <c r="R24" s="268"/>
      <c r="S24" s="268"/>
    </row>
    <row r="25" spans="2:19">
      <c r="B25" s="57"/>
      <c r="C25" s="57"/>
      <c r="D25" s="35"/>
      <c r="E25" s="25"/>
      <c r="F25" s="49"/>
      <c r="G25" s="59"/>
      <c r="H25" s="38"/>
      <c r="I25" s="40"/>
      <c r="J25" s="25"/>
      <c r="K25" s="40"/>
      <c r="L25" s="40"/>
      <c r="M25" s="25"/>
      <c r="N25" s="41"/>
      <c r="O25" s="267"/>
      <c r="P25" s="268"/>
      <c r="Q25" s="268"/>
      <c r="R25" s="268"/>
      <c r="S25" s="268"/>
    </row>
    <row r="26" spans="2:19">
      <c r="B26" s="37"/>
      <c r="C26" s="37"/>
      <c r="D26" s="35"/>
      <c r="E26" s="25"/>
      <c r="F26" s="49"/>
      <c r="G26" s="59"/>
      <c r="H26" s="38"/>
      <c r="I26" s="64"/>
      <c r="J26" s="64"/>
      <c r="K26" s="40"/>
      <c r="L26" s="64"/>
      <c r="M26" s="64"/>
      <c r="N26" s="41"/>
      <c r="O26" s="191" t="s">
        <v>121</v>
      </c>
      <c r="P26" s="230"/>
      <c r="Q26" s="230"/>
      <c r="R26" s="230"/>
      <c r="S26" s="230"/>
    </row>
    <row r="27" spans="2:19">
      <c r="B27" s="37"/>
      <c r="C27" s="37"/>
      <c r="D27" s="35"/>
      <c r="E27" s="25"/>
      <c r="F27" s="49"/>
      <c r="G27" s="59"/>
      <c r="H27" s="38"/>
      <c r="I27" s="64"/>
      <c r="J27" s="64"/>
      <c r="K27" s="40"/>
      <c r="L27" s="64"/>
      <c r="M27" s="64"/>
      <c r="N27" s="41"/>
      <c r="O27" s="191"/>
      <c r="P27" s="230"/>
      <c r="Q27" s="230"/>
      <c r="R27" s="230"/>
      <c r="S27" s="230"/>
    </row>
    <row r="28" spans="2:19">
      <c r="B28" s="37"/>
      <c r="C28" s="57"/>
      <c r="D28" s="35"/>
      <c r="E28" s="25"/>
      <c r="F28" s="49"/>
      <c r="G28" s="59"/>
      <c r="H28" s="38"/>
      <c r="I28" s="40"/>
      <c r="J28" s="25"/>
      <c r="K28" s="40"/>
      <c r="L28" s="40"/>
      <c r="M28" s="25"/>
      <c r="N28" s="41"/>
      <c r="O28" s="191"/>
      <c r="P28" s="230"/>
      <c r="Q28" s="230"/>
      <c r="R28" s="230"/>
      <c r="S28" s="230"/>
    </row>
    <row r="29" spans="2:19">
      <c r="B29" s="37"/>
      <c r="C29" s="37"/>
      <c r="D29" s="35"/>
      <c r="E29" s="25"/>
      <c r="F29" s="49"/>
      <c r="G29" s="59"/>
      <c r="H29" s="38"/>
      <c r="I29" s="64"/>
      <c r="J29" s="64"/>
      <c r="K29" s="40"/>
      <c r="L29" s="64"/>
      <c r="M29" s="64"/>
      <c r="N29" s="41"/>
      <c r="O29" s="191"/>
      <c r="P29" s="230"/>
      <c r="Q29" s="230"/>
      <c r="R29" s="230"/>
      <c r="S29" s="230"/>
    </row>
    <row r="30" spans="2:19">
      <c r="B30" s="37"/>
      <c r="C30" s="57"/>
      <c r="D30" s="35"/>
      <c r="E30" s="25"/>
      <c r="F30" s="49"/>
      <c r="G30" s="59"/>
      <c r="H30" s="38"/>
      <c r="I30" s="40"/>
      <c r="J30" s="25"/>
      <c r="K30" s="40"/>
      <c r="L30" s="40"/>
      <c r="M30" s="25"/>
      <c r="N30" s="41"/>
      <c r="O30" s="191"/>
      <c r="P30" s="230"/>
      <c r="Q30" s="230"/>
      <c r="R30" s="230"/>
      <c r="S30" s="230"/>
    </row>
    <row r="31" spans="2:19">
      <c r="B31" s="37"/>
      <c r="C31" s="37" t="s">
        <v>122</v>
      </c>
      <c r="D31" s="35"/>
      <c r="E31" s="25"/>
      <c r="F31" s="49"/>
      <c r="G31" s="59"/>
      <c r="H31" s="38"/>
      <c r="I31" s="64"/>
      <c r="J31" s="64"/>
      <c r="K31" s="40"/>
      <c r="L31" s="64"/>
      <c r="M31" s="64"/>
      <c r="N31" s="41"/>
      <c r="O31" s="191"/>
      <c r="P31" s="230"/>
      <c r="Q31" s="230"/>
      <c r="R31" s="230"/>
      <c r="S31" s="230"/>
    </row>
    <row r="32" spans="2:19">
      <c r="B32" s="37"/>
      <c r="C32" s="37"/>
      <c r="D32" s="35"/>
      <c r="E32" s="25"/>
      <c r="F32" s="49"/>
      <c r="G32" s="59"/>
      <c r="H32" s="38"/>
      <c r="I32" s="64"/>
      <c r="J32" s="64"/>
      <c r="K32" s="40"/>
      <c r="L32" s="64"/>
      <c r="M32" s="64"/>
      <c r="N32" s="41"/>
      <c r="O32" s="191"/>
      <c r="P32" s="230"/>
      <c r="Q32" s="230"/>
      <c r="R32" s="230"/>
      <c r="S32" s="230"/>
    </row>
    <row r="33" spans="2:19">
      <c r="B33" s="37"/>
      <c r="C33" s="57"/>
      <c r="D33" s="35"/>
      <c r="E33" s="25"/>
      <c r="F33" s="49"/>
      <c r="G33" s="59"/>
      <c r="H33" s="38"/>
      <c r="I33" s="40"/>
      <c r="J33" s="25"/>
      <c r="K33" s="40"/>
      <c r="L33" s="40"/>
      <c r="M33" s="25"/>
      <c r="N33" s="41"/>
      <c r="O33" s="191"/>
      <c r="P33" s="230"/>
      <c r="Q33" s="230"/>
      <c r="R33" s="230"/>
      <c r="S33" s="230"/>
    </row>
    <row r="34" spans="2:19">
      <c r="B34" s="43"/>
      <c r="C34" s="43"/>
      <c r="D34" s="36"/>
      <c r="E34" s="25"/>
      <c r="F34" s="51"/>
      <c r="G34" s="72"/>
      <c r="H34" s="38"/>
      <c r="I34" s="45"/>
      <c r="J34" s="46"/>
      <c r="K34" s="40"/>
      <c r="L34" s="47"/>
      <c r="M34" s="46"/>
      <c r="N34" s="48"/>
    </row>
    <row r="35" spans="2:19" collapsed="1">
      <c r="B35" s="88" t="s">
        <v>123</v>
      </c>
      <c r="C35" s="88"/>
      <c r="D35" s="89">
        <f>E35+F35</f>
        <v>0</v>
      </c>
      <c r="E35" s="90">
        <f>SUM(E36:E40)</f>
        <v>0</v>
      </c>
      <c r="F35" s="91">
        <f t="shared" ref="F35" si="2">SUM(F36:F40)</f>
        <v>0</v>
      </c>
      <c r="G35" s="74"/>
      <c r="H35" s="90"/>
      <c r="I35" s="93"/>
      <c r="J35" s="90"/>
      <c r="K35" s="93"/>
      <c r="L35" s="93"/>
      <c r="M35" s="90"/>
      <c r="N35" s="92"/>
    </row>
    <row r="36" spans="2:19">
      <c r="B36" s="10"/>
      <c r="C36" s="10"/>
      <c r="D36" s="35"/>
      <c r="E36" s="17"/>
      <c r="F36" s="52"/>
      <c r="G36" s="71"/>
      <c r="H36" s="19"/>
      <c r="I36" s="16"/>
      <c r="J36" s="17"/>
      <c r="K36" s="16"/>
      <c r="L36" s="16"/>
      <c r="M36" s="17"/>
      <c r="N36" s="18"/>
    </row>
    <row r="37" spans="2:19">
      <c r="B37" s="1"/>
      <c r="C37" s="1"/>
      <c r="D37" s="35"/>
      <c r="E37" s="3"/>
      <c r="F37" s="53"/>
      <c r="G37" s="59"/>
      <c r="H37" s="21"/>
      <c r="I37" s="4"/>
      <c r="J37" s="3"/>
      <c r="K37" s="4"/>
      <c r="L37" s="4"/>
      <c r="M37" s="38"/>
      <c r="N37" s="155"/>
      <c r="O37" s="25"/>
      <c r="P37" s="40"/>
      <c r="Q37" s="40"/>
      <c r="R37" s="25"/>
    </row>
    <row r="38" spans="2:19">
      <c r="B38" s="1"/>
      <c r="C38" s="1"/>
      <c r="D38" s="35"/>
      <c r="E38" s="3"/>
      <c r="F38" s="53"/>
      <c r="G38" s="59"/>
      <c r="H38" s="21"/>
      <c r="I38" s="4"/>
      <c r="J38" s="3"/>
      <c r="K38" s="4"/>
      <c r="L38" s="4"/>
      <c r="M38" s="3"/>
      <c r="N38" s="5"/>
    </row>
    <row r="39" spans="2:19">
      <c r="B39" s="1"/>
      <c r="C39" s="1"/>
      <c r="D39" s="35"/>
      <c r="E39" s="3"/>
      <c r="F39" s="53"/>
      <c r="G39" s="59"/>
      <c r="H39" s="21"/>
      <c r="I39" s="4"/>
      <c r="J39" s="3"/>
      <c r="K39" s="4"/>
      <c r="L39" s="4"/>
      <c r="M39" s="3"/>
      <c r="N39" s="5"/>
    </row>
    <row r="40" spans="2:19">
      <c r="B40" s="1"/>
      <c r="C40" s="1"/>
      <c r="D40" s="36"/>
      <c r="E40" s="3"/>
      <c r="F40" s="53"/>
      <c r="G40" s="59"/>
      <c r="H40" s="2"/>
      <c r="I40" s="4"/>
      <c r="J40" s="3"/>
      <c r="K40" s="4"/>
      <c r="L40" s="4"/>
      <c r="M40" s="3"/>
      <c r="N40" s="5"/>
    </row>
    <row r="41" spans="2:19" collapsed="1">
      <c r="B41" s="88" t="s">
        <v>124</v>
      </c>
      <c r="C41" s="88"/>
      <c r="D41" s="94">
        <f>E41+F41</f>
        <v>0</v>
      </c>
      <c r="E41" s="90">
        <f>SUM(E42:E46)</f>
        <v>0</v>
      </c>
      <c r="F41" s="91">
        <f>SUM(F42:F46)</f>
        <v>0</v>
      </c>
      <c r="G41" s="74"/>
      <c r="H41" s="90"/>
      <c r="I41" s="93"/>
      <c r="J41" s="90"/>
      <c r="K41" s="93"/>
      <c r="L41" s="93"/>
      <c r="M41" s="90"/>
      <c r="N41" s="92"/>
    </row>
    <row r="42" spans="2:19">
      <c r="B42" s="10"/>
      <c r="C42" s="10"/>
      <c r="D42" s="35"/>
      <c r="E42" s="17"/>
      <c r="F42" s="52"/>
      <c r="G42" s="71"/>
      <c r="H42" s="22"/>
      <c r="I42" s="16"/>
      <c r="J42" s="70"/>
      <c r="K42" s="16"/>
      <c r="L42" s="16"/>
      <c r="M42" s="17"/>
      <c r="N42" s="18"/>
    </row>
    <row r="43" spans="2:19">
      <c r="B43" s="1"/>
      <c r="C43" s="1"/>
      <c r="D43" s="35"/>
      <c r="E43" s="3"/>
      <c r="F43" s="53"/>
      <c r="G43" s="59"/>
      <c r="H43" s="2"/>
      <c r="I43" s="4"/>
      <c r="J43" s="3"/>
      <c r="K43" s="4"/>
      <c r="L43" s="4"/>
      <c r="M43" s="3"/>
      <c r="N43" s="5"/>
    </row>
    <row r="44" spans="2:19">
      <c r="B44" s="1"/>
      <c r="C44" s="1"/>
      <c r="D44" s="35"/>
      <c r="E44" s="3"/>
      <c r="F44" s="53"/>
      <c r="G44" s="59"/>
      <c r="H44" s="2"/>
      <c r="I44" s="4"/>
      <c r="J44" s="3"/>
      <c r="K44" s="4"/>
      <c r="L44" s="4"/>
      <c r="M44" s="3"/>
      <c r="N44" s="5"/>
    </row>
    <row r="45" spans="2:19">
      <c r="B45" s="1"/>
      <c r="C45" s="1"/>
      <c r="D45" s="35"/>
      <c r="E45" s="3"/>
      <c r="F45" s="53"/>
      <c r="G45" s="59"/>
      <c r="H45" s="2"/>
      <c r="I45" s="4"/>
      <c r="J45" s="3"/>
      <c r="K45" s="4"/>
      <c r="L45" s="4"/>
      <c r="M45" s="3"/>
      <c r="N45" s="5"/>
    </row>
    <row r="46" spans="2:19">
      <c r="B46" s="11"/>
      <c r="C46" s="11"/>
      <c r="D46" s="36"/>
      <c r="E46" s="13"/>
      <c r="F46" s="54"/>
      <c r="G46" s="72"/>
      <c r="H46" s="12"/>
      <c r="I46" s="14"/>
      <c r="J46" s="13"/>
      <c r="K46" s="14"/>
      <c r="L46" s="14"/>
      <c r="M46" s="13"/>
      <c r="N46" s="15"/>
    </row>
    <row r="47" spans="2:19" collapsed="1">
      <c r="B47" s="88" t="s">
        <v>125</v>
      </c>
      <c r="C47" s="88"/>
      <c r="D47" s="94">
        <f>E47+F47</f>
        <v>0</v>
      </c>
      <c r="E47" s="90">
        <f>SUM(E48:E52)</f>
        <v>0</v>
      </c>
      <c r="F47" s="91">
        <f>SUM(F48:F52)</f>
        <v>0</v>
      </c>
      <c r="G47" s="74"/>
      <c r="H47" s="90"/>
      <c r="I47" s="93"/>
      <c r="J47" s="90"/>
      <c r="K47" s="93"/>
      <c r="L47" s="93"/>
      <c r="M47" s="90"/>
      <c r="N47" s="92"/>
    </row>
    <row r="48" spans="2:19">
      <c r="B48" s="149" t="s">
        <v>126</v>
      </c>
      <c r="C48" s="10"/>
      <c r="D48" s="35"/>
      <c r="E48" s="17"/>
      <c r="F48" s="52"/>
      <c r="G48" s="71"/>
      <c r="H48" s="22"/>
      <c r="I48" s="16"/>
      <c r="J48" s="17"/>
      <c r="K48" s="16"/>
      <c r="L48" s="16"/>
      <c r="M48" s="17"/>
      <c r="N48" s="18"/>
    </row>
    <row r="49" spans="2:14">
      <c r="B49" s="1"/>
      <c r="C49" s="1"/>
      <c r="D49" s="35"/>
      <c r="E49" s="3"/>
      <c r="F49" s="53"/>
      <c r="G49" s="59"/>
      <c r="H49" s="2"/>
      <c r="I49" s="4"/>
      <c r="J49" s="3"/>
      <c r="K49" s="4"/>
      <c r="L49" s="4"/>
      <c r="M49" s="3"/>
      <c r="N49" s="5"/>
    </row>
    <row r="50" spans="2:14">
      <c r="B50" s="1"/>
      <c r="C50" s="1"/>
      <c r="D50" s="35"/>
      <c r="E50" s="3"/>
      <c r="F50" s="53"/>
      <c r="G50" s="59"/>
      <c r="H50" s="2"/>
      <c r="I50" s="4"/>
      <c r="J50" s="3"/>
      <c r="K50" s="4"/>
      <c r="L50" s="4"/>
      <c r="M50" s="3"/>
      <c r="N50" s="5"/>
    </row>
    <row r="51" spans="2:14">
      <c r="B51" s="1"/>
      <c r="C51" s="1"/>
      <c r="D51" s="35"/>
      <c r="E51" s="3"/>
      <c r="F51" s="53"/>
      <c r="G51" s="59"/>
      <c r="H51" s="2"/>
      <c r="I51" s="4"/>
      <c r="J51" s="3"/>
      <c r="K51" s="4"/>
      <c r="L51" s="4"/>
      <c r="M51" s="3"/>
      <c r="N51" s="5"/>
    </row>
    <row r="52" spans="2:14">
      <c r="B52" s="11"/>
      <c r="C52" s="11"/>
      <c r="D52" s="36"/>
      <c r="E52" s="13"/>
      <c r="F52" s="54"/>
      <c r="G52" s="72"/>
      <c r="H52" s="12"/>
      <c r="I52" s="14"/>
      <c r="J52" s="13"/>
      <c r="K52" s="14"/>
      <c r="L52" s="14"/>
      <c r="M52" s="13"/>
      <c r="N52" s="15"/>
    </row>
    <row r="53" spans="2:14" collapsed="1">
      <c r="B53" s="88" t="s">
        <v>127</v>
      </c>
      <c r="C53" s="88"/>
      <c r="D53" s="94">
        <f>E53+F53</f>
        <v>0</v>
      </c>
      <c r="E53" s="90">
        <f>SUM(E54:E58)</f>
        <v>0</v>
      </c>
      <c r="F53" s="91">
        <f>SUM(F54:F58)</f>
        <v>0</v>
      </c>
      <c r="G53" s="74"/>
      <c r="H53" s="90"/>
      <c r="I53" s="93"/>
      <c r="J53" s="90"/>
      <c r="K53" s="93"/>
      <c r="L53" s="93"/>
      <c r="M53" s="90"/>
      <c r="N53" s="92"/>
    </row>
    <row r="54" spans="2:14">
      <c r="B54" s="10"/>
      <c r="C54" s="10"/>
      <c r="D54" s="35"/>
      <c r="E54" s="17"/>
      <c r="F54" s="52"/>
      <c r="G54" s="71"/>
      <c r="H54" s="22"/>
      <c r="I54" s="16"/>
      <c r="J54" s="17"/>
      <c r="K54" s="16"/>
      <c r="L54" s="16"/>
      <c r="M54" s="17"/>
      <c r="N54" s="18"/>
    </row>
    <row r="55" spans="2:14">
      <c r="B55" s="1"/>
      <c r="C55" s="1"/>
      <c r="D55" s="35"/>
      <c r="E55" s="3"/>
      <c r="F55" s="53"/>
      <c r="G55" s="59"/>
      <c r="H55" s="2"/>
      <c r="I55" s="4"/>
      <c r="J55" s="3"/>
      <c r="K55" s="4"/>
      <c r="L55" s="4"/>
      <c r="M55" s="3"/>
      <c r="N55" s="5"/>
    </row>
    <row r="56" spans="2:14">
      <c r="B56" s="1"/>
      <c r="C56" s="1"/>
      <c r="D56" s="35"/>
      <c r="E56" s="3"/>
      <c r="F56" s="53"/>
      <c r="G56" s="59"/>
      <c r="H56" s="2"/>
      <c r="I56" s="4"/>
      <c r="J56" s="3"/>
      <c r="K56" s="4"/>
      <c r="L56" s="4"/>
      <c r="M56" s="3"/>
      <c r="N56" s="5"/>
    </row>
    <row r="57" spans="2:14">
      <c r="B57" s="1"/>
      <c r="C57" s="1"/>
      <c r="D57" s="35"/>
      <c r="E57" s="3"/>
      <c r="F57" s="53"/>
      <c r="G57" s="59"/>
      <c r="H57" s="2"/>
      <c r="I57" s="4"/>
      <c r="J57" s="3"/>
      <c r="K57" s="4"/>
      <c r="L57" s="4"/>
      <c r="M57" s="3"/>
      <c r="N57" s="5"/>
    </row>
    <row r="58" spans="2:14">
      <c r="B58" s="11"/>
      <c r="C58" s="11"/>
      <c r="D58" s="36"/>
      <c r="E58" s="13"/>
      <c r="F58" s="54"/>
      <c r="G58" s="72"/>
      <c r="H58" s="12"/>
      <c r="I58" s="14"/>
      <c r="J58" s="13"/>
      <c r="K58" s="14"/>
      <c r="L58" s="14"/>
      <c r="M58" s="13"/>
      <c r="N58" s="15"/>
    </row>
    <row r="59" spans="2:14" collapsed="1">
      <c r="B59" s="88" t="s">
        <v>128</v>
      </c>
      <c r="C59" s="88"/>
      <c r="D59" s="94">
        <f>E59+F59</f>
        <v>0</v>
      </c>
      <c r="E59" s="90">
        <f>SUM(E60:E64)</f>
        <v>0</v>
      </c>
      <c r="F59" s="91">
        <f t="shared" ref="F59" si="3">SUM(F60:F64)</f>
        <v>0</v>
      </c>
      <c r="G59" s="74"/>
      <c r="H59" s="90"/>
      <c r="I59" s="93"/>
      <c r="J59" s="90"/>
      <c r="K59" s="93"/>
      <c r="L59" s="93"/>
      <c r="M59" s="90"/>
      <c r="N59" s="92"/>
    </row>
    <row r="60" spans="2:14">
      <c r="B60" s="10"/>
      <c r="C60" s="10"/>
      <c r="D60" s="35"/>
      <c r="E60" s="17"/>
      <c r="F60" s="52"/>
      <c r="G60" s="71"/>
      <c r="H60" s="22"/>
      <c r="I60" s="16"/>
      <c r="J60" s="17"/>
      <c r="K60" s="16"/>
      <c r="L60" s="16"/>
      <c r="M60" s="17"/>
      <c r="N60" s="18"/>
    </row>
    <row r="61" spans="2:14">
      <c r="B61" s="1"/>
      <c r="C61" s="1"/>
      <c r="D61" s="35"/>
      <c r="E61" s="3"/>
      <c r="F61" s="53"/>
      <c r="G61" s="59"/>
      <c r="H61" s="2"/>
      <c r="I61" s="4"/>
      <c r="J61" s="3"/>
      <c r="K61" s="4"/>
      <c r="L61" s="4"/>
      <c r="M61" s="3"/>
      <c r="N61" s="5"/>
    </row>
    <row r="62" spans="2:14">
      <c r="B62" s="1"/>
      <c r="C62" s="1"/>
      <c r="D62" s="35"/>
      <c r="E62" s="3"/>
      <c r="F62" s="53"/>
      <c r="G62" s="59"/>
      <c r="H62" s="2"/>
      <c r="I62" s="4"/>
      <c r="J62" s="3"/>
      <c r="K62" s="4"/>
      <c r="L62" s="4"/>
      <c r="M62" s="3"/>
      <c r="N62" s="5"/>
    </row>
    <row r="63" spans="2:14">
      <c r="B63" s="1"/>
      <c r="C63" s="1"/>
      <c r="D63" s="35"/>
      <c r="E63" s="3"/>
      <c r="F63" s="53"/>
      <c r="G63" s="59"/>
      <c r="H63" s="2"/>
      <c r="I63" s="4"/>
      <c r="J63" s="3"/>
      <c r="K63" s="4"/>
      <c r="L63" s="4"/>
      <c r="M63" s="3"/>
      <c r="N63" s="5"/>
    </row>
    <row r="64" spans="2:14">
      <c r="B64" s="11"/>
      <c r="C64" s="11"/>
      <c r="D64" s="36"/>
      <c r="E64" s="13"/>
      <c r="F64" s="54"/>
      <c r="G64" s="72"/>
      <c r="H64" s="12"/>
      <c r="I64" s="14"/>
      <c r="J64" s="13"/>
      <c r="K64" s="14"/>
      <c r="L64" s="14"/>
      <c r="M64" s="13"/>
      <c r="N64" s="15"/>
    </row>
    <row r="65" spans="2:14" collapsed="1">
      <c r="B65" s="88" t="s">
        <v>129</v>
      </c>
      <c r="C65" s="88"/>
      <c r="D65" s="94">
        <f>E65+F65</f>
        <v>0</v>
      </c>
      <c r="E65" s="90">
        <f>SUM(E66:E70)</f>
        <v>0</v>
      </c>
      <c r="F65" s="91">
        <f t="shared" ref="F65" si="4">SUM(F66:F70)</f>
        <v>0</v>
      </c>
      <c r="G65" s="74"/>
      <c r="H65" s="90"/>
      <c r="I65" s="93"/>
      <c r="J65" s="90"/>
      <c r="K65" s="93"/>
      <c r="L65" s="93"/>
      <c r="M65" s="90"/>
      <c r="N65" s="92"/>
    </row>
    <row r="66" spans="2:14">
      <c r="B66" s="10"/>
      <c r="C66" s="10"/>
      <c r="D66" s="35"/>
      <c r="E66" s="17"/>
      <c r="F66" s="52"/>
      <c r="G66" s="71"/>
      <c r="H66" s="22"/>
      <c r="I66" s="16"/>
      <c r="J66" s="17"/>
      <c r="K66" s="16"/>
      <c r="L66" s="16"/>
      <c r="M66" s="17"/>
      <c r="N66" s="18"/>
    </row>
    <row r="67" spans="2:14">
      <c r="B67" s="1"/>
      <c r="C67" s="1"/>
      <c r="D67" s="35"/>
      <c r="E67" s="3"/>
      <c r="F67" s="53"/>
      <c r="G67" s="59"/>
      <c r="H67" s="2"/>
      <c r="I67" s="4"/>
      <c r="J67" s="3"/>
      <c r="K67" s="4"/>
      <c r="L67" s="4"/>
      <c r="M67" s="3"/>
      <c r="N67" s="5"/>
    </row>
    <row r="68" spans="2:14">
      <c r="B68" s="1"/>
      <c r="C68" s="1"/>
      <c r="D68" s="35"/>
      <c r="E68" s="3"/>
      <c r="F68" s="53"/>
      <c r="G68" s="59"/>
      <c r="H68" s="2"/>
      <c r="I68" s="4"/>
      <c r="J68" s="3"/>
      <c r="K68" s="4"/>
      <c r="L68" s="4"/>
      <c r="M68" s="3"/>
      <c r="N68" s="5"/>
    </row>
    <row r="69" spans="2:14">
      <c r="B69" s="1"/>
      <c r="C69" s="1"/>
      <c r="D69" s="35"/>
      <c r="E69" s="3"/>
      <c r="F69" s="53"/>
      <c r="G69" s="59"/>
      <c r="H69" s="2"/>
      <c r="I69" s="4"/>
      <c r="J69" s="3"/>
      <c r="K69" s="4"/>
      <c r="L69" s="4"/>
      <c r="M69" s="3"/>
      <c r="N69" s="5"/>
    </row>
    <row r="70" spans="2:14">
      <c r="B70" s="11"/>
      <c r="C70" s="11"/>
      <c r="D70" s="36"/>
      <c r="E70" s="13"/>
      <c r="F70" s="54"/>
      <c r="G70" s="72"/>
      <c r="H70" s="12"/>
      <c r="I70" s="14"/>
      <c r="J70" s="13"/>
      <c r="K70" s="14"/>
      <c r="L70" s="14"/>
      <c r="M70" s="13"/>
      <c r="N70" s="15"/>
    </row>
    <row r="71" spans="2:14" collapsed="1">
      <c r="B71" s="88" t="s">
        <v>130</v>
      </c>
      <c r="C71" s="88"/>
      <c r="D71" s="94">
        <f>E71+F71</f>
        <v>0</v>
      </c>
      <c r="E71" s="90">
        <f>SUM(E72:E76)</f>
        <v>0</v>
      </c>
      <c r="F71" s="91">
        <f t="shared" ref="F71" si="5">SUM(F72:F76)</f>
        <v>0</v>
      </c>
      <c r="G71" s="74"/>
      <c r="H71" s="90"/>
      <c r="I71" s="93"/>
      <c r="J71" s="90"/>
      <c r="K71" s="93"/>
      <c r="L71" s="93"/>
      <c r="M71" s="90"/>
      <c r="N71" s="92"/>
    </row>
    <row r="72" spans="2:14">
      <c r="B72" s="10"/>
      <c r="C72" s="10"/>
      <c r="D72" s="35"/>
      <c r="E72" s="17"/>
      <c r="F72" s="52"/>
      <c r="G72" s="71"/>
      <c r="H72" s="19"/>
      <c r="I72" s="16"/>
      <c r="J72" s="17"/>
      <c r="K72" s="16"/>
      <c r="L72" s="16"/>
      <c r="M72" s="17"/>
      <c r="N72" s="18"/>
    </row>
    <row r="73" spans="2:14">
      <c r="B73" s="1"/>
      <c r="C73" s="1"/>
      <c r="D73" s="35"/>
      <c r="E73" s="3"/>
      <c r="F73" s="53"/>
      <c r="G73" s="59"/>
      <c r="H73" s="2"/>
      <c r="I73" s="4"/>
      <c r="J73" s="3"/>
      <c r="K73" s="4"/>
      <c r="L73" s="4"/>
      <c r="M73" s="3"/>
      <c r="N73" s="5"/>
    </row>
    <row r="74" spans="2:14">
      <c r="B74" s="1"/>
      <c r="C74" s="1"/>
      <c r="D74" s="35"/>
      <c r="E74" s="3"/>
      <c r="F74" s="53"/>
      <c r="G74" s="59"/>
      <c r="H74" s="2"/>
      <c r="I74" s="4"/>
      <c r="J74" s="3"/>
      <c r="K74" s="4"/>
      <c r="L74" s="4"/>
      <c r="M74" s="3"/>
      <c r="N74" s="5"/>
    </row>
    <row r="75" spans="2:14">
      <c r="B75" s="1"/>
      <c r="C75" s="1"/>
      <c r="D75" s="35"/>
      <c r="E75" s="3"/>
      <c r="F75" s="53"/>
      <c r="G75" s="59"/>
      <c r="H75" s="2"/>
      <c r="I75" s="4"/>
      <c r="J75" s="3"/>
      <c r="K75" s="4"/>
      <c r="L75" s="4"/>
      <c r="M75" s="3"/>
      <c r="N75" s="5"/>
    </row>
    <row r="76" spans="2:14">
      <c r="B76" s="20"/>
      <c r="C76" s="20"/>
      <c r="D76" s="36"/>
      <c r="E76" s="7"/>
      <c r="F76" s="55"/>
      <c r="G76" s="75"/>
      <c r="H76" s="2"/>
      <c r="I76" s="8"/>
      <c r="J76" s="7"/>
      <c r="K76" s="8"/>
      <c r="L76" s="8"/>
      <c r="M76" s="7"/>
      <c r="N76" s="9"/>
    </row>
    <row r="77" spans="2:14">
      <c r="B77" s="100" t="s">
        <v>131</v>
      </c>
      <c r="C77" s="100"/>
      <c r="D77" s="101">
        <f>E77+F77</f>
        <v>0</v>
      </c>
      <c r="E77" s="102">
        <f>SUM(E78,E84)</f>
        <v>0</v>
      </c>
      <c r="F77" s="103">
        <f>SUM(F78,F84)</f>
        <v>0</v>
      </c>
      <c r="G77" s="159"/>
      <c r="H77" s="102"/>
      <c r="I77" s="105"/>
      <c r="J77" s="102"/>
      <c r="K77" s="105"/>
      <c r="L77" s="105"/>
      <c r="M77" s="102"/>
      <c r="N77" s="104"/>
    </row>
    <row r="78" spans="2:14">
      <c r="B78" s="112" t="s">
        <v>132</v>
      </c>
      <c r="C78" s="112"/>
      <c r="D78" s="107">
        <f>E78+F78</f>
        <v>0</v>
      </c>
      <c r="E78" s="108">
        <f>SUM(E79:E83)</f>
        <v>0</v>
      </c>
      <c r="F78" s="109">
        <f t="shared" ref="F78" si="6">SUM(F79:F83)</f>
        <v>0</v>
      </c>
      <c r="G78" s="74"/>
      <c r="H78" s="108"/>
      <c r="I78" s="111"/>
      <c r="J78" s="108"/>
      <c r="K78" s="111"/>
      <c r="L78" s="111"/>
      <c r="M78" s="108"/>
      <c r="N78" s="110"/>
    </row>
    <row r="79" spans="2:14">
      <c r="B79" s="1"/>
      <c r="C79" s="1" t="str">
        <f>"("&amp;'見積内訳 (共同提案分)'!C3&amp;")"</f>
        <v>(株式会社△△)</v>
      </c>
      <c r="D79" s="35"/>
      <c r="E79" s="3"/>
      <c r="F79" s="52"/>
      <c r="G79" s="59"/>
      <c r="H79" s="21"/>
      <c r="I79" s="4"/>
      <c r="J79" s="3"/>
      <c r="K79" s="4"/>
      <c r="L79" s="4"/>
      <c r="M79" s="3"/>
      <c r="N79" s="5"/>
    </row>
    <row r="80" spans="2:14">
      <c r="B80" s="1"/>
      <c r="C80" s="1"/>
      <c r="D80" s="35"/>
      <c r="E80" s="3"/>
      <c r="F80" s="53"/>
      <c r="G80" s="59"/>
      <c r="H80" s="21"/>
      <c r="I80" s="4"/>
      <c r="J80" s="3"/>
      <c r="K80" s="4"/>
      <c r="L80" s="4"/>
      <c r="M80" s="3"/>
      <c r="N80" s="5"/>
    </row>
    <row r="81" spans="2:14">
      <c r="B81" s="1"/>
      <c r="C81" s="1"/>
      <c r="D81" s="35"/>
      <c r="E81" s="3"/>
      <c r="F81" s="53"/>
      <c r="G81" s="59"/>
      <c r="H81" s="2"/>
      <c r="I81" s="4"/>
      <c r="J81" s="3"/>
      <c r="K81" s="4"/>
      <c r="L81" s="4"/>
      <c r="M81" s="3"/>
      <c r="N81" s="5"/>
    </row>
    <row r="82" spans="2:14">
      <c r="B82" s="1"/>
      <c r="C82" s="1"/>
      <c r="D82" s="35"/>
      <c r="E82" s="3"/>
      <c r="F82" s="53"/>
      <c r="G82" s="59"/>
      <c r="H82" s="2"/>
      <c r="I82" s="4"/>
      <c r="J82" s="3"/>
      <c r="K82" s="4"/>
      <c r="L82" s="4"/>
      <c r="M82" s="3"/>
      <c r="N82" s="5"/>
    </row>
    <row r="83" spans="2:14">
      <c r="B83" s="1"/>
      <c r="C83" s="1"/>
      <c r="D83" s="35"/>
      <c r="E83" s="3"/>
      <c r="F83" s="53"/>
      <c r="G83" s="59"/>
      <c r="H83" s="2"/>
      <c r="I83" s="4"/>
      <c r="J83" s="3"/>
      <c r="K83" s="4"/>
      <c r="L83" s="4"/>
      <c r="M83" s="3"/>
      <c r="N83" s="5"/>
    </row>
    <row r="84" spans="2:14" collapsed="1">
      <c r="B84" s="106" t="s">
        <v>133</v>
      </c>
      <c r="C84" s="106"/>
      <c r="D84" s="113">
        <f>E84+F84</f>
        <v>0</v>
      </c>
      <c r="E84" s="108">
        <f>SUM(E85:E89)</f>
        <v>0</v>
      </c>
      <c r="F84" s="109">
        <f t="shared" ref="F84" si="7">SUM(F85:F89)</f>
        <v>0</v>
      </c>
      <c r="G84" s="74"/>
      <c r="H84" s="114"/>
      <c r="I84" s="111"/>
      <c r="J84" s="108"/>
      <c r="K84" s="111"/>
      <c r="L84" s="111"/>
      <c r="M84" s="108"/>
      <c r="N84" s="110"/>
    </row>
    <row r="85" spans="2:14">
      <c r="B85" s="10"/>
      <c r="C85" s="10"/>
      <c r="D85" s="35"/>
      <c r="E85" s="17"/>
      <c r="F85" s="52"/>
      <c r="G85" s="71"/>
      <c r="H85" s="22"/>
      <c r="I85" s="16"/>
      <c r="J85" s="17"/>
      <c r="K85" s="16"/>
      <c r="L85" s="16"/>
      <c r="M85" s="17"/>
      <c r="N85" s="18"/>
    </row>
    <row r="86" spans="2:14">
      <c r="B86" s="1"/>
      <c r="C86" s="1"/>
      <c r="D86" s="35"/>
      <c r="E86" s="3"/>
      <c r="F86" s="53"/>
      <c r="G86" s="59"/>
      <c r="H86" s="2"/>
      <c r="I86" s="4"/>
      <c r="J86" s="3"/>
      <c r="K86" s="4"/>
      <c r="L86" s="4"/>
      <c r="M86" s="3"/>
      <c r="N86" s="5"/>
    </row>
    <row r="87" spans="2:14">
      <c r="B87" s="1"/>
      <c r="C87" s="1"/>
      <c r="D87" s="35"/>
      <c r="E87" s="3"/>
      <c r="F87" s="53"/>
      <c r="G87" s="59"/>
      <c r="H87" s="21"/>
      <c r="I87" s="4"/>
      <c r="J87" s="3"/>
      <c r="K87" s="4"/>
      <c r="L87" s="4"/>
      <c r="M87" s="3"/>
      <c r="N87" s="5"/>
    </row>
    <row r="88" spans="2:14">
      <c r="B88" s="1"/>
      <c r="C88" s="1"/>
      <c r="D88" s="35"/>
      <c r="E88" s="3"/>
      <c r="F88" s="53"/>
      <c r="G88" s="59"/>
      <c r="H88" s="21"/>
      <c r="I88" s="4"/>
      <c r="J88" s="3"/>
      <c r="K88" s="4"/>
      <c r="L88" s="4"/>
      <c r="M88" s="3"/>
      <c r="N88" s="5"/>
    </row>
    <row r="89" spans="2:14">
      <c r="B89" s="20"/>
      <c r="C89" s="20"/>
      <c r="D89" s="35"/>
      <c r="E89" s="7"/>
      <c r="F89" s="55"/>
      <c r="G89" s="75"/>
      <c r="H89" s="6"/>
      <c r="I89" s="8"/>
      <c r="J89" s="7"/>
      <c r="K89" s="8"/>
      <c r="L89" s="8"/>
      <c r="M89" s="7"/>
      <c r="N89" s="9"/>
    </row>
    <row r="90" spans="2:14" ht="18.600000000000001" customHeight="1" collapsed="1">
      <c r="B90" s="161" t="s">
        <v>134</v>
      </c>
      <c r="C90" s="161"/>
      <c r="D90" s="162">
        <f>ROUNDDOWN((D6+D21)*N90,0)</f>
        <v>0</v>
      </c>
      <c r="E90" s="163"/>
      <c r="F90" s="164">
        <f>D90</f>
        <v>0</v>
      </c>
      <c r="G90" s="158"/>
      <c r="H90" s="269" t="s">
        <v>135</v>
      </c>
      <c r="I90" s="270"/>
      <c r="J90" s="270"/>
      <c r="K90" s="270"/>
      <c r="L90" s="270"/>
      <c r="M90" s="270"/>
      <c r="N90" s="165">
        <v>0.1</v>
      </c>
    </row>
    <row r="91" spans="2:14" ht="20.399999999999999" customHeight="1">
      <c r="B91" s="116" t="s">
        <v>136</v>
      </c>
      <c r="C91" s="26" t="s">
        <v>137</v>
      </c>
      <c r="D91" s="29">
        <f>SUM(D6,D21,D77,D90)</f>
        <v>0</v>
      </c>
      <c r="E91" s="61">
        <f>SUM(E6,E21,E77,E90)</f>
        <v>0</v>
      </c>
      <c r="F91" s="62">
        <f>SUM(F6,F21,F77,F90)</f>
        <v>0</v>
      </c>
      <c r="G91" s="60">
        <f>ROUNDDOWN(F91*10%,0)</f>
        <v>0</v>
      </c>
      <c r="H91" s="27"/>
      <c r="I91" s="118"/>
      <c r="J91" s="118"/>
      <c r="K91" s="118"/>
      <c r="L91" s="118"/>
      <c r="M91" s="118"/>
      <c r="N91" s="28"/>
    </row>
    <row r="92" spans="2:14" ht="20.399999999999999" customHeight="1" thickBot="1">
      <c r="B92" s="117" t="s">
        <v>138</v>
      </c>
      <c r="C92" s="30" t="s">
        <v>139</v>
      </c>
      <c r="D92" s="34">
        <f>SUM(E91:G91)</f>
        <v>0</v>
      </c>
      <c r="E92" s="31"/>
      <c r="F92" s="56"/>
      <c r="G92" s="33"/>
      <c r="H92" s="31"/>
      <c r="I92" s="32"/>
      <c r="J92" s="31"/>
      <c r="K92" s="32"/>
      <c r="L92" s="32"/>
      <c r="M92" s="31"/>
      <c r="N92" s="33"/>
    </row>
  </sheetData>
  <mergeCells count="6">
    <mergeCell ref="O23:S25"/>
    <mergeCell ref="H90:M90"/>
    <mergeCell ref="B2:N2"/>
    <mergeCell ref="B4:B5"/>
    <mergeCell ref="C4:C5"/>
    <mergeCell ref="H4:N5"/>
  </mergeCells>
  <phoneticPr fontId="12"/>
  <dataValidations count="2">
    <dataValidation allowBlank="1" showInputMessage="1" showErrorMessage="1" promptTitle="人件費単価を入力してください" prompt="人件費単価_x000a_例：5000と入力_x000a_　　　　↓_x000a_　　　@5,000と表示されます" sqref="H8:H13 H15:H20" xr:uid="{65E61181-C352-4C85-A4C3-7C839AAFF6A1}"/>
    <dataValidation allowBlank="1" showInputMessage="1" showErrorMessage="1" promptTitle="税抜金額" prompt="税抜金額を入力してください" sqref="F24:F30 F32:F34 F36:F40 F42:F46 F48:F52 F54:F58 F60:F64 F66:F70 F72:F76 F79:F83 F85:F89" xr:uid="{4F422ED4-443B-471C-A07E-482C3F3036F0}"/>
  </dataValidations>
  <printOptions horizontalCentered="1"/>
  <pageMargins left="0.39370078740157483" right="0.39370078740157483" top="0.39370078740157483" bottom="0.31496062992125984" header="0.11811023622047245" footer="0.11811023622047245"/>
  <pageSetup paperSize="9" scale="47"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AF762-1976-4AE7-B3A4-9B1A2F4EB04B}">
  <sheetPr>
    <tabColor rgb="FFFFFF00"/>
    <pageSetUpPr fitToPage="1"/>
  </sheetPr>
  <dimension ref="B1:S92"/>
  <sheetViews>
    <sheetView showGridLines="0" zoomScale="85" zoomScaleNormal="85" zoomScaleSheetLayoutView="85" workbookViewId="0">
      <pane ySplit="5" topLeftCell="A6" activePane="bottomLeft" state="frozen"/>
      <selection activeCell="E17" sqref="E17:H17"/>
      <selection pane="bottomLeft"/>
    </sheetView>
  </sheetViews>
  <sheetFormatPr defaultRowHeight="17.399999999999999"/>
  <cols>
    <col min="1" max="1" width="3.109375" customWidth="1"/>
    <col min="2" max="2" width="19.44140625" customWidth="1"/>
    <col min="3" max="3" width="30.88671875" customWidth="1"/>
    <col min="4" max="4" width="16.88671875" customWidth="1"/>
    <col min="5" max="6" width="16.33203125" customWidth="1"/>
    <col min="7" max="7" width="14.88671875" customWidth="1"/>
    <col min="8" max="8" width="13.88671875" customWidth="1"/>
    <col min="9" max="9" width="5.109375" customWidth="1"/>
    <col min="10" max="10" width="8.88671875" customWidth="1"/>
    <col min="11" max="11" width="7.33203125" customWidth="1"/>
    <col min="12" max="12" width="5.109375" customWidth="1"/>
    <col min="13" max="13" width="7.33203125" customWidth="1"/>
    <col min="14" max="14" width="7.109375" customWidth="1"/>
    <col min="15" max="19" width="8.77734375" style="64"/>
  </cols>
  <sheetData>
    <row r="1" spans="2:15" s="64" customFormat="1"/>
    <row r="2" spans="2:15" s="64" customFormat="1" ht="19.2">
      <c r="B2" s="271" t="s">
        <v>100</v>
      </c>
      <c r="C2" s="271"/>
      <c r="D2" s="271"/>
      <c r="E2" s="271"/>
      <c r="F2" s="271"/>
      <c r="G2" s="271"/>
      <c r="H2" s="271"/>
      <c r="I2" s="271"/>
      <c r="J2" s="271"/>
      <c r="K2" s="271"/>
      <c r="L2" s="271"/>
      <c r="M2" s="271"/>
      <c r="N2" s="271"/>
    </row>
    <row r="3" spans="2:15" s="64" customFormat="1" ht="18" thickBot="1">
      <c r="B3" s="24" t="s">
        <v>140</v>
      </c>
      <c r="C3" s="166" t="s">
        <v>141</v>
      </c>
      <c r="D3" s="23"/>
      <c r="E3" s="23"/>
      <c r="F3" s="23"/>
      <c r="G3" s="24"/>
      <c r="H3" s="23"/>
      <c r="I3" s="23"/>
      <c r="J3" s="23"/>
      <c r="K3" s="23"/>
      <c r="L3" s="23"/>
      <c r="M3" s="23"/>
      <c r="N3" s="24" t="s">
        <v>103</v>
      </c>
    </row>
    <row r="4" spans="2:15" s="64" customFormat="1" ht="26.4" customHeight="1">
      <c r="B4" s="272" t="s">
        <v>104</v>
      </c>
      <c r="C4" s="272" t="s">
        <v>105</v>
      </c>
      <c r="D4" s="115" t="s">
        <v>106</v>
      </c>
      <c r="E4" s="66"/>
      <c r="F4" s="66"/>
      <c r="G4" s="67"/>
      <c r="H4" s="274" t="s">
        <v>107</v>
      </c>
      <c r="I4" s="275"/>
      <c r="J4" s="275"/>
      <c r="K4" s="275"/>
      <c r="L4" s="275"/>
      <c r="M4" s="275"/>
      <c r="N4" s="276"/>
    </row>
    <row r="5" spans="2:15" s="64" customFormat="1" ht="39" customHeight="1" thickBot="1">
      <c r="B5" s="273"/>
      <c r="C5" s="273"/>
      <c r="D5" s="68"/>
      <c r="E5" s="69" t="s">
        <v>108</v>
      </c>
      <c r="F5" s="69" t="s">
        <v>109</v>
      </c>
      <c r="G5" s="69" t="s">
        <v>110</v>
      </c>
      <c r="H5" s="277"/>
      <c r="I5" s="278"/>
      <c r="J5" s="278"/>
      <c r="K5" s="278"/>
      <c r="L5" s="278"/>
      <c r="M5" s="278"/>
      <c r="N5" s="279"/>
    </row>
    <row r="6" spans="2:15">
      <c r="B6" s="95" t="s">
        <v>111</v>
      </c>
      <c r="C6" s="95"/>
      <c r="D6" s="96">
        <f>E6+F6</f>
        <v>0</v>
      </c>
      <c r="E6" s="97">
        <f>SUM(E7:E13)</f>
        <v>0</v>
      </c>
      <c r="F6" s="98">
        <f>SUM(F15:F20)</f>
        <v>0</v>
      </c>
      <c r="G6" s="157"/>
      <c r="H6" s="97"/>
      <c r="I6" s="97"/>
      <c r="J6" s="97"/>
      <c r="K6" s="97"/>
      <c r="L6" s="97"/>
      <c r="M6" s="97"/>
      <c r="N6" s="99"/>
    </row>
    <row r="7" spans="2:15">
      <c r="B7" s="37"/>
      <c r="C7" s="37" t="s">
        <v>112</v>
      </c>
      <c r="D7" s="35"/>
      <c r="E7" s="25"/>
      <c r="F7" s="42"/>
      <c r="G7" s="58"/>
      <c r="H7" s="38"/>
      <c r="I7" s="39"/>
      <c r="J7" s="25"/>
      <c r="K7" s="40"/>
      <c r="L7" s="40"/>
      <c r="M7" s="25"/>
      <c r="N7" s="41"/>
    </row>
    <row r="8" spans="2:15">
      <c r="B8" s="57"/>
      <c r="C8" s="57"/>
      <c r="D8" s="35"/>
      <c r="E8" s="42">
        <f>ROUNDDOWN(H8*J8,0)</f>
        <v>0</v>
      </c>
      <c r="F8" s="42"/>
      <c r="G8" s="58"/>
      <c r="H8" s="38"/>
      <c r="I8" s="39" t="s">
        <v>113</v>
      </c>
      <c r="J8" s="65"/>
      <c r="K8" s="40" t="s">
        <v>114</v>
      </c>
      <c r="L8" s="40"/>
      <c r="M8" s="40"/>
      <c r="N8" s="41"/>
      <c r="O8" s="191" t="s">
        <v>115</v>
      </c>
    </row>
    <row r="9" spans="2:15">
      <c r="B9" s="57"/>
      <c r="C9" s="57"/>
      <c r="D9" s="35"/>
      <c r="E9" s="42">
        <f t="shared" ref="E9:E10" si="0">ROUNDDOWN(H9*J9,0)</f>
        <v>0</v>
      </c>
      <c r="F9" s="42"/>
      <c r="G9" s="58"/>
      <c r="H9" s="38"/>
      <c r="I9" s="39" t="s">
        <v>113</v>
      </c>
      <c r="J9" s="65"/>
      <c r="K9" s="40" t="s">
        <v>114</v>
      </c>
      <c r="L9" s="40"/>
      <c r="M9" s="40"/>
      <c r="N9" s="41"/>
    </row>
    <row r="10" spans="2:15">
      <c r="B10" s="57"/>
      <c r="C10" s="57"/>
      <c r="D10" s="35"/>
      <c r="E10" s="42">
        <f t="shared" si="0"/>
        <v>0</v>
      </c>
      <c r="F10" s="42"/>
      <c r="G10" s="58"/>
      <c r="H10" s="38"/>
      <c r="I10" s="39" t="s">
        <v>113</v>
      </c>
      <c r="J10" s="65"/>
      <c r="K10" s="40" t="s">
        <v>114</v>
      </c>
      <c r="L10" s="40"/>
      <c r="M10" s="40"/>
      <c r="N10" s="41"/>
    </row>
    <row r="11" spans="2:15">
      <c r="B11" s="57"/>
      <c r="C11" s="57"/>
      <c r="D11" s="35"/>
      <c r="E11" s="42"/>
      <c r="F11" s="49"/>
      <c r="G11" s="59"/>
      <c r="H11" s="38"/>
      <c r="I11" s="39"/>
      <c r="J11" s="65"/>
      <c r="K11" s="40"/>
      <c r="L11" s="40"/>
      <c r="M11" s="40"/>
      <c r="N11" s="41"/>
    </row>
    <row r="12" spans="2:15">
      <c r="B12" s="57"/>
      <c r="C12" s="57"/>
      <c r="D12" s="35"/>
      <c r="E12" s="42"/>
      <c r="F12" s="42"/>
      <c r="G12" s="58"/>
      <c r="H12" s="38"/>
      <c r="I12" s="39"/>
      <c r="J12" s="65"/>
      <c r="K12" s="40"/>
      <c r="L12" s="40"/>
      <c r="M12" s="40"/>
      <c r="N12" s="41"/>
    </row>
    <row r="13" spans="2:15">
      <c r="B13" s="57"/>
      <c r="C13" s="57"/>
      <c r="D13" s="35"/>
      <c r="E13" s="42"/>
      <c r="F13" s="49"/>
      <c r="G13" s="59"/>
      <c r="H13" s="38"/>
      <c r="I13" s="39"/>
      <c r="J13" s="65"/>
      <c r="K13" s="40"/>
      <c r="L13" s="40"/>
      <c r="M13" s="40"/>
      <c r="N13" s="41"/>
    </row>
    <row r="14" spans="2:15">
      <c r="B14" s="37"/>
      <c r="C14" s="37" t="s">
        <v>116</v>
      </c>
      <c r="D14" s="35"/>
      <c r="E14" s="25"/>
      <c r="F14" s="49"/>
      <c r="G14" s="59"/>
      <c r="H14" s="38"/>
      <c r="I14" s="39"/>
      <c r="J14" s="65"/>
      <c r="K14" s="40"/>
      <c r="L14" s="40"/>
      <c r="M14" s="40"/>
      <c r="N14" s="41"/>
    </row>
    <row r="15" spans="2:15">
      <c r="B15" s="57"/>
      <c r="C15" s="57"/>
      <c r="D15" s="35"/>
      <c r="E15" s="42"/>
      <c r="F15" s="49">
        <f>ROUNDDOWN(H15*J15,0)</f>
        <v>0</v>
      </c>
      <c r="G15" s="59"/>
      <c r="H15" s="38"/>
      <c r="I15" s="39" t="s">
        <v>113</v>
      </c>
      <c r="J15" s="65"/>
      <c r="K15" s="40" t="s">
        <v>114</v>
      </c>
      <c r="L15" s="40"/>
      <c r="M15" s="40"/>
      <c r="N15" s="41"/>
    </row>
    <row r="16" spans="2:15">
      <c r="B16" s="57"/>
      <c r="C16" s="57"/>
      <c r="D16" s="35"/>
      <c r="E16" s="42"/>
      <c r="F16" s="49">
        <f t="shared" ref="F16:F17" si="1">ROUNDDOWN(H16*J16,0)</f>
        <v>0</v>
      </c>
      <c r="G16" s="58"/>
      <c r="H16" s="38"/>
      <c r="I16" s="39" t="s">
        <v>113</v>
      </c>
      <c r="J16" s="65"/>
      <c r="K16" s="40" t="s">
        <v>114</v>
      </c>
      <c r="L16" s="40"/>
      <c r="M16" s="40"/>
      <c r="N16" s="41"/>
    </row>
    <row r="17" spans="2:19">
      <c r="B17" s="57"/>
      <c r="C17" s="57"/>
      <c r="D17" s="35"/>
      <c r="E17" s="42"/>
      <c r="F17" s="49">
        <f t="shared" si="1"/>
        <v>0</v>
      </c>
      <c r="G17" s="58"/>
      <c r="H17" s="38"/>
      <c r="I17" s="39" t="s">
        <v>113</v>
      </c>
      <c r="J17" s="65"/>
      <c r="K17" s="40" t="s">
        <v>114</v>
      </c>
      <c r="L17" s="40"/>
      <c r="M17" s="40"/>
      <c r="N17" s="41"/>
    </row>
    <row r="18" spans="2:19">
      <c r="B18" s="57"/>
      <c r="C18" s="57"/>
      <c r="D18" s="35"/>
      <c r="E18" s="25"/>
      <c r="F18" s="42"/>
      <c r="G18" s="58"/>
      <c r="H18" s="38"/>
      <c r="I18" s="39"/>
      <c r="J18" s="65"/>
      <c r="K18" s="40"/>
      <c r="L18" s="40"/>
      <c r="M18" s="40"/>
      <c r="N18" s="41"/>
    </row>
    <row r="19" spans="2:19">
      <c r="B19" s="57"/>
      <c r="C19" s="57"/>
      <c r="D19" s="35"/>
      <c r="E19" s="25"/>
      <c r="F19" s="49"/>
      <c r="G19" s="59"/>
      <c r="H19" s="38"/>
      <c r="I19" s="39"/>
      <c r="J19" s="65"/>
      <c r="K19" s="40"/>
      <c r="L19" s="40"/>
      <c r="M19" s="40"/>
      <c r="N19" s="41"/>
    </row>
    <row r="20" spans="2:19">
      <c r="B20" s="57"/>
      <c r="C20" s="57"/>
      <c r="D20" s="35"/>
      <c r="E20" s="25"/>
      <c r="F20" s="49"/>
      <c r="G20" s="59"/>
      <c r="H20" s="38"/>
      <c r="I20" s="39"/>
      <c r="J20" s="65"/>
      <c r="K20" s="40"/>
      <c r="L20" s="40"/>
      <c r="M20" s="40"/>
      <c r="N20" s="41"/>
    </row>
    <row r="21" spans="2:19" collapsed="1">
      <c r="B21" s="76" t="s">
        <v>117</v>
      </c>
      <c r="C21" s="76"/>
      <c r="D21" s="77">
        <f>E21+F21</f>
        <v>0</v>
      </c>
      <c r="E21" s="78">
        <f>SUM(E22,E35,E41,E47,E53,E59,E65,E71)</f>
        <v>0</v>
      </c>
      <c r="F21" s="79">
        <f>SUM(F22,F35,F41,F47,F53,F59,F65,F71)</f>
        <v>0</v>
      </c>
      <c r="G21" s="160"/>
      <c r="H21" s="78"/>
      <c r="I21" s="81"/>
      <c r="J21" s="78"/>
      <c r="K21" s="81"/>
      <c r="L21" s="81"/>
      <c r="M21" s="78"/>
      <c r="N21" s="80"/>
    </row>
    <row r="22" spans="2:19">
      <c r="B22" s="82" t="s">
        <v>118</v>
      </c>
      <c r="C22" s="82"/>
      <c r="D22" s="83">
        <f>E22+F22</f>
        <v>0</v>
      </c>
      <c r="E22" s="84">
        <f>SUM(E23:E34)</f>
        <v>0</v>
      </c>
      <c r="F22" s="85">
        <f>SUM(F23:F34)</f>
        <v>0</v>
      </c>
      <c r="G22" s="73"/>
      <c r="H22" s="84"/>
      <c r="I22" s="87"/>
      <c r="J22" s="84"/>
      <c r="K22" s="87"/>
      <c r="L22" s="87"/>
      <c r="M22" s="84"/>
      <c r="N22" s="86"/>
    </row>
    <row r="23" spans="2:19" ht="17.399999999999999" customHeight="1">
      <c r="B23" s="63"/>
      <c r="C23" s="153" t="s">
        <v>119</v>
      </c>
      <c r="D23" s="35"/>
      <c r="E23" s="25"/>
      <c r="F23" s="50"/>
      <c r="G23" s="154"/>
      <c r="H23" s="22"/>
      <c r="I23" s="40"/>
      <c r="J23" s="25"/>
      <c r="K23" s="40"/>
      <c r="L23" s="40"/>
      <c r="M23" s="25"/>
      <c r="N23" s="41"/>
      <c r="O23" s="267" t="s">
        <v>120</v>
      </c>
      <c r="P23" s="268"/>
      <c r="Q23" s="268"/>
      <c r="R23" s="268"/>
      <c r="S23" s="268"/>
    </row>
    <row r="24" spans="2:19">
      <c r="B24" s="57"/>
      <c r="C24" s="57"/>
      <c r="D24" s="35"/>
      <c r="E24" s="25"/>
      <c r="F24" s="49"/>
      <c r="G24" s="59"/>
      <c r="H24" s="21"/>
      <c r="I24" s="40"/>
      <c r="J24" s="25"/>
      <c r="K24" s="40"/>
      <c r="L24" s="40"/>
      <c r="M24" s="25"/>
      <c r="N24" s="41"/>
      <c r="O24" s="267"/>
      <c r="P24" s="268"/>
      <c r="Q24" s="268"/>
      <c r="R24" s="268"/>
      <c r="S24" s="268"/>
    </row>
    <row r="25" spans="2:19">
      <c r="B25" s="57"/>
      <c r="C25" s="57"/>
      <c r="D25" s="35"/>
      <c r="E25" s="25"/>
      <c r="F25" s="49"/>
      <c r="G25" s="59"/>
      <c r="H25" s="21"/>
      <c r="I25" s="40"/>
      <c r="J25" s="25"/>
      <c r="K25" s="40"/>
      <c r="L25" s="40"/>
      <c r="M25" s="25"/>
      <c r="N25" s="41"/>
      <c r="O25" s="267"/>
      <c r="P25" s="268"/>
      <c r="Q25" s="268"/>
      <c r="R25" s="268"/>
      <c r="S25" s="268"/>
    </row>
    <row r="26" spans="2:19">
      <c r="B26" s="37"/>
      <c r="C26" s="37"/>
      <c r="D26" s="35"/>
      <c r="E26" s="25"/>
      <c r="F26" s="49"/>
      <c r="G26" s="59"/>
      <c r="H26" s="21"/>
      <c r="I26" s="64"/>
      <c r="J26" s="64"/>
      <c r="K26" s="64"/>
      <c r="L26" s="64"/>
      <c r="M26" s="64"/>
      <c r="N26" s="41"/>
      <c r="O26" s="191" t="s">
        <v>121</v>
      </c>
      <c r="P26" s="230"/>
      <c r="Q26" s="230"/>
      <c r="R26" s="230"/>
      <c r="S26" s="230"/>
    </row>
    <row r="27" spans="2:19">
      <c r="B27" s="37"/>
      <c r="C27" s="37"/>
      <c r="D27" s="35"/>
      <c r="E27" s="25"/>
      <c r="F27" s="49"/>
      <c r="G27" s="59"/>
      <c r="H27" s="21"/>
      <c r="I27" s="40"/>
      <c r="J27" s="25"/>
      <c r="K27" s="40"/>
      <c r="L27" s="40"/>
      <c r="M27" s="25"/>
      <c r="N27" s="41"/>
      <c r="O27" s="191"/>
      <c r="P27" s="230"/>
      <c r="Q27" s="230"/>
      <c r="R27" s="230"/>
      <c r="S27" s="230"/>
    </row>
    <row r="28" spans="2:19">
      <c r="B28" s="37"/>
      <c r="C28" s="37"/>
      <c r="D28" s="35"/>
      <c r="E28" s="25"/>
      <c r="F28" s="49"/>
      <c r="G28" s="59"/>
      <c r="H28" s="21"/>
      <c r="I28" s="64"/>
      <c r="J28" s="64"/>
      <c r="K28" s="64"/>
      <c r="L28" s="64"/>
      <c r="M28" s="64"/>
      <c r="N28" s="41"/>
      <c r="O28" s="191"/>
      <c r="P28" s="230"/>
      <c r="Q28" s="230"/>
      <c r="R28" s="230"/>
      <c r="S28" s="230"/>
    </row>
    <row r="29" spans="2:19">
      <c r="B29" s="37"/>
      <c r="C29" s="37"/>
      <c r="D29" s="35"/>
      <c r="E29" s="25"/>
      <c r="F29" s="49"/>
      <c r="G29" s="59"/>
      <c r="H29" s="21"/>
      <c r="I29" s="40"/>
      <c r="J29" s="25"/>
      <c r="K29" s="40"/>
      <c r="L29" s="40"/>
      <c r="M29" s="25"/>
      <c r="N29" s="41"/>
      <c r="O29" s="191"/>
      <c r="P29" s="230"/>
      <c r="Q29" s="230"/>
      <c r="R29" s="230"/>
      <c r="S29" s="230"/>
    </row>
    <row r="30" spans="2:19">
      <c r="B30" s="37"/>
      <c r="C30" s="37"/>
      <c r="D30" s="35"/>
      <c r="E30" s="25"/>
      <c r="F30" s="49"/>
      <c r="G30" s="59"/>
      <c r="H30" s="21"/>
      <c r="I30" s="64"/>
      <c r="J30" s="64"/>
      <c r="K30" s="64"/>
      <c r="L30" s="64"/>
      <c r="M30" s="64"/>
      <c r="N30" s="41"/>
      <c r="O30" s="191"/>
      <c r="P30" s="230"/>
      <c r="Q30" s="230"/>
      <c r="R30" s="230"/>
      <c r="S30" s="230"/>
    </row>
    <row r="31" spans="2:19">
      <c r="B31" s="37"/>
      <c r="C31" s="37" t="s">
        <v>122</v>
      </c>
      <c r="D31" s="35"/>
      <c r="E31" s="25"/>
      <c r="F31" s="49"/>
      <c r="G31" s="59"/>
      <c r="H31" s="21"/>
      <c r="I31" s="40"/>
      <c r="J31" s="25"/>
      <c r="K31" s="40"/>
      <c r="L31" s="40"/>
      <c r="M31" s="25"/>
      <c r="N31" s="41"/>
      <c r="O31" s="191"/>
      <c r="P31" s="230"/>
      <c r="Q31" s="230"/>
      <c r="R31" s="230"/>
      <c r="S31" s="230"/>
    </row>
    <row r="32" spans="2:19">
      <c r="B32" s="37"/>
      <c r="C32" s="37"/>
      <c r="D32" s="35"/>
      <c r="E32" s="25"/>
      <c r="F32" s="49"/>
      <c r="G32" s="59"/>
      <c r="H32" s="21"/>
      <c r="I32" s="64"/>
      <c r="J32" s="64"/>
      <c r="K32" s="64"/>
      <c r="L32" s="64"/>
      <c r="M32" s="64"/>
      <c r="N32" s="41"/>
      <c r="O32" s="191"/>
      <c r="P32" s="230"/>
      <c r="Q32" s="230"/>
      <c r="R32" s="230"/>
      <c r="S32" s="230"/>
    </row>
    <row r="33" spans="2:19">
      <c r="B33" s="37"/>
      <c r="C33" s="37"/>
      <c r="D33" s="35"/>
      <c r="E33" s="25"/>
      <c r="F33" s="49"/>
      <c r="G33" s="59"/>
      <c r="H33" s="21"/>
      <c r="I33" s="40"/>
      <c r="J33" s="25"/>
      <c r="K33" s="40"/>
      <c r="L33" s="40"/>
      <c r="M33" s="25"/>
      <c r="N33" s="41"/>
      <c r="O33" s="191"/>
      <c r="P33" s="230"/>
      <c r="Q33" s="230"/>
      <c r="R33" s="230"/>
      <c r="S33" s="230"/>
    </row>
    <row r="34" spans="2:19">
      <c r="B34" s="43"/>
      <c r="C34" s="43"/>
      <c r="D34" s="36"/>
      <c r="E34" s="25"/>
      <c r="F34" s="51"/>
      <c r="G34" s="72"/>
      <c r="H34" s="44"/>
      <c r="I34" s="45"/>
      <c r="J34" s="46"/>
      <c r="K34" s="47"/>
      <c r="L34" s="47"/>
      <c r="M34" s="46"/>
      <c r="N34" s="48"/>
    </row>
    <row r="35" spans="2:19" collapsed="1">
      <c r="B35" s="88" t="s">
        <v>123</v>
      </c>
      <c r="C35" s="88"/>
      <c r="D35" s="89">
        <f>E35+F35</f>
        <v>0</v>
      </c>
      <c r="E35" s="90">
        <f>SUM(E36:E40)</f>
        <v>0</v>
      </c>
      <c r="F35" s="91">
        <f t="shared" ref="F35" si="2">SUM(F36:F40)</f>
        <v>0</v>
      </c>
      <c r="G35" s="74"/>
      <c r="H35" s="90"/>
      <c r="I35" s="93"/>
      <c r="J35" s="90"/>
      <c r="K35" s="93"/>
      <c r="L35" s="93"/>
      <c r="M35" s="90"/>
      <c r="N35" s="92"/>
    </row>
    <row r="36" spans="2:19">
      <c r="B36" s="10"/>
      <c r="C36" s="10"/>
      <c r="D36" s="35"/>
      <c r="E36" s="17"/>
      <c r="F36" s="52"/>
      <c r="G36" s="71"/>
      <c r="H36" s="19"/>
      <c r="I36" s="16"/>
      <c r="J36" s="17"/>
      <c r="K36" s="16"/>
      <c r="L36" s="16"/>
      <c r="M36" s="17"/>
      <c r="N36" s="18"/>
    </row>
    <row r="37" spans="2:19">
      <c r="B37" s="1"/>
      <c r="C37" s="1"/>
      <c r="D37" s="35"/>
      <c r="E37" s="3"/>
      <c r="F37" s="53"/>
      <c r="G37" s="59"/>
      <c r="H37" s="21"/>
      <c r="I37" s="4"/>
      <c r="J37" s="3"/>
      <c r="K37" s="4"/>
      <c r="L37" s="4"/>
      <c r="M37" s="38"/>
      <c r="N37" s="155"/>
      <c r="O37" s="25"/>
      <c r="P37" s="40"/>
      <c r="Q37" s="40"/>
      <c r="R37" s="25"/>
    </row>
    <row r="38" spans="2:19">
      <c r="B38" s="1"/>
      <c r="C38" s="1"/>
      <c r="D38" s="35"/>
      <c r="E38" s="3"/>
      <c r="F38" s="53"/>
      <c r="G38" s="59"/>
      <c r="H38" s="21"/>
      <c r="I38" s="4"/>
      <c r="J38" s="3"/>
      <c r="K38" s="4"/>
      <c r="L38" s="4"/>
      <c r="M38" s="3"/>
      <c r="N38" s="5"/>
    </row>
    <row r="39" spans="2:19">
      <c r="B39" s="1"/>
      <c r="C39" s="1"/>
      <c r="D39" s="35"/>
      <c r="E39" s="3"/>
      <c r="F39" s="53"/>
      <c r="G39" s="59"/>
      <c r="H39" s="21"/>
      <c r="I39" s="4"/>
      <c r="J39" s="3"/>
      <c r="K39" s="4"/>
      <c r="L39" s="4"/>
      <c r="M39" s="3"/>
      <c r="N39" s="5"/>
    </row>
    <row r="40" spans="2:19">
      <c r="B40" s="1"/>
      <c r="C40" s="1"/>
      <c r="D40" s="36"/>
      <c r="E40" s="3"/>
      <c r="F40" s="53"/>
      <c r="G40" s="59"/>
      <c r="H40" s="2"/>
      <c r="I40" s="4"/>
      <c r="J40" s="3"/>
      <c r="K40" s="4"/>
      <c r="L40" s="4"/>
      <c r="M40" s="3"/>
      <c r="N40" s="5"/>
    </row>
    <row r="41" spans="2:19" collapsed="1">
      <c r="B41" s="88" t="s">
        <v>124</v>
      </c>
      <c r="C41" s="88"/>
      <c r="D41" s="94">
        <f>E41+F41</f>
        <v>0</v>
      </c>
      <c r="E41" s="90">
        <f>SUM(E42:E46)</f>
        <v>0</v>
      </c>
      <c r="F41" s="91">
        <f>SUM(F42:F46)</f>
        <v>0</v>
      </c>
      <c r="G41" s="74"/>
      <c r="H41" s="90"/>
      <c r="I41" s="93"/>
      <c r="J41" s="90"/>
      <c r="K41" s="93"/>
      <c r="L41" s="93"/>
      <c r="M41" s="90"/>
      <c r="N41" s="92"/>
    </row>
    <row r="42" spans="2:19">
      <c r="B42" s="10"/>
      <c r="C42" s="10"/>
      <c r="D42" s="35"/>
      <c r="E42" s="17"/>
      <c r="F42" s="52"/>
      <c r="G42" s="71"/>
      <c r="H42" s="22"/>
      <c r="I42" s="16"/>
      <c r="J42" s="70"/>
      <c r="K42" s="16"/>
      <c r="L42" s="16"/>
      <c r="M42" s="17"/>
      <c r="N42" s="18"/>
    </row>
    <row r="43" spans="2:19">
      <c r="B43" s="1"/>
      <c r="C43" s="1"/>
      <c r="D43" s="35"/>
      <c r="E43" s="3"/>
      <c r="F43" s="53"/>
      <c r="G43" s="59"/>
      <c r="H43" s="2"/>
      <c r="I43" s="4"/>
      <c r="J43" s="3"/>
      <c r="K43" s="4"/>
      <c r="L43" s="4"/>
      <c r="M43" s="3"/>
      <c r="N43" s="5"/>
    </row>
    <row r="44" spans="2:19">
      <c r="B44" s="1"/>
      <c r="C44" s="1"/>
      <c r="D44" s="35"/>
      <c r="E44" s="3"/>
      <c r="F44" s="53"/>
      <c r="G44" s="59"/>
      <c r="H44" s="2"/>
      <c r="I44" s="4"/>
      <c r="J44" s="3"/>
      <c r="K44" s="4"/>
      <c r="L44" s="4"/>
      <c r="M44" s="3"/>
      <c r="N44" s="5"/>
    </row>
    <row r="45" spans="2:19">
      <c r="B45" s="1"/>
      <c r="C45" s="1"/>
      <c r="D45" s="35"/>
      <c r="E45" s="3"/>
      <c r="F45" s="53"/>
      <c r="G45" s="59"/>
      <c r="H45" s="2"/>
      <c r="I45" s="4"/>
      <c r="J45" s="3"/>
      <c r="K45" s="4"/>
      <c r="L45" s="4"/>
      <c r="M45" s="3"/>
      <c r="N45" s="5"/>
    </row>
    <row r="46" spans="2:19">
      <c r="B46" s="11"/>
      <c r="C46" s="11"/>
      <c r="D46" s="36"/>
      <c r="E46" s="13"/>
      <c r="F46" s="54"/>
      <c r="G46" s="72"/>
      <c r="H46" s="12"/>
      <c r="I46" s="14"/>
      <c r="J46" s="13"/>
      <c r="K46" s="14"/>
      <c r="L46" s="14"/>
      <c r="M46" s="13"/>
      <c r="N46" s="15"/>
    </row>
    <row r="47" spans="2:19" collapsed="1">
      <c r="B47" s="88" t="s">
        <v>125</v>
      </c>
      <c r="C47" s="88"/>
      <c r="D47" s="94">
        <f>E47+F47</f>
        <v>0</v>
      </c>
      <c r="E47" s="90">
        <f>SUM(E48:E52)</f>
        <v>0</v>
      </c>
      <c r="F47" s="91">
        <f>SUM(F48:F52)</f>
        <v>0</v>
      </c>
      <c r="G47" s="74"/>
      <c r="H47" s="90"/>
      <c r="I47" s="93"/>
      <c r="J47" s="90"/>
      <c r="K47" s="93"/>
      <c r="L47" s="93"/>
      <c r="M47" s="90"/>
      <c r="N47" s="92"/>
    </row>
    <row r="48" spans="2:19">
      <c r="B48" s="149" t="s">
        <v>126</v>
      </c>
      <c r="C48" s="10"/>
      <c r="D48" s="35"/>
      <c r="E48" s="17"/>
      <c r="F48" s="52"/>
      <c r="G48" s="71"/>
      <c r="H48" s="22"/>
      <c r="I48" s="16"/>
      <c r="J48" s="17"/>
      <c r="K48" s="16"/>
      <c r="L48" s="16"/>
      <c r="M48" s="17"/>
      <c r="N48" s="18"/>
    </row>
    <row r="49" spans="2:14">
      <c r="B49" s="1"/>
      <c r="C49" s="1"/>
      <c r="D49" s="35"/>
      <c r="E49" s="3"/>
      <c r="F49" s="53"/>
      <c r="G49" s="59"/>
      <c r="H49" s="2"/>
      <c r="I49" s="4"/>
      <c r="J49" s="3"/>
      <c r="K49" s="4"/>
      <c r="L49" s="4"/>
      <c r="M49" s="3"/>
      <c r="N49" s="5"/>
    </row>
    <row r="50" spans="2:14">
      <c r="B50" s="1"/>
      <c r="C50" s="1"/>
      <c r="D50" s="35"/>
      <c r="E50" s="3"/>
      <c r="F50" s="53"/>
      <c r="G50" s="59"/>
      <c r="H50" s="2"/>
      <c r="I50" s="4"/>
      <c r="J50" s="3"/>
      <c r="K50" s="4"/>
      <c r="L50" s="4"/>
      <c r="M50" s="3"/>
      <c r="N50" s="5"/>
    </row>
    <row r="51" spans="2:14">
      <c r="B51" s="1"/>
      <c r="C51" s="1"/>
      <c r="D51" s="35"/>
      <c r="E51" s="3"/>
      <c r="F51" s="53"/>
      <c r="G51" s="59"/>
      <c r="H51" s="2"/>
      <c r="I51" s="4"/>
      <c r="J51" s="3"/>
      <c r="K51" s="4"/>
      <c r="L51" s="4"/>
      <c r="M51" s="3"/>
      <c r="N51" s="5"/>
    </row>
    <row r="52" spans="2:14">
      <c r="B52" s="11"/>
      <c r="C52" s="11"/>
      <c r="D52" s="36"/>
      <c r="E52" s="13"/>
      <c r="F52" s="54"/>
      <c r="G52" s="72"/>
      <c r="H52" s="12"/>
      <c r="I52" s="14"/>
      <c r="J52" s="13"/>
      <c r="K52" s="14"/>
      <c r="L52" s="14"/>
      <c r="M52" s="13"/>
      <c r="N52" s="15"/>
    </row>
    <row r="53" spans="2:14" collapsed="1">
      <c r="B53" s="88" t="s">
        <v>127</v>
      </c>
      <c r="C53" s="88"/>
      <c r="D53" s="94">
        <f>E53+F53</f>
        <v>0</v>
      </c>
      <c r="E53" s="90">
        <f>SUM(E54:E58)</f>
        <v>0</v>
      </c>
      <c r="F53" s="91">
        <f>SUM(F54:F58)</f>
        <v>0</v>
      </c>
      <c r="G53" s="74"/>
      <c r="H53" s="90"/>
      <c r="I53" s="93"/>
      <c r="J53" s="90"/>
      <c r="K53" s="93"/>
      <c r="L53" s="93"/>
      <c r="M53" s="90"/>
      <c r="N53" s="92"/>
    </row>
    <row r="54" spans="2:14">
      <c r="B54" s="10"/>
      <c r="C54" s="10"/>
      <c r="D54" s="35"/>
      <c r="E54" s="17"/>
      <c r="F54" s="52"/>
      <c r="G54" s="71"/>
      <c r="H54" s="22"/>
      <c r="I54" s="16"/>
      <c r="J54" s="17"/>
      <c r="K54" s="16"/>
      <c r="L54" s="16"/>
      <c r="M54" s="17"/>
      <c r="N54" s="18"/>
    </row>
    <row r="55" spans="2:14">
      <c r="B55" s="1"/>
      <c r="C55" s="1"/>
      <c r="D55" s="35"/>
      <c r="E55" s="3"/>
      <c r="F55" s="53"/>
      <c r="G55" s="59"/>
      <c r="H55" s="2"/>
      <c r="I55" s="4"/>
      <c r="J55" s="3"/>
      <c r="K55" s="4"/>
      <c r="L55" s="4"/>
      <c r="M55" s="3"/>
      <c r="N55" s="5"/>
    </row>
    <row r="56" spans="2:14">
      <c r="B56" s="1"/>
      <c r="C56" s="1"/>
      <c r="D56" s="35"/>
      <c r="E56" s="3"/>
      <c r="F56" s="53"/>
      <c r="G56" s="59"/>
      <c r="H56" s="2"/>
      <c r="I56" s="4"/>
      <c r="J56" s="3"/>
      <c r="K56" s="4"/>
      <c r="L56" s="4"/>
      <c r="M56" s="3"/>
      <c r="N56" s="5"/>
    </row>
    <row r="57" spans="2:14">
      <c r="B57" s="1"/>
      <c r="C57" s="1"/>
      <c r="D57" s="35"/>
      <c r="E57" s="3"/>
      <c r="F57" s="53"/>
      <c r="G57" s="59"/>
      <c r="H57" s="2"/>
      <c r="I57" s="4"/>
      <c r="J57" s="3"/>
      <c r="K57" s="4"/>
      <c r="L57" s="4"/>
      <c r="M57" s="3"/>
      <c r="N57" s="5"/>
    </row>
    <row r="58" spans="2:14">
      <c r="B58" s="11"/>
      <c r="C58" s="11"/>
      <c r="D58" s="36"/>
      <c r="E58" s="13"/>
      <c r="F58" s="54"/>
      <c r="G58" s="72"/>
      <c r="H58" s="12"/>
      <c r="I58" s="14"/>
      <c r="J58" s="13"/>
      <c r="K58" s="14"/>
      <c r="L58" s="14"/>
      <c r="M58" s="13"/>
      <c r="N58" s="15"/>
    </row>
    <row r="59" spans="2:14" collapsed="1">
      <c r="B59" s="88" t="s">
        <v>128</v>
      </c>
      <c r="C59" s="88"/>
      <c r="D59" s="94">
        <f>E59+F59</f>
        <v>0</v>
      </c>
      <c r="E59" s="90">
        <f>SUM(E60:E64)</f>
        <v>0</v>
      </c>
      <c r="F59" s="91">
        <f t="shared" ref="F59" si="3">SUM(F60:F64)</f>
        <v>0</v>
      </c>
      <c r="G59" s="74"/>
      <c r="H59" s="90"/>
      <c r="I59" s="93"/>
      <c r="J59" s="90"/>
      <c r="K59" s="93"/>
      <c r="L59" s="93"/>
      <c r="M59" s="90"/>
      <c r="N59" s="92"/>
    </row>
    <row r="60" spans="2:14">
      <c r="B60" s="10"/>
      <c r="C60" s="10"/>
      <c r="D60" s="35"/>
      <c r="E60" s="17"/>
      <c r="F60" s="52"/>
      <c r="G60" s="71"/>
      <c r="H60" s="22"/>
      <c r="I60" s="16"/>
      <c r="J60" s="17"/>
      <c r="K60" s="16"/>
      <c r="L60" s="16"/>
      <c r="M60" s="17"/>
      <c r="N60" s="18"/>
    </row>
    <row r="61" spans="2:14">
      <c r="B61" s="1"/>
      <c r="C61" s="1"/>
      <c r="D61" s="35"/>
      <c r="E61" s="3"/>
      <c r="F61" s="53"/>
      <c r="G61" s="59"/>
      <c r="H61" s="2"/>
      <c r="I61" s="4"/>
      <c r="J61" s="3"/>
      <c r="K61" s="4"/>
      <c r="L61" s="4"/>
      <c r="M61" s="3"/>
      <c r="N61" s="5"/>
    </row>
    <row r="62" spans="2:14">
      <c r="B62" s="1"/>
      <c r="C62" s="1"/>
      <c r="D62" s="35"/>
      <c r="E62" s="3"/>
      <c r="F62" s="53"/>
      <c r="G62" s="59"/>
      <c r="H62" s="2"/>
      <c r="I62" s="4"/>
      <c r="J62" s="3"/>
      <c r="K62" s="4"/>
      <c r="L62" s="4"/>
      <c r="M62" s="3"/>
      <c r="N62" s="5"/>
    </row>
    <row r="63" spans="2:14">
      <c r="B63" s="1"/>
      <c r="C63" s="1"/>
      <c r="D63" s="35"/>
      <c r="E63" s="3"/>
      <c r="F63" s="53"/>
      <c r="G63" s="59"/>
      <c r="H63" s="2"/>
      <c r="I63" s="4"/>
      <c r="J63" s="3"/>
      <c r="K63" s="4"/>
      <c r="L63" s="4"/>
      <c r="M63" s="3"/>
      <c r="N63" s="5"/>
    </row>
    <row r="64" spans="2:14">
      <c r="B64" s="11"/>
      <c r="C64" s="11"/>
      <c r="D64" s="36"/>
      <c r="E64" s="13"/>
      <c r="F64" s="54"/>
      <c r="G64" s="72"/>
      <c r="H64" s="12"/>
      <c r="I64" s="14"/>
      <c r="J64" s="13"/>
      <c r="K64" s="14"/>
      <c r="L64" s="14"/>
      <c r="M64" s="13"/>
      <c r="N64" s="15"/>
    </row>
    <row r="65" spans="2:14" collapsed="1">
      <c r="B65" s="88" t="s">
        <v>129</v>
      </c>
      <c r="C65" s="88"/>
      <c r="D65" s="94">
        <f>E65+F65</f>
        <v>0</v>
      </c>
      <c r="E65" s="90">
        <f>SUM(E66:E70)</f>
        <v>0</v>
      </c>
      <c r="F65" s="91">
        <f t="shared" ref="F65" si="4">SUM(F66:F70)</f>
        <v>0</v>
      </c>
      <c r="G65" s="74"/>
      <c r="H65" s="90"/>
      <c r="I65" s="93"/>
      <c r="J65" s="90"/>
      <c r="K65" s="93"/>
      <c r="L65" s="93"/>
      <c r="M65" s="90"/>
      <c r="N65" s="92"/>
    </row>
    <row r="66" spans="2:14">
      <c r="B66" s="10"/>
      <c r="C66" s="10"/>
      <c r="D66" s="35"/>
      <c r="E66" s="17"/>
      <c r="F66" s="52"/>
      <c r="G66" s="71"/>
      <c r="H66" s="22"/>
      <c r="I66" s="16"/>
      <c r="J66" s="17"/>
      <c r="K66" s="16"/>
      <c r="L66" s="16"/>
      <c r="M66" s="17"/>
      <c r="N66" s="18"/>
    </row>
    <row r="67" spans="2:14">
      <c r="B67" s="1"/>
      <c r="C67" s="1"/>
      <c r="D67" s="35"/>
      <c r="E67" s="3"/>
      <c r="F67" s="53"/>
      <c r="G67" s="59"/>
      <c r="H67" s="2"/>
      <c r="I67" s="4"/>
      <c r="J67" s="3"/>
      <c r="K67" s="4"/>
      <c r="L67" s="4"/>
      <c r="M67" s="3"/>
      <c r="N67" s="5"/>
    </row>
    <row r="68" spans="2:14">
      <c r="B68" s="1"/>
      <c r="C68" s="1"/>
      <c r="D68" s="35"/>
      <c r="E68" s="3"/>
      <c r="F68" s="53"/>
      <c r="G68" s="59"/>
      <c r="H68" s="2"/>
      <c r="I68" s="4"/>
      <c r="J68" s="3"/>
      <c r="K68" s="4"/>
      <c r="L68" s="4"/>
      <c r="M68" s="3"/>
      <c r="N68" s="5"/>
    </row>
    <row r="69" spans="2:14">
      <c r="B69" s="1"/>
      <c r="C69" s="1"/>
      <c r="D69" s="35"/>
      <c r="E69" s="3"/>
      <c r="F69" s="53"/>
      <c r="G69" s="59"/>
      <c r="H69" s="2"/>
      <c r="I69" s="4"/>
      <c r="J69" s="3"/>
      <c r="K69" s="4"/>
      <c r="L69" s="4"/>
      <c r="M69" s="3"/>
      <c r="N69" s="5"/>
    </row>
    <row r="70" spans="2:14">
      <c r="B70" s="11"/>
      <c r="C70" s="11"/>
      <c r="D70" s="36"/>
      <c r="E70" s="13"/>
      <c r="F70" s="54"/>
      <c r="G70" s="72"/>
      <c r="H70" s="12"/>
      <c r="I70" s="14"/>
      <c r="J70" s="13"/>
      <c r="K70" s="14"/>
      <c r="L70" s="14"/>
      <c r="M70" s="13"/>
      <c r="N70" s="15"/>
    </row>
    <row r="71" spans="2:14" collapsed="1">
      <c r="B71" s="88" t="s">
        <v>130</v>
      </c>
      <c r="C71" s="88"/>
      <c r="D71" s="94">
        <f>E71+F71</f>
        <v>0</v>
      </c>
      <c r="E71" s="90">
        <f>SUM(E72:E76)</f>
        <v>0</v>
      </c>
      <c r="F71" s="91">
        <f t="shared" ref="F71" si="5">SUM(F72:F76)</f>
        <v>0</v>
      </c>
      <c r="G71" s="74"/>
      <c r="H71" s="90"/>
      <c r="I71" s="93"/>
      <c r="J71" s="90"/>
      <c r="K71" s="93"/>
      <c r="L71" s="93"/>
      <c r="M71" s="90"/>
      <c r="N71" s="92"/>
    </row>
    <row r="72" spans="2:14">
      <c r="B72" s="10"/>
      <c r="C72" s="10"/>
      <c r="D72" s="35"/>
      <c r="E72" s="17"/>
      <c r="F72" s="52"/>
      <c r="G72" s="71"/>
      <c r="H72" s="19"/>
      <c r="I72" s="16"/>
      <c r="J72" s="17"/>
      <c r="K72" s="16"/>
      <c r="L72" s="16"/>
      <c r="M72" s="17"/>
      <c r="N72" s="18"/>
    </row>
    <row r="73" spans="2:14">
      <c r="B73" s="1"/>
      <c r="C73" s="1"/>
      <c r="D73" s="35"/>
      <c r="E73" s="3"/>
      <c r="F73" s="53"/>
      <c r="G73" s="59"/>
      <c r="H73" s="2"/>
      <c r="I73" s="4"/>
      <c r="J73" s="3"/>
      <c r="K73" s="4"/>
      <c r="L73" s="4"/>
      <c r="M73" s="3"/>
      <c r="N73" s="5"/>
    </row>
    <row r="74" spans="2:14">
      <c r="B74" s="1"/>
      <c r="C74" s="1"/>
      <c r="D74" s="35"/>
      <c r="E74" s="3"/>
      <c r="F74" s="53"/>
      <c r="G74" s="59"/>
      <c r="H74" s="2"/>
      <c r="I74" s="4"/>
      <c r="J74" s="3"/>
      <c r="K74" s="4"/>
      <c r="L74" s="4"/>
      <c r="M74" s="3"/>
      <c r="N74" s="5"/>
    </row>
    <row r="75" spans="2:14">
      <c r="B75" s="1"/>
      <c r="C75" s="1"/>
      <c r="D75" s="35"/>
      <c r="E75" s="3"/>
      <c r="F75" s="53"/>
      <c r="G75" s="59"/>
      <c r="H75" s="2"/>
      <c r="I75" s="4"/>
      <c r="J75" s="3"/>
      <c r="K75" s="4"/>
      <c r="L75" s="4"/>
      <c r="M75" s="3"/>
      <c r="N75" s="5"/>
    </row>
    <row r="76" spans="2:14">
      <c r="B76" s="20"/>
      <c r="C76" s="20"/>
      <c r="D76" s="36"/>
      <c r="E76" s="7"/>
      <c r="F76" s="55"/>
      <c r="G76" s="75"/>
      <c r="H76" s="2"/>
      <c r="I76" s="8"/>
      <c r="J76" s="7"/>
      <c r="K76" s="8"/>
      <c r="L76" s="8"/>
      <c r="M76" s="7"/>
      <c r="N76" s="9"/>
    </row>
    <row r="77" spans="2:14">
      <c r="B77" s="100" t="s">
        <v>131</v>
      </c>
      <c r="C77" s="100"/>
      <c r="D77" s="101">
        <f>E77+F77</f>
        <v>0</v>
      </c>
      <c r="E77" s="102">
        <f>SUM(E78,E84)</f>
        <v>0</v>
      </c>
      <c r="F77" s="103">
        <f>SUM(F78,F84)</f>
        <v>0</v>
      </c>
      <c r="G77" s="159"/>
      <c r="H77" s="102"/>
      <c r="I77" s="105"/>
      <c r="J77" s="102"/>
      <c r="K77" s="105"/>
      <c r="L77" s="105"/>
      <c r="M77" s="102"/>
      <c r="N77" s="104"/>
    </row>
    <row r="78" spans="2:14">
      <c r="B78" s="112" t="s">
        <v>132</v>
      </c>
      <c r="C78" s="112"/>
      <c r="D78" s="107">
        <f>E78+F78</f>
        <v>0</v>
      </c>
      <c r="E78" s="108">
        <f>SUM(E79:E83)</f>
        <v>0</v>
      </c>
      <c r="F78" s="109">
        <f t="shared" ref="F78" si="6">SUM(F79:F83)</f>
        <v>0</v>
      </c>
      <c r="G78" s="74"/>
      <c r="H78" s="108"/>
      <c r="I78" s="111"/>
      <c r="J78" s="108"/>
      <c r="K78" s="111"/>
      <c r="L78" s="111"/>
      <c r="M78" s="108"/>
      <c r="N78" s="110"/>
    </row>
    <row r="79" spans="2:14">
      <c r="B79" s="1"/>
      <c r="C79" s="1"/>
      <c r="D79" s="35"/>
      <c r="E79" s="3"/>
      <c r="F79" s="52"/>
      <c r="G79" s="59"/>
      <c r="H79" s="21"/>
      <c r="I79" s="4"/>
      <c r="J79" s="3"/>
      <c r="K79" s="4"/>
      <c r="L79" s="4"/>
      <c r="M79" s="3"/>
      <c r="N79" s="5"/>
    </row>
    <row r="80" spans="2:14">
      <c r="B80" s="1"/>
      <c r="C80" s="1"/>
      <c r="D80" s="35"/>
      <c r="E80" s="3"/>
      <c r="F80" s="53"/>
      <c r="G80" s="59"/>
      <c r="H80" s="21"/>
      <c r="I80" s="4"/>
      <c r="J80" s="3"/>
      <c r="K80" s="4"/>
      <c r="L80" s="4"/>
      <c r="M80" s="3"/>
      <c r="N80" s="5"/>
    </row>
    <row r="81" spans="2:14">
      <c r="B81" s="1"/>
      <c r="C81" s="1"/>
      <c r="D81" s="35"/>
      <c r="E81" s="3"/>
      <c r="F81" s="53"/>
      <c r="G81" s="59"/>
      <c r="H81" s="2"/>
      <c r="I81" s="4"/>
      <c r="J81" s="3"/>
      <c r="K81" s="4"/>
      <c r="L81" s="4"/>
      <c r="M81" s="3"/>
      <c r="N81" s="5"/>
    </row>
    <row r="82" spans="2:14">
      <c r="B82" s="1"/>
      <c r="C82" s="1"/>
      <c r="D82" s="35"/>
      <c r="E82" s="3"/>
      <c r="F82" s="53"/>
      <c r="G82" s="59"/>
      <c r="H82" s="2"/>
      <c r="I82" s="4"/>
      <c r="J82" s="3"/>
      <c r="K82" s="4"/>
      <c r="L82" s="4"/>
      <c r="M82" s="3"/>
      <c r="N82" s="5"/>
    </row>
    <row r="83" spans="2:14">
      <c r="B83" s="1"/>
      <c r="C83" s="1"/>
      <c r="D83" s="35"/>
      <c r="E83" s="3"/>
      <c r="F83" s="53"/>
      <c r="G83" s="59"/>
      <c r="H83" s="2"/>
      <c r="I83" s="4"/>
      <c r="J83" s="3"/>
      <c r="K83" s="4"/>
      <c r="L83" s="4"/>
      <c r="M83" s="3"/>
      <c r="N83" s="5"/>
    </row>
    <row r="84" spans="2:14" collapsed="1">
      <c r="B84" s="106" t="s">
        <v>133</v>
      </c>
      <c r="C84" s="106"/>
      <c r="D84" s="113">
        <f>E84+F84</f>
        <v>0</v>
      </c>
      <c r="E84" s="108">
        <f>SUM(E85:E89)</f>
        <v>0</v>
      </c>
      <c r="F84" s="109">
        <f t="shared" ref="F84" si="7">SUM(F85:F89)</f>
        <v>0</v>
      </c>
      <c r="G84" s="74"/>
      <c r="H84" s="114"/>
      <c r="I84" s="111"/>
      <c r="J84" s="108"/>
      <c r="K84" s="111"/>
      <c r="L84" s="111"/>
      <c r="M84" s="108"/>
      <c r="N84" s="110"/>
    </row>
    <row r="85" spans="2:14">
      <c r="B85" s="10"/>
      <c r="C85" s="10"/>
      <c r="D85" s="35"/>
      <c r="E85" s="17"/>
      <c r="F85" s="52"/>
      <c r="G85" s="71"/>
      <c r="H85" s="22"/>
      <c r="I85" s="16"/>
      <c r="J85" s="17"/>
      <c r="K85" s="16"/>
      <c r="L85" s="16"/>
      <c r="M85" s="17"/>
      <c r="N85" s="18"/>
    </row>
    <row r="86" spans="2:14">
      <c r="B86" s="1"/>
      <c r="C86" s="1"/>
      <c r="D86" s="35"/>
      <c r="E86" s="3"/>
      <c r="F86" s="53"/>
      <c r="G86" s="59"/>
      <c r="H86" s="2"/>
      <c r="I86" s="4"/>
      <c r="J86" s="3"/>
      <c r="K86" s="4"/>
      <c r="L86" s="4"/>
      <c r="M86" s="3"/>
      <c r="N86" s="5"/>
    </row>
    <row r="87" spans="2:14">
      <c r="B87" s="1"/>
      <c r="C87" s="1"/>
      <c r="D87" s="35"/>
      <c r="E87" s="3"/>
      <c r="F87" s="53"/>
      <c r="G87" s="59"/>
      <c r="H87" s="21"/>
      <c r="I87" s="4"/>
      <c r="J87" s="3"/>
      <c r="K87" s="4"/>
      <c r="L87" s="4"/>
      <c r="M87" s="3"/>
      <c r="N87" s="5"/>
    </row>
    <row r="88" spans="2:14">
      <c r="B88" s="1"/>
      <c r="C88" s="1"/>
      <c r="D88" s="35"/>
      <c r="E88" s="3"/>
      <c r="F88" s="53"/>
      <c r="G88" s="59"/>
      <c r="H88" s="21"/>
      <c r="I88" s="4"/>
      <c r="J88" s="3"/>
      <c r="K88" s="4"/>
      <c r="L88" s="4"/>
      <c r="M88" s="3"/>
      <c r="N88" s="5"/>
    </row>
    <row r="89" spans="2:14">
      <c r="B89" s="20"/>
      <c r="C89" s="20"/>
      <c r="D89" s="35"/>
      <c r="E89" s="7"/>
      <c r="F89" s="55"/>
      <c r="G89" s="75"/>
      <c r="H89" s="6"/>
      <c r="I89" s="8"/>
      <c r="J89" s="7"/>
      <c r="K89" s="8"/>
      <c r="L89" s="8"/>
      <c r="M89" s="7"/>
      <c r="N89" s="9"/>
    </row>
    <row r="90" spans="2:14" ht="18.600000000000001" customHeight="1" collapsed="1">
      <c r="B90" s="161" t="s">
        <v>134</v>
      </c>
      <c r="C90" s="161"/>
      <c r="D90" s="162">
        <f>ROUNDDOWN((D6+D21)*N90,0)</f>
        <v>0</v>
      </c>
      <c r="E90" s="163"/>
      <c r="F90" s="164">
        <f>D90</f>
        <v>0</v>
      </c>
      <c r="G90" s="158"/>
      <c r="H90" s="269" t="s">
        <v>135</v>
      </c>
      <c r="I90" s="270"/>
      <c r="J90" s="270"/>
      <c r="K90" s="270"/>
      <c r="L90" s="270"/>
      <c r="M90" s="270"/>
      <c r="N90" s="165">
        <v>0.1</v>
      </c>
    </row>
    <row r="91" spans="2:14" ht="20.399999999999999" customHeight="1">
      <c r="B91" s="116" t="s">
        <v>136</v>
      </c>
      <c r="C91" s="26" t="s">
        <v>137</v>
      </c>
      <c r="D91" s="29">
        <f>SUM(D6,D21,D77,D90)</f>
        <v>0</v>
      </c>
      <c r="E91" s="61">
        <f>SUM(E6,E21,E77,E90)</f>
        <v>0</v>
      </c>
      <c r="F91" s="62">
        <f>SUM(F6,F21,F77,F90)</f>
        <v>0</v>
      </c>
      <c r="G91" s="60">
        <f>ROUNDDOWN(F91*10%,0)</f>
        <v>0</v>
      </c>
      <c r="H91" s="27"/>
      <c r="I91" s="118"/>
      <c r="J91" s="118"/>
      <c r="K91" s="118"/>
      <c r="L91" s="118"/>
      <c r="M91" s="118"/>
      <c r="N91" s="28"/>
    </row>
    <row r="92" spans="2:14" ht="20.399999999999999" customHeight="1" thickBot="1">
      <c r="B92" s="117" t="s">
        <v>138</v>
      </c>
      <c r="C92" s="30" t="s">
        <v>139</v>
      </c>
      <c r="D92" s="34">
        <f>SUM(E91:G91)</f>
        <v>0</v>
      </c>
      <c r="E92" s="31"/>
      <c r="F92" s="56"/>
      <c r="G92" s="33"/>
      <c r="H92" s="31"/>
      <c r="I92" s="32"/>
      <c r="J92" s="31"/>
      <c r="K92" s="32"/>
      <c r="L92" s="32"/>
      <c r="M92" s="31"/>
      <c r="N92" s="33"/>
    </row>
  </sheetData>
  <mergeCells count="6">
    <mergeCell ref="O23:S25"/>
    <mergeCell ref="H90:M90"/>
    <mergeCell ref="B2:N2"/>
    <mergeCell ref="B4:B5"/>
    <mergeCell ref="C4:C5"/>
    <mergeCell ref="H4:N5"/>
  </mergeCells>
  <phoneticPr fontId="12"/>
  <dataValidations count="3">
    <dataValidation allowBlank="1" showInputMessage="1" showErrorMessage="1" promptTitle="人件費単価を入力してください" prompt="人件費単価_x000a_例：5000と入力_x000a_　　　　↓_x000a_　　　@5,000と表示されます" sqref="H8:H13 H15:H20" xr:uid="{9293F9DF-3FA3-4E56-8EB0-D08365F5A005}"/>
    <dataValidation allowBlank="1" showInputMessage="1" showErrorMessage="1" promptTitle="税抜金額" prompt="税抜金額を入力してください" sqref="F24:F30 F32:F34" xr:uid="{A31B8F20-5B45-4B83-8FA2-587DBC915779}"/>
    <dataValidation allowBlank="1" showInputMessage="1" showErrorMessage="1" promptTitle="税抜金額を入力" prompt="税抜金額を入力してください" sqref="F36:F40 F42:F46 F48:F52 F54:F58 F60:F64 F66:F70 F72:F76 F79:F83 F85:F89" xr:uid="{3F830333-8341-4E9B-9A2B-F0FF566B833E}"/>
  </dataValidations>
  <printOptions horizontalCentered="1"/>
  <pageMargins left="0.39370078740157483" right="0.39370078740157483" top="0.39370078740157483" bottom="0.31496062992125984" header="0.11811023622047245" footer="0.11811023622047245"/>
  <pageSetup paperSize="9" scale="47"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1DA5E-5D4A-4074-95FC-2CEBF156583C}">
  <sheetPr>
    <tabColor rgb="FFFFFF00"/>
    <pageSetUpPr fitToPage="1"/>
  </sheetPr>
  <dimension ref="A1:AI39"/>
  <sheetViews>
    <sheetView topLeftCell="A7" zoomScaleNormal="100" zoomScaleSheetLayoutView="100" workbookViewId="0">
      <selection activeCell="Y28" sqref="Y28:AH29"/>
    </sheetView>
  </sheetViews>
  <sheetFormatPr defaultColWidth="8.88671875" defaultRowHeight="13.2"/>
  <cols>
    <col min="1" max="1" width="2.44140625" style="119" customWidth="1"/>
    <col min="2" max="22" width="4.109375" style="119" customWidth="1"/>
    <col min="23" max="23" width="2.44140625" style="119" customWidth="1"/>
    <col min="24" max="24" width="1.88671875" style="119" customWidth="1"/>
    <col min="25" max="29" width="4.88671875" style="119" customWidth="1"/>
    <col min="30" max="16384" width="8.88671875" style="119"/>
  </cols>
  <sheetData>
    <row r="1" spans="1:35" ht="13.8" thickBot="1">
      <c r="X1" s="184"/>
      <c r="Y1" s="183"/>
      <c r="Z1" s="183"/>
      <c r="AA1" s="183"/>
      <c r="AB1" s="183"/>
      <c r="AC1" s="183"/>
      <c r="AD1" s="183"/>
      <c r="AE1" s="183"/>
      <c r="AF1" s="183"/>
      <c r="AG1" s="183"/>
      <c r="AH1" s="183"/>
      <c r="AI1" s="183"/>
    </row>
    <row r="2" spans="1:35" s="121" customFormat="1" ht="23.1" customHeight="1" thickBot="1">
      <c r="A2" s="120"/>
      <c r="B2" s="120"/>
      <c r="C2" s="120"/>
      <c r="P2" s="260">
        <f>Y2</f>
        <v>45474</v>
      </c>
      <c r="Q2" s="260"/>
      <c r="R2" s="260"/>
      <c r="S2" s="260"/>
      <c r="T2" s="260"/>
      <c r="U2" s="260"/>
      <c r="V2" s="260"/>
      <c r="W2" s="120"/>
      <c r="X2" s="184"/>
      <c r="Y2" s="257">
        <v>45474</v>
      </c>
      <c r="Z2" s="258"/>
      <c r="AA2" s="259"/>
      <c r="AB2" s="189" t="s">
        <v>142</v>
      </c>
      <c r="AC2" s="190"/>
      <c r="AD2" s="190"/>
      <c r="AE2" s="186"/>
      <c r="AF2" s="186"/>
      <c r="AG2" s="186"/>
      <c r="AH2" s="186"/>
      <c r="AI2" s="186"/>
    </row>
    <row r="3" spans="1:35" s="121" customFormat="1" ht="23.1" customHeight="1">
      <c r="X3" s="185"/>
      <c r="Y3" s="197" t="s">
        <v>143</v>
      </c>
      <c r="Z3" s="175" t="s">
        <v>144</v>
      </c>
      <c r="AA3" s="186"/>
      <c r="AB3" s="186"/>
      <c r="AC3" s="186"/>
      <c r="AD3" s="186"/>
      <c r="AE3" s="186"/>
      <c r="AF3" s="186"/>
      <c r="AG3" s="186"/>
      <c r="AH3" s="186"/>
      <c r="AI3" s="186"/>
    </row>
    <row r="4" spans="1:35" s="121" customFormat="1" ht="23.1" customHeight="1">
      <c r="B4" s="121" t="s">
        <v>76</v>
      </c>
      <c r="X4" s="185"/>
      <c r="Y4" s="196" t="s">
        <v>77</v>
      </c>
      <c r="Z4" s="283" t="str">
        <f>IF('（提案時）見積書表紙'!Z4="","",'（提案時）見積書表紙'!Z4)</f>
        <v/>
      </c>
      <c r="AA4" s="283"/>
      <c r="AB4" s="283"/>
      <c r="AC4" s="283"/>
      <c r="AD4" s="283"/>
      <c r="AE4" s="283"/>
      <c r="AF4" s="186"/>
      <c r="AG4" s="186"/>
      <c r="AH4" s="186"/>
      <c r="AI4" s="186"/>
    </row>
    <row r="5" spans="1:35" s="121" customFormat="1" ht="23.1" customHeight="1">
      <c r="B5" s="121" t="s">
        <v>78</v>
      </c>
      <c r="X5" s="185"/>
      <c r="Y5" s="196" t="s">
        <v>79</v>
      </c>
      <c r="Z5" s="280" t="str">
        <f>'（提案時）見積書表紙'!Z5</f>
        <v>東京都千代田区神田錦町三丁目22番地</v>
      </c>
      <c r="AA5" s="280"/>
      <c r="AB5" s="280"/>
      <c r="AC5" s="280"/>
      <c r="AD5" s="280"/>
      <c r="AE5" s="280"/>
      <c r="AF5" s="186"/>
      <c r="AG5" s="186"/>
      <c r="AH5" s="186"/>
      <c r="AI5" s="186"/>
    </row>
    <row r="6" spans="1:35" s="121" customFormat="1" ht="11.7" customHeight="1">
      <c r="X6" s="185"/>
      <c r="Y6" s="196" t="s">
        <v>81</v>
      </c>
      <c r="Z6" s="280" t="str">
        <f>'（提案時）見積書表紙'!Z6</f>
        <v>パシフィックコンサルタンツ株式会社</v>
      </c>
      <c r="AA6" s="280"/>
      <c r="AB6" s="280"/>
      <c r="AC6" s="280"/>
      <c r="AD6" s="280"/>
      <c r="AE6" s="280"/>
      <c r="AF6" s="186"/>
      <c r="AG6" s="186"/>
      <c r="AH6" s="186"/>
      <c r="AI6" s="186"/>
    </row>
    <row r="7" spans="1:35" s="121" customFormat="1" ht="23.1" customHeight="1">
      <c r="M7" s="252" t="str">
        <f>IF(Z4="","",Z4)</f>
        <v/>
      </c>
      <c r="N7" s="252"/>
      <c r="O7" s="252"/>
      <c r="P7" s="252"/>
      <c r="Q7" s="252"/>
      <c r="R7" s="252"/>
      <c r="S7" s="252"/>
      <c r="T7" s="252"/>
      <c r="U7" s="252"/>
      <c r="V7" s="252"/>
      <c r="X7" s="185"/>
      <c r="Y7" s="196" t="s">
        <v>83</v>
      </c>
      <c r="Z7" s="280" t="str">
        <f>'（提案時）見積書表紙'!Z7</f>
        <v>□□　□□</v>
      </c>
      <c r="AA7" s="280"/>
      <c r="AB7" s="280"/>
      <c r="AC7" s="280"/>
      <c r="AD7" s="280"/>
      <c r="AE7" s="280"/>
      <c r="AF7" s="186"/>
      <c r="AG7" s="186"/>
      <c r="AH7" s="186"/>
      <c r="AI7" s="186"/>
    </row>
    <row r="8" spans="1:35" s="121" customFormat="1" ht="23.1" customHeight="1">
      <c r="M8" s="251" t="str">
        <f>Z5</f>
        <v>東京都千代田区神田錦町三丁目22番地</v>
      </c>
      <c r="N8" s="251"/>
      <c r="O8" s="251"/>
      <c r="P8" s="251"/>
      <c r="Q8" s="251"/>
      <c r="R8" s="251"/>
      <c r="S8" s="251"/>
      <c r="T8" s="251"/>
      <c r="U8" s="251"/>
      <c r="V8" s="251"/>
      <c r="X8" s="185"/>
      <c r="Y8" s="197" t="s">
        <v>143</v>
      </c>
      <c r="Z8" s="186"/>
      <c r="AA8" s="186"/>
      <c r="AB8" s="186"/>
      <c r="AC8" s="186"/>
      <c r="AD8" s="186"/>
      <c r="AE8" s="186"/>
      <c r="AF8" s="186"/>
      <c r="AG8" s="186"/>
      <c r="AH8" s="186"/>
      <c r="AI8" s="186"/>
    </row>
    <row r="9" spans="1:35" s="121" customFormat="1" ht="23.1" customHeight="1">
      <c r="M9" s="252" t="str">
        <f>Z6</f>
        <v>パシフィックコンサルタンツ株式会社</v>
      </c>
      <c r="N9" s="252"/>
      <c r="O9" s="252"/>
      <c r="P9" s="252"/>
      <c r="Q9" s="252"/>
      <c r="R9" s="252"/>
      <c r="S9" s="252"/>
      <c r="T9" s="252"/>
      <c r="U9" s="252"/>
      <c r="V9" s="252"/>
      <c r="X9" s="189"/>
      <c r="Y9" s="248"/>
      <c r="Z9" s="248"/>
      <c r="AA9" s="186"/>
      <c r="AB9" s="186"/>
      <c r="AC9" s="186"/>
      <c r="AD9" s="186"/>
      <c r="AE9" s="186"/>
      <c r="AF9" s="186"/>
      <c r="AG9" s="186"/>
      <c r="AH9" s="186"/>
      <c r="AI9" s="186"/>
    </row>
    <row r="10" spans="1:35" s="121" customFormat="1" ht="23.1" customHeight="1">
      <c r="M10" s="251" t="str">
        <f>Z7</f>
        <v>□□　□□</v>
      </c>
      <c r="N10" s="251"/>
      <c r="O10" s="251"/>
      <c r="P10" s="251"/>
      <c r="Q10" s="251"/>
      <c r="R10" s="251"/>
      <c r="S10" s="251"/>
      <c r="T10" s="251"/>
      <c r="U10" s="251"/>
      <c r="V10" s="251"/>
      <c r="X10" s="185"/>
      <c r="Y10" s="248"/>
      <c r="Z10" s="248"/>
      <c r="AA10" s="186"/>
      <c r="AB10" s="186"/>
      <c r="AC10" s="186"/>
      <c r="AD10" s="186"/>
      <c r="AE10" s="186"/>
      <c r="AF10" s="186"/>
      <c r="AG10" s="186"/>
      <c r="AH10" s="186"/>
      <c r="AI10" s="186"/>
    </row>
    <row r="11" spans="1:35" s="121" customFormat="1" ht="23.1" customHeight="1">
      <c r="X11" s="185"/>
      <c r="Y11" s="282" t="str">
        <f>"↓↓"&amp;'（提案時）見積書表紙'!Y13&amp;"↓↓"</f>
        <v>↓↓提案FS案件名を入力↓↓</v>
      </c>
      <c r="Z11" s="186"/>
      <c r="AA11" s="186"/>
      <c r="AB11" s="186"/>
      <c r="AC11" s="186"/>
      <c r="AD11" s="186"/>
      <c r="AE11" s="186"/>
      <c r="AF11" s="186"/>
      <c r="AG11" s="186"/>
      <c r="AH11" s="186"/>
      <c r="AI11" s="186"/>
    </row>
    <row r="12" spans="1:35" s="121" customFormat="1" ht="11.7" customHeight="1">
      <c r="X12" s="185"/>
      <c r="Y12" s="282"/>
      <c r="Z12" s="185"/>
      <c r="AA12" s="185"/>
      <c r="AB12" s="185"/>
      <c r="AC12" s="185"/>
      <c r="AD12" s="185"/>
      <c r="AE12" s="185"/>
      <c r="AF12" s="186"/>
      <c r="AG12" s="186"/>
      <c r="AH12" s="186"/>
      <c r="AI12" s="186"/>
    </row>
    <row r="13" spans="1:35" s="121" customFormat="1" ht="23.1" customHeight="1">
      <c r="B13" s="265" t="s">
        <v>85</v>
      </c>
      <c r="C13" s="265"/>
      <c r="D13" s="265"/>
      <c r="E13" s="265"/>
      <c r="F13" s="265"/>
      <c r="G13" s="265"/>
      <c r="H13" s="265"/>
      <c r="I13" s="265"/>
      <c r="J13" s="265"/>
      <c r="K13" s="265"/>
      <c r="L13" s="265"/>
      <c r="M13" s="265"/>
      <c r="N13" s="265"/>
      <c r="O13" s="265"/>
      <c r="P13" s="265"/>
      <c r="Q13" s="265"/>
      <c r="R13" s="265"/>
      <c r="S13" s="265"/>
      <c r="T13" s="265"/>
      <c r="U13" s="265"/>
      <c r="V13" s="265"/>
      <c r="X13" s="185"/>
      <c r="Y13" s="282"/>
      <c r="Z13" s="175"/>
      <c r="AA13" s="175"/>
      <c r="AB13" s="175"/>
      <c r="AC13" s="175"/>
      <c r="AD13" s="175"/>
      <c r="AE13" s="175"/>
      <c r="AF13" s="186"/>
      <c r="AG13" s="186"/>
      <c r="AH13" s="186"/>
      <c r="AI13" s="186"/>
    </row>
    <row r="14" spans="1:35" s="121" customFormat="1" ht="23.1" customHeight="1">
      <c r="X14" s="185"/>
      <c r="Y14" s="282"/>
      <c r="Z14" s="185"/>
      <c r="AA14" s="185"/>
      <c r="AB14" s="185"/>
      <c r="AC14" s="185"/>
      <c r="AD14" s="185"/>
      <c r="AE14" s="185"/>
      <c r="AF14" s="186"/>
      <c r="AG14" s="186"/>
      <c r="AH14" s="186"/>
      <c r="AI14" s="186"/>
    </row>
    <row r="15" spans="1:35" s="121" customFormat="1" ht="23.1" customHeight="1">
      <c r="B15" s="121" t="s">
        <v>145</v>
      </c>
      <c r="X15" s="185"/>
      <c r="Y15" s="282"/>
      <c r="Z15" s="185"/>
      <c r="AA15" s="185"/>
      <c r="AB15" s="185"/>
      <c r="AC15" s="185"/>
      <c r="AD15" s="185"/>
      <c r="AE15" s="185"/>
      <c r="AF15" s="186"/>
      <c r="AG15" s="186"/>
      <c r="AH15" s="186"/>
      <c r="AI15" s="186"/>
    </row>
    <row r="16" spans="1:35" s="121" customFormat="1" ht="23.1" customHeight="1">
      <c r="X16" s="185"/>
      <c r="Y16" s="282"/>
      <c r="Z16" s="185"/>
      <c r="AA16" s="185"/>
      <c r="AB16" s="185"/>
      <c r="AC16" s="185"/>
      <c r="AD16" s="185"/>
      <c r="AE16" s="185"/>
      <c r="AF16" s="186"/>
      <c r="AG16" s="186"/>
      <c r="AH16" s="186"/>
      <c r="AI16" s="186"/>
    </row>
    <row r="17" spans="2:35" s="121" customFormat="1" ht="23.1" customHeight="1">
      <c r="X17" s="185"/>
      <c r="Y17" s="282"/>
      <c r="Z17" s="186"/>
      <c r="AA17" s="186"/>
      <c r="AB17" s="186"/>
      <c r="AC17" s="186"/>
      <c r="AD17" s="186"/>
      <c r="AE17" s="186"/>
      <c r="AF17" s="186"/>
      <c r="AG17" s="186"/>
      <c r="AH17" s="186"/>
      <c r="AI17" s="186"/>
    </row>
    <row r="18" spans="2:35" s="121" customFormat="1" ht="23.1" customHeight="1">
      <c r="B18" s="167" t="s">
        <v>88</v>
      </c>
      <c r="C18" s="167"/>
      <c r="D18" s="167"/>
      <c r="E18" s="167"/>
      <c r="F18" s="266">
        <f>見積内訳!D92</f>
        <v>0</v>
      </c>
      <c r="G18" s="266"/>
      <c r="H18" s="266"/>
      <c r="I18" s="266"/>
      <c r="J18" s="226" t="s">
        <v>89</v>
      </c>
      <c r="K18" s="226" t="s">
        <v>90</v>
      </c>
      <c r="L18" s="226"/>
      <c r="M18" s="227"/>
      <c r="N18" s="227"/>
      <c r="O18" s="227"/>
      <c r="P18" s="227"/>
      <c r="Q18" s="227"/>
      <c r="R18" s="227"/>
      <c r="S18" s="227"/>
      <c r="T18" s="227"/>
      <c r="X18" s="185"/>
      <c r="Y18" s="282"/>
      <c r="Z18" s="186"/>
      <c r="AA18" s="186"/>
      <c r="AB18" s="186"/>
      <c r="AC18" s="186"/>
      <c r="AD18" s="186"/>
      <c r="AE18" s="186"/>
      <c r="AF18" s="186"/>
      <c r="AG18" s="186"/>
      <c r="AH18" s="186"/>
      <c r="AI18" s="186"/>
    </row>
    <row r="19" spans="2:35" s="121" customFormat="1" ht="23.1" customHeight="1">
      <c r="B19" s="122"/>
      <c r="C19" s="122"/>
      <c r="F19" s="281"/>
      <c r="G19" s="281"/>
      <c r="H19" s="281"/>
      <c r="I19" s="281"/>
      <c r="M19" s="227"/>
      <c r="N19" s="227"/>
      <c r="O19" s="227"/>
      <c r="P19" s="227"/>
      <c r="Q19" s="227"/>
      <c r="R19" s="227"/>
      <c r="S19" s="227"/>
      <c r="X19" s="185"/>
      <c r="Y19" s="282"/>
      <c r="Z19" s="186"/>
      <c r="AA19" s="186"/>
      <c r="AB19" s="186"/>
      <c r="AC19" s="186"/>
      <c r="AD19" s="186"/>
      <c r="AE19" s="186"/>
      <c r="AF19" s="186"/>
      <c r="AG19" s="186"/>
      <c r="AH19" s="186"/>
      <c r="AI19" s="186"/>
    </row>
    <row r="20" spans="2:35" s="121" customFormat="1" ht="23.1" customHeight="1">
      <c r="B20" s="122"/>
      <c r="C20" s="122"/>
      <c r="H20" s="229"/>
      <c r="I20" s="229"/>
      <c r="J20" s="229"/>
      <c r="M20" s="227"/>
      <c r="N20" s="227"/>
      <c r="O20" s="227"/>
      <c r="P20" s="227"/>
      <c r="Q20" s="227"/>
      <c r="R20" s="227"/>
      <c r="S20" s="227"/>
      <c r="X20" s="185"/>
      <c r="Y20" s="282"/>
      <c r="Z20" s="186"/>
      <c r="AA20" s="186"/>
      <c r="AB20" s="186"/>
      <c r="AC20" s="186"/>
      <c r="AD20" s="186"/>
      <c r="AE20" s="186"/>
      <c r="AF20" s="186"/>
      <c r="AG20" s="186"/>
      <c r="AH20" s="186"/>
      <c r="AI20" s="186"/>
    </row>
    <row r="21" spans="2:35" s="121" customFormat="1" ht="23.1" customHeight="1">
      <c r="B21" s="256" t="s">
        <v>91</v>
      </c>
      <c r="C21" s="256"/>
      <c r="D21" s="256"/>
      <c r="E21" s="256"/>
      <c r="F21" s="256"/>
      <c r="G21" s="256"/>
      <c r="H21" s="254" t="s">
        <v>92</v>
      </c>
      <c r="I21" s="254"/>
      <c r="J21" s="254"/>
      <c r="K21" s="254"/>
      <c r="L21" s="254"/>
      <c r="M21" s="254" t="s">
        <v>93</v>
      </c>
      <c r="N21" s="254"/>
      <c r="O21" s="254"/>
      <c r="P21" s="254"/>
      <c r="Q21" s="254"/>
      <c r="R21" s="254" t="s">
        <v>94</v>
      </c>
      <c r="S21" s="254"/>
      <c r="T21" s="254"/>
      <c r="U21" s="254"/>
      <c r="V21" s="254"/>
      <c r="X21" s="185"/>
      <c r="Y21" s="282"/>
      <c r="Z21" s="186"/>
      <c r="AA21" s="186"/>
      <c r="AB21" s="186"/>
      <c r="AC21" s="186"/>
      <c r="AD21" s="186"/>
      <c r="AE21" s="186"/>
      <c r="AF21" s="186"/>
      <c r="AG21" s="186"/>
      <c r="AH21" s="186"/>
      <c r="AI21" s="186"/>
    </row>
    <row r="22" spans="2:35" s="121" customFormat="1" ht="23.1" customHeight="1">
      <c r="B22" s="255" t="s">
        <v>95</v>
      </c>
      <c r="C22" s="255"/>
      <c r="D22" s="255"/>
      <c r="E22" s="255"/>
      <c r="F22" s="255"/>
      <c r="G22" s="255"/>
      <c r="H22" s="253">
        <f>見積内訳!E91</f>
        <v>0</v>
      </c>
      <c r="I22" s="253"/>
      <c r="J22" s="253"/>
      <c r="K22" s="253"/>
      <c r="L22" s="253"/>
      <c r="M22" s="253">
        <v>0</v>
      </c>
      <c r="N22" s="253"/>
      <c r="O22" s="253"/>
      <c r="P22" s="253"/>
      <c r="Q22" s="253"/>
      <c r="R22" s="253">
        <f>SUM(H22:Q22)</f>
        <v>0</v>
      </c>
      <c r="S22" s="253"/>
      <c r="T22" s="253"/>
      <c r="U22" s="253"/>
      <c r="V22" s="253"/>
      <c r="X22" s="185"/>
      <c r="Y22" s="282"/>
      <c r="Z22" s="261"/>
      <c r="AA22" s="187"/>
      <c r="AB22" s="188"/>
      <c r="AC22" s="188"/>
      <c r="AD22" s="188"/>
      <c r="AE22" s="186"/>
      <c r="AF22" s="186"/>
      <c r="AG22" s="186"/>
      <c r="AH22" s="186"/>
      <c r="AI22" s="186"/>
    </row>
    <row r="23" spans="2:35" s="121" customFormat="1" ht="23.1" customHeight="1">
      <c r="B23" s="255" t="s">
        <v>96</v>
      </c>
      <c r="C23" s="255"/>
      <c r="D23" s="255"/>
      <c r="E23" s="255"/>
      <c r="F23" s="255"/>
      <c r="G23" s="255"/>
      <c r="H23" s="253">
        <f>見積内訳!F91</f>
        <v>0</v>
      </c>
      <c r="I23" s="253"/>
      <c r="J23" s="253"/>
      <c r="K23" s="253"/>
      <c r="L23" s="253"/>
      <c r="M23" s="253">
        <f>見積内訳!G91</f>
        <v>0</v>
      </c>
      <c r="N23" s="253"/>
      <c r="O23" s="253"/>
      <c r="P23" s="253"/>
      <c r="Q23" s="253"/>
      <c r="R23" s="253">
        <f>SUM(H23:Q23)</f>
        <v>0</v>
      </c>
      <c r="S23" s="253"/>
      <c r="T23" s="253"/>
      <c r="U23" s="253"/>
      <c r="V23" s="253"/>
      <c r="X23" s="185"/>
      <c r="Y23" s="282"/>
      <c r="Z23" s="261"/>
      <c r="AA23" s="187"/>
      <c r="AB23" s="188"/>
      <c r="AC23" s="187"/>
      <c r="AD23" s="188"/>
      <c r="AE23" s="186"/>
      <c r="AF23" s="186"/>
      <c r="AG23" s="186"/>
      <c r="AH23" s="186"/>
      <c r="AI23" s="186"/>
    </row>
    <row r="24" spans="2:35" s="121" customFormat="1" ht="23.1" customHeight="1">
      <c r="B24" s="255" t="s">
        <v>97</v>
      </c>
      <c r="C24" s="255"/>
      <c r="D24" s="255"/>
      <c r="E24" s="255"/>
      <c r="F24" s="255"/>
      <c r="G24" s="255"/>
      <c r="H24" s="253">
        <v>0</v>
      </c>
      <c r="I24" s="253"/>
      <c r="J24" s="253"/>
      <c r="K24" s="253"/>
      <c r="L24" s="253"/>
      <c r="M24" s="253">
        <v>0</v>
      </c>
      <c r="N24" s="253"/>
      <c r="O24" s="253"/>
      <c r="P24" s="253"/>
      <c r="Q24" s="253"/>
      <c r="R24" s="253">
        <v>0</v>
      </c>
      <c r="S24" s="253"/>
      <c r="T24" s="253"/>
      <c r="U24" s="253"/>
      <c r="V24" s="253"/>
      <c r="X24" s="185"/>
      <c r="Y24" s="282"/>
      <c r="Z24" s="187"/>
      <c r="AA24" s="187"/>
      <c r="AB24" s="188"/>
      <c r="AC24" s="187"/>
      <c r="AD24" s="188"/>
      <c r="AE24" s="186"/>
      <c r="AF24" s="186"/>
      <c r="AG24" s="186"/>
      <c r="AH24" s="186"/>
      <c r="AI24" s="186"/>
    </row>
    <row r="25" spans="2:35" s="121" customFormat="1" ht="23.1" customHeight="1">
      <c r="B25" s="256" t="s">
        <v>94</v>
      </c>
      <c r="C25" s="256"/>
      <c r="D25" s="256"/>
      <c r="E25" s="256"/>
      <c r="F25" s="256"/>
      <c r="G25" s="256"/>
      <c r="H25" s="253">
        <f>SUM(H22:L24)</f>
        <v>0</v>
      </c>
      <c r="I25" s="253"/>
      <c r="J25" s="253"/>
      <c r="K25" s="253"/>
      <c r="L25" s="253"/>
      <c r="M25" s="253">
        <f t="shared" ref="M25" si="0">SUM(M22:Q24)</f>
        <v>0</v>
      </c>
      <c r="N25" s="253"/>
      <c r="O25" s="253"/>
      <c r="P25" s="253"/>
      <c r="Q25" s="253"/>
      <c r="R25" s="253">
        <f t="shared" ref="R25" si="1">SUM(R22:V24)</f>
        <v>0</v>
      </c>
      <c r="S25" s="253"/>
      <c r="T25" s="253"/>
      <c r="U25" s="253"/>
      <c r="V25" s="253"/>
      <c r="X25" s="185"/>
      <c r="Y25" s="282"/>
      <c r="Z25" s="187"/>
      <c r="AA25" s="187"/>
      <c r="AB25" s="188"/>
      <c r="AC25" s="187"/>
      <c r="AD25" s="188"/>
      <c r="AE25" s="186"/>
      <c r="AF25" s="186"/>
      <c r="AG25" s="186"/>
      <c r="AH25" s="186"/>
      <c r="AI25" s="186"/>
    </row>
    <row r="26" spans="2:35" s="121" customFormat="1" ht="23.1" customHeight="1" thickBot="1">
      <c r="B26" s="123"/>
      <c r="C26" s="123"/>
      <c r="D26" s="123"/>
      <c r="E26" s="123"/>
      <c r="F26" s="123"/>
      <c r="G26" s="123"/>
      <c r="H26" s="123"/>
      <c r="I26" s="123"/>
      <c r="J26" s="123"/>
      <c r="K26" s="123"/>
      <c r="L26" s="123"/>
      <c r="M26" s="123"/>
      <c r="N26" s="123"/>
      <c r="O26" s="123"/>
      <c r="P26" s="123"/>
      <c r="Q26" s="123"/>
      <c r="R26" s="123"/>
      <c r="S26" s="123"/>
      <c r="T26" s="123"/>
      <c r="U26" s="123"/>
      <c r="V26" s="123"/>
      <c r="X26" s="185"/>
      <c r="Y26" s="282"/>
      <c r="Z26" s="186"/>
      <c r="AA26" s="186"/>
      <c r="AB26" s="186"/>
      <c r="AC26" s="186"/>
      <c r="AD26" s="186"/>
      <c r="AE26" s="186"/>
      <c r="AF26" s="186"/>
      <c r="AG26" s="186"/>
      <c r="AH26" s="186"/>
      <c r="AI26" s="186"/>
    </row>
    <row r="27" spans="2:35" s="121" customFormat="1" ht="23.1" customHeight="1" thickTop="1">
      <c r="B27" s="264" t="s">
        <v>98</v>
      </c>
      <c r="C27" s="264"/>
      <c r="D27" s="264"/>
      <c r="X27" s="185"/>
      <c r="Y27" s="175" t="s">
        <v>86</v>
      </c>
      <c r="Z27" s="186"/>
      <c r="AA27" s="186"/>
      <c r="AB27" s="186"/>
      <c r="AC27" s="186"/>
      <c r="AD27" s="186"/>
      <c r="AE27" s="186"/>
      <c r="AF27" s="186"/>
      <c r="AG27" s="186"/>
      <c r="AH27" s="186"/>
      <c r="AI27" s="186"/>
    </row>
    <row r="28" spans="2:35" s="121" customFormat="1" ht="23.1" customHeight="1">
      <c r="B28" s="262" t="str">
        <f>"令和6年度「二国間クレジット取得等のためのインフラ整備調査事業（JCM実現可能性調査）」（"&amp;Y28&amp;"）"</f>
        <v>令和6年度「二国間クレジット取得等のためのインフラ整備調査事業（JCM実現可能性調査）」（〇〇〇〇）</v>
      </c>
      <c r="C28" s="262"/>
      <c r="D28" s="262"/>
      <c r="E28" s="262"/>
      <c r="F28" s="262"/>
      <c r="G28" s="262"/>
      <c r="H28" s="262"/>
      <c r="I28" s="262"/>
      <c r="J28" s="262"/>
      <c r="K28" s="262"/>
      <c r="L28" s="262"/>
      <c r="M28" s="262"/>
      <c r="N28" s="262"/>
      <c r="O28" s="262"/>
      <c r="P28" s="262"/>
      <c r="Q28" s="262"/>
      <c r="R28" s="262"/>
      <c r="S28" s="262"/>
      <c r="T28" s="262"/>
      <c r="U28" s="262"/>
      <c r="V28" s="262"/>
      <c r="X28" s="185"/>
      <c r="Y28" s="247" t="s">
        <v>87</v>
      </c>
      <c r="Z28" s="247"/>
      <c r="AA28" s="247"/>
      <c r="AB28" s="247"/>
      <c r="AC28" s="247"/>
      <c r="AD28" s="247"/>
      <c r="AE28" s="247"/>
      <c r="AF28" s="247"/>
      <c r="AG28" s="247"/>
      <c r="AH28" s="247"/>
      <c r="AI28" s="186"/>
    </row>
    <row r="29" spans="2:35" s="121" customFormat="1" ht="23.1" customHeight="1">
      <c r="B29" s="262"/>
      <c r="C29" s="262"/>
      <c r="D29" s="262"/>
      <c r="E29" s="262"/>
      <c r="F29" s="262"/>
      <c r="G29" s="262"/>
      <c r="H29" s="262"/>
      <c r="I29" s="262"/>
      <c r="J29" s="262"/>
      <c r="K29" s="262"/>
      <c r="L29" s="262"/>
      <c r="M29" s="262"/>
      <c r="N29" s="262"/>
      <c r="O29" s="262"/>
      <c r="P29" s="262"/>
      <c r="Q29" s="262"/>
      <c r="R29" s="262"/>
      <c r="S29" s="262"/>
      <c r="T29" s="262"/>
      <c r="U29" s="262"/>
      <c r="V29" s="262"/>
      <c r="X29" s="185"/>
      <c r="Y29" s="247"/>
      <c r="Z29" s="247"/>
      <c r="AA29" s="247"/>
      <c r="AB29" s="247"/>
      <c r="AC29" s="247"/>
      <c r="AD29" s="247"/>
      <c r="AE29" s="247"/>
      <c r="AF29" s="247"/>
      <c r="AG29" s="247"/>
      <c r="AH29" s="247"/>
      <c r="AI29" s="186"/>
    </row>
    <row r="30" spans="2:35" s="121" customFormat="1" ht="23.1" customHeight="1">
      <c r="B30" s="262"/>
      <c r="C30" s="262"/>
      <c r="D30" s="262"/>
      <c r="E30" s="262"/>
      <c r="F30" s="262"/>
      <c r="G30" s="262"/>
      <c r="H30" s="262"/>
      <c r="I30" s="262"/>
      <c r="J30" s="262"/>
      <c r="K30" s="262"/>
      <c r="L30" s="262"/>
      <c r="M30" s="262"/>
      <c r="N30" s="262"/>
      <c r="O30" s="262"/>
      <c r="P30" s="262"/>
      <c r="Q30" s="262"/>
      <c r="R30" s="262"/>
      <c r="S30" s="262"/>
      <c r="T30" s="262"/>
      <c r="U30" s="262"/>
      <c r="V30" s="262"/>
      <c r="X30" s="185"/>
      <c r="Y30" s="186"/>
      <c r="Z30" s="186"/>
      <c r="AA30" s="186"/>
      <c r="AB30" s="186"/>
      <c r="AC30" s="186"/>
      <c r="AD30" s="186"/>
      <c r="AE30" s="186"/>
      <c r="AF30" s="186"/>
      <c r="AG30" s="186"/>
      <c r="AH30" s="186"/>
      <c r="AI30" s="186"/>
    </row>
    <row r="31" spans="2:35" s="121" customFormat="1" ht="23.1" customHeight="1" thickBot="1">
      <c r="B31" s="263"/>
      <c r="C31" s="263"/>
      <c r="D31" s="263"/>
      <c r="E31" s="263"/>
      <c r="F31" s="263"/>
      <c r="G31" s="263"/>
      <c r="H31" s="263"/>
      <c r="I31" s="263"/>
      <c r="J31" s="263"/>
      <c r="K31" s="263"/>
      <c r="L31" s="263"/>
      <c r="M31" s="263"/>
      <c r="N31" s="263"/>
      <c r="O31" s="263"/>
      <c r="P31" s="263"/>
      <c r="Q31" s="263"/>
      <c r="R31" s="263"/>
      <c r="S31" s="263"/>
      <c r="T31" s="263"/>
      <c r="U31" s="263"/>
      <c r="V31" s="263"/>
      <c r="X31" s="185"/>
      <c r="Y31" s="186"/>
      <c r="Z31" s="186"/>
      <c r="AA31" s="186"/>
      <c r="AB31" s="186"/>
      <c r="AC31" s="186"/>
      <c r="AD31" s="186"/>
      <c r="AE31" s="186"/>
      <c r="AF31" s="186"/>
      <c r="AG31" s="186"/>
      <c r="AH31" s="186"/>
      <c r="AI31" s="186"/>
    </row>
    <row r="32" spans="2:35" s="121" customFormat="1" ht="23.1" customHeight="1" thickTop="1">
      <c r="X32" s="185"/>
      <c r="Y32" s="186"/>
      <c r="Z32" s="186"/>
      <c r="AA32" s="186"/>
      <c r="AB32" s="186"/>
      <c r="AC32" s="186"/>
      <c r="AD32" s="186"/>
      <c r="AE32" s="186"/>
      <c r="AF32" s="186"/>
      <c r="AG32" s="186"/>
      <c r="AH32" s="186"/>
      <c r="AI32" s="186"/>
    </row>
    <row r="33" spans="1:35" s="121" customFormat="1" ht="23.1" customHeight="1">
      <c r="B33" s="167" t="s">
        <v>146</v>
      </c>
      <c r="C33" s="167"/>
      <c r="D33" s="167"/>
      <c r="E33" s="167"/>
      <c r="F33" s="167"/>
      <c r="G33" s="167"/>
      <c r="H33" s="167"/>
      <c r="I33" s="167"/>
      <c r="J33" s="167"/>
      <c r="K33" s="167"/>
      <c r="L33" s="167"/>
      <c r="X33" s="185"/>
      <c r="Y33" s="186"/>
      <c r="Z33" s="186"/>
      <c r="AA33" s="186"/>
      <c r="AB33" s="186"/>
      <c r="AC33" s="186"/>
      <c r="AD33" s="186"/>
      <c r="AE33" s="186"/>
      <c r="AF33" s="186"/>
      <c r="AG33" s="186"/>
      <c r="AH33" s="186"/>
      <c r="AI33" s="186"/>
    </row>
    <row r="34" spans="1:35" s="121" customFormat="1" ht="23.1" customHeight="1">
      <c r="B34" s="167" t="s">
        <v>147</v>
      </c>
      <c r="C34" s="167"/>
      <c r="D34" s="167"/>
      <c r="E34" s="167"/>
      <c r="F34" s="167"/>
      <c r="G34" s="167"/>
      <c r="H34" s="167"/>
      <c r="I34" s="167"/>
      <c r="J34" s="167"/>
      <c r="K34" s="167"/>
      <c r="L34" s="167"/>
      <c r="X34" s="185"/>
      <c r="Y34" s="186"/>
      <c r="Z34" s="186"/>
      <c r="AA34" s="186"/>
      <c r="AB34" s="186"/>
      <c r="AC34" s="186"/>
      <c r="AD34" s="186"/>
      <c r="AE34" s="186"/>
      <c r="AF34" s="186"/>
      <c r="AG34" s="186"/>
      <c r="AH34" s="186"/>
      <c r="AI34" s="186"/>
    </row>
    <row r="35" spans="1:35" s="121" customFormat="1" ht="23.1" customHeight="1">
      <c r="X35" s="185"/>
      <c r="Y35" s="186"/>
      <c r="Z35" s="186"/>
      <c r="AA35" s="186"/>
      <c r="AB35" s="186"/>
      <c r="AC35" s="186"/>
      <c r="AD35" s="186"/>
      <c r="AE35" s="186"/>
      <c r="AF35" s="186"/>
      <c r="AG35" s="186"/>
      <c r="AH35" s="186"/>
      <c r="AI35" s="186"/>
    </row>
    <row r="36" spans="1:35" s="121" customFormat="1" ht="23.1" customHeight="1">
      <c r="X36" s="185"/>
      <c r="Y36" s="186"/>
      <c r="Z36" s="186"/>
      <c r="AA36" s="186"/>
      <c r="AB36" s="186"/>
      <c r="AC36" s="186"/>
      <c r="AD36" s="186"/>
      <c r="AE36" s="186"/>
      <c r="AF36" s="186"/>
      <c r="AG36" s="186"/>
      <c r="AH36" s="186"/>
      <c r="AI36" s="186"/>
    </row>
    <row r="37" spans="1:35" s="121" customFormat="1" ht="23.1" customHeight="1">
      <c r="B37" s="121" t="s">
        <v>99</v>
      </c>
      <c r="X37" s="184"/>
      <c r="Y37" s="183"/>
      <c r="Z37" s="183"/>
      <c r="AA37" s="183"/>
      <c r="AB37" s="183"/>
      <c r="AC37" s="183"/>
      <c r="AD37" s="183"/>
      <c r="AE37" s="183"/>
      <c r="AF37" s="183"/>
      <c r="AG37" s="183"/>
      <c r="AH37" s="183"/>
      <c r="AI37" s="186"/>
    </row>
    <row r="38" spans="1:35" ht="23.1" customHeight="1">
      <c r="X38" s="184"/>
      <c r="Y38" s="183"/>
      <c r="Z38" s="183"/>
      <c r="AA38" s="183"/>
      <c r="AB38" s="183"/>
      <c r="AC38" s="183"/>
      <c r="AD38" s="183"/>
      <c r="AE38" s="183"/>
      <c r="AF38" s="183"/>
      <c r="AG38" s="183"/>
      <c r="AH38" s="183"/>
      <c r="AI38" s="183"/>
    </row>
    <row r="39" spans="1:35">
      <c r="A39" s="183"/>
      <c r="B39" s="183"/>
      <c r="C39" s="183"/>
      <c r="D39" s="183"/>
      <c r="E39" s="183"/>
      <c r="F39" s="183"/>
      <c r="G39" s="183"/>
      <c r="H39" s="183"/>
      <c r="I39" s="183"/>
      <c r="J39" s="183"/>
      <c r="K39" s="183"/>
      <c r="L39" s="183"/>
      <c r="M39" s="183"/>
      <c r="N39" s="183"/>
      <c r="O39" s="183"/>
      <c r="P39" s="183"/>
      <c r="Q39" s="183"/>
      <c r="R39" s="183"/>
      <c r="S39" s="183"/>
      <c r="T39" s="183"/>
      <c r="U39" s="183"/>
      <c r="V39" s="183"/>
      <c r="W39" s="183"/>
      <c r="X39" s="184"/>
      <c r="Y39" s="183"/>
      <c r="Z39" s="183"/>
      <c r="AA39" s="183"/>
      <c r="AB39" s="183"/>
      <c r="AC39" s="183"/>
      <c r="AD39" s="183"/>
      <c r="AE39" s="183"/>
      <c r="AF39" s="183"/>
      <c r="AG39" s="183"/>
      <c r="AH39" s="183"/>
      <c r="AI39" s="183"/>
    </row>
  </sheetData>
  <mergeCells count="39">
    <mergeCell ref="Y2:AA2"/>
    <mergeCell ref="Z22:Z23"/>
    <mergeCell ref="P2:V2"/>
    <mergeCell ref="B27:D27"/>
    <mergeCell ref="B23:G23"/>
    <mergeCell ref="H23:L23"/>
    <mergeCell ref="M23:Q23"/>
    <mergeCell ref="R23:V23"/>
    <mergeCell ref="B24:G24"/>
    <mergeCell ref="H24:L24"/>
    <mergeCell ref="M24:Q24"/>
    <mergeCell ref="R24:V24"/>
    <mergeCell ref="Z6:AE6"/>
    <mergeCell ref="M7:V7"/>
    <mergeCell ref="M8:V8"/>
    <mergeCell ref="Z4:AE4"/>
    <mergeCell ref="Z5:AE5"/>
    <mergeCell ref="Z7:AE7"/>
    <mergeCell ref="B28:V31"/>
    <mergeCell ref="B13:V13"/>
    <mergeCell ref="F18:I18"/>
    <mergeCell ref="F19:I19"/>
    <mergeCell ref="B21:G21"/>
    <mergeCell ref="H21:L21"/>
    <mergeCell ref="M21:Q21"/>
    <mergeCell ref="R21:V21"/>
    <mergeCell ref="B22:G22"/>
    <mergeCell ref="H22:L22"/>
    <mergeCell ref="M22:Q22"/>
    <mergeCell ref="B25:G25"/>
    <mergeCell ref="H25:L25"/>
    <mergeCell ref="Y11:Y26"/>
    <mergeCell ref="Y28:AH29"/>
    <mergeCell ref="Y9:Z10"/>
    <mergeCell ref="M9:V9"/>
    <mergeCell ref="M10:V10"/>
    <mergeCell ref="M25:Q25"/>
    <mergeCell ref="R25:V25"/>
    <mergeCell ref="R22:V22"/>
  </mergeCells>
  <phoneticPr fontId="12"/>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B1:V92"/>
  <sheetViews>
    <sheetView showGridLines="0" topLeftCell="T1" zoomScale="85" zoomScaleNormal="85" zoomScaleSheetLayoutView="85" workbookViewId="0">
      <pane ySplit="5" topLeftCell="A36" activePane="bottomLeft" state="frozen"/>
      <selection activeCell="AB18" sqref="AB18"/>
      <selection pane="bottomLeft" activeCell="F83" sqref="F83"/>
    </sheetView>
  </sheetViews>
  <sheetFormatPr defaultRowHeight="13.2"/>
  <cols>
    <col min="1" max="1" width="3.109375" customWidth="1"/>
    <col min="2" max="2" width="19.44140625" customWidth="1"/>
    <col min="3" max="3" width="30.88671875" customWidth="1"/>
    <col min="4" max="4" width="16.88671875" customWidth="1"/>
    <col min="5" max="6" width="16.33203125" customWidth="1"/>
    <col min="7" max="7" width="14.88671875" customWidth="1"/>
    <col min="8" max="8" width="13.88671875" customWidth="1"/>
    <col min="9" max="9" width="5.88671875" customWidth="1"/>
    <col min="10" max="10" width="8.88671875" customWidth="1"/>
    <col min="11" max="11" width="7.88671875" customWidth="1"/>
    <col min="12" max="12" width="5.88671875" customWidth="1"/>
    <col min="13" max="14" width="7.88671875" customWidth="1"/>
  </cols>
  <sheetData>
    <row r="1" spans="2:15" s="64" customFormat="1" ht="17.399999999999999"/>
    <row r="2" spans="2:15" s="64" customFormat="1" ht="19.2">
      <c r="B2" s="271" t="s">
        <v>100</v>
      </c>
      <c r="C2" s="271"/>
      <c r="D2" s="271"/>
      <c r="E2" s="271"/>
      <c r="F2" s="271"/>
      <c r="G2" s="271"/>
      <c r="H2" s="271"/>
      <c r="I2" s="271"/>
      <c r="J2" s="271"/>
      <c r="K2" s="271"/>
      <c r="L2" s="271"/>
      <c r="M2" s="271"/>
      <c r="N2" s="271"/>
    </row>
    <row r="3" spans="2:15" s="64" customFormat="1" ht="18" thickBot="1">
      <c r="B3" s="24" t="s">
        <v>101</v>
      </c>
      <c r="C3" s="166" t="s">
        <v>102</v>
      </c>
      <c r="D3" s="23"/>
      <c r="E3" s="23"/>
      <c r="F3" s="23"/>
      <c r="G3" s="24"/>
      <c r="H3" s="23"/>
      <c r="I3" s="23"/>
      <c r="J3" s="23"/>
      <c r="K3" s="23"/>
      <c r="L3" s="23"/>
      <c r="M3" s="23"/>
      <c r="N3" s="24" t="s">
        <v>103</v>
      </c>
    </row>
    <row r="4" spans="2:15" s="64" customFormat="1" ht="26.4" customHeight="1">
      <c r="B4" s="272" t="s">
        <v>104</v>
      </c>
      <c r="C4" s="272" t="s">
        <v>105</v>
      </c>
      <c r="D4" s="115" t="s">
        <v>106</v>
      </c>
      <c r="E4" s="66"/>
      <c r="F4" s="66"/>
      <c r="G4" s="67"/>
      <c r="H4" s="274" t="s">
        <v>148</v>
      </c>
      <c r="I4" s="275"/>
      <c r="J4" s="275"/>
      <c r="K4" s="275"/>
      <c r="L4" s="275"/>
      <c r="M4" s="275"/>
      <c r="N4" s="276"/>
    </row>
    <row r="5" spans="2:15" s="64" customFormat="1" ht="39" customHeight="1" thickBot="1">
      <c r="B5" s="273"/>
      <c r="C5" s="273"/>
      <c r="D5" s="68"/>
      <c r="E5" s="69" t="s">
        <v>108</v>
      </c>
      <c r="F5" s="69" t="s">
        <v>109</v>
      </c>
      <c r="G5" s="69" t="s">
        <v>110</v>
      </c>
      <c r="H5" s="277"/>
      <c r="I5" s="278"/>
      <c r="J5" s="278"/>
      <c r="K5" s="278"/>
      <c r="L5" s="278"/>
      <c r="M5" s="278"/>
      <c r="N5" s="279"/>
    </row>
    <row r="6" spans="2:15" ht="17.399999999999999">
      <c r="B6" s="95" t="s">
        <v>111</v>
      </c>
      <c r="C6" s="95"/>
      <c r="D6" s="96">
        <f>E6+F6</f>
        <v>4250000</v>
      </c>
      <c r="E6" s="97">
        <f>SUM(E7:E13)</f>
        <v>1750000</v>
      </c>
      <c r="F6" s="98">
        <f>SUM(F15:F20)</f>
        <v>2500000</v>
      </c>
      <c r="G6" s="157"/>
      <c r="H6" s="97"/>
      <c r="I6" s="97"/>
      <c r="J6" s="97"/>
      <c r="K6" s="97"/>
      <c r="L6" s="97"/>
      <c r="M6" s="97"/>
      <c r="N6" s="99"/>
    </row>
    <row r="7" spans="2:15" ht="17.399999999999999">
      <c r="B7" s="37"/>
      <c r="C7" s="37" t="s">
        <v>112</v>
      </c>
      <c r="D7" s="35"/>
      <c r="E7" s="25"/>
      <c r="F7" s="42"/>
      <c r="G7" s="58"/>
      <c r="H7" s="38"/>
      <c r="I7" s="39"/>
      <c r="J7" s="25"/>
      <c r="K7" s="40"/>
      <c r="L7" s="40"/>
      <c r="M7" s="25"/>
      <c r="N7" s="41"/>
    </row>
    <row r="8" spans="2:15" ht="17.399999999999999">
      <c r="B8" s="57"/>
      <c r="C8" s="57" t="s">
        <v>149</v>
      </c>
      <c r="D8" s="35"/>
      <c r="E8" s="42">
        <f>ROUNDDOWN(H8*J8,0)</f>
        <v>1000000</v>
      </c>
      <c r="F8" s="42"/>
      <c r="G8" s="58"/>
      <c r="H8" s="38">
        <v>20000</v>
      </c>
      <c r="I8" s="39" t="s">
        <v>113</v>
      </c>
      <c r="J8" s="65">
        <v>50</v>
      </c>
      <c r="K8" s="40" t="s">
        <v>114</v>
      </c>
      <c r="L8" s="40"/>
      <c r="M8" s="40"/>
      <c r="N8" s="41"/>
      <c r="O8" s="191" t="s">
        <v>115</v>
      </c>
    </row>
    <row r="9" spans="2:15" ht="17.399999999999999">
      <c r="B9" s="57"/>
      <c r="C9" s="57" t="s">
        <v>150</v>
      </c>
      <c r="D9" s="35"/>
      <c r="E9" s="42">
        <f t="shared" ref="E9:E10" si="0">ROUNDDOWN(H9*J9,0)</f>
        <v>500000</v>
      </c>
      <c r="F9" s="42"/>
      <c r="G9" s="58"/>
      <c r="H9" s="38">
        <v>10000</v>
      </c>
      <c r="I9" s="39" t="s">
        <v>113</v>
      </c>
      <c r="J9" s="65">
        <v>50</v>
      </c>
      <c r="K9" s="40" t="s">
        <v>114</v>
      </c>
      <c r="L9" s="40"/>
      <c r="M9" s="40"/>
      <c r="N9" s="41"/>
    </row>
    <row r="10" spans="2:15" ht="17.399999999999999">
      <c r="B10" s="57"/>
      <c r="C10" s="57" t="s">
        <v>151</v>
      </c>
      <c r="D10" s="35"/>
      <c r="E10" s="42">
        <f t="shared" si="0"/>
        <v>250000</v>
      </c>
      <c r="F10" s="42"/>
      <c r="G10" s="58"/>
      <c r="H10" s="38">
        <v>5000</v>
      </c>
      <c r="I10" s="39" t="s">
        <v>113</v>
      </c>
      <c r="J10" s="65">
        <v>50</v>
      </c>
      <c r="K10" s="40" t="s">
        <v>114</v>
      </c>
      <c r="L10" s="40"/>
      <c r="M10" s="40"/>
      <c r="N10" s="41"/>
    </row>
    <row r="11" spans="2:15" ht="17.399999999999999">
      <c r="B11" s="57"/>
      <c r="C11" s="57"/>
      <c r="D11" s="35"/>
      <c r="E11" s="42"/>
      <c r="F11" s="49"/>
      <c r="G11" s="59"/>
      <c r="H11" s="38"/>
      <c r="I11" s="39" t="s">
        <v>113</v>
      </c>
      <c r="J11" s="65"/>
      <c r="K11" s="40" t="s">
        <v>114</v>
      </c>
      <c r="L11" s="40"/>
      <c r="M11" s="40"/>
      <c r="N11" s="41"/>
    </row>
    <row r="12" spans="2:15" ht="17.399999999999999">
      <c r="B12" s="57"/>
      <c r="C12" s="57"/>
      <c r="D12" s="35"/>
      <c r="E12" s="42"/>
      <c r="F12" s="42"/>
      <c r="G12" s="58"/>
      <c r="H12" s="38"/>
      <c r="I12" s="39" t="s">
        <v>113</v>
      </c>
      <c r="J12" s="65"/>
      <c r="K12" s="40" t="s">
        <v>114</v>
      </c>
      <c r="L12" s="40"/>
      <c r="M12" s="40"/>
      <c r="N12" s="41"/>
    </row>
    <row r="13" spans="2:15" ht="17.399999999999999">
      <c r="B13" s="57"/>
      <c r="C13" s="57"/>
      <c r="D13" s="35"/>
      <c r="E13" s="42"/>
      <c r="F13" s="49"/>
      <c r="G13" s="59"/>
      <c r="H13" s="38"/>
      <c r="I13" s="39"/>
      <c r="J13" s="65"/>
      <c r="K13" s="40"/>
      <c r="L13" s="40"/>
      <c r="M13" s="40"/>
      <c r="N13" s="41"/>
    </row>
    <row r="14" spans="2:15" ht="17.399999999999999">
      <c r="B14" s="37"/>
      <c r="C14" s="37" t="s">
        <v>116</v>
      </c>
      <c r="D14" s="35"/>
      <c r="E14" s="25"/>
      <c r="F14" s="49"/>
      <c r="G14" s="59"/>
      <c r="H14" s="38"/>
      <c r="I14" s="39"/>
      <c r="J14" s="65"/>
      <c r="K14" s="40"/>
      <c r="L14" s="40"/>
      <c r="M14" s="40"/>
      <c r="N14" s="41"/>
    </row>
    <row r="15" spans="2:15" ht="17.399999999999999">
      <c r="B15" s="57"/>
      <c r="C15" s="57" t="s">
        <v>149</v>
      </c>
      <c r="D15" s="35"/>
      <c r="E15" s="42"/>
      <c r="F15" s="49">
        <f>ROUNDDOWN(H15*J15,0)</f>
        <v>1000000</v>
      </c>
      <c r="G15" s="59"/>
      <c r="H15" s="38">
        <v>20000</v>
      </c>
      <c r="I15" s="39" t="s">
        <v>113</v>
      </c>
      <c r="J15" s="65">
        <v>50</v>
      </c>
      <c r="K15" s="40" t="s">
        <v>114</v>
      </c>
      <c r="L15" s="40"/>
      <c r="M15" s="40"/>
      <c r="N15" s="41"/>
    </row>
    <row r="16" spans="2:15" ht="17.399999999999999">
      <c r="B16" s="57"/>
      <c r="C16" s="57" t="s">
        <v>150</v>
      </c>
      <c r="D16" s="35"/>
      <c r="E16" s="42"/>
      <c r="F16" s="49">
        <f t="shared" ref="F16:F17" si="1">ROUNDDOWN(H16*J16,0)</f>
        <v>1000000</v>
      </c>
      <c r="G16" s="58"/>
      <c r="H16" s="38">
        <v>10000</v>
      </c>
      <c r="I16" s="39" t="s">
        <v>113</v>
      </c>
      <c r="J16" s="65">
        <v>100</v>
      </c>
      <c r="K16" s="40" t="s">
        <v>114</v>
      </c>
      <c r="L16" s="40"/>
      <c r="M16" s="40"/>
      <c r="N16" s="41"/>
    </row>
    <row r="17" spans="2:19" ht="17.399999999999999">
      <c r="B17" s="57"/>
      <c r="C17" s="57" t="s">
        <v>151</v>
      </c>
      <c r="D17" s="35"/>
      <c r="E17" s="42"/>
      <c r="F17" s="49">
        <f t="shared" si="1"/>
        <v>500000</v>
      </c>
      <c r="G17" s="58"/>
      <c r="H17" s="38">
        <v>5000</v>
      </c>
      <c r="I17" s="39" t="s">
        <v>113</v>
      </c>
      <c r="J17" s="65">
        <v>100</v>
      </c>
      <c r="K17" s="40" t="s">
        <v>114</v>
      </c>
      <c r="L17" s="40"/>
      <c r="M17" s="40"/>
      <c r="N17" s="41"/>
    </row>
    <row r="18" spans="2:19" ht="17.399999999999999">
      <c r="B18" s="57"/>
      <c r="C18" s="57"/>
      <c r="D18" s="35"/>
      <c r="E18" s="25"/>
      <c r="F18" s="42"/>
      <c r="G18" s="58"/>
      <c r="H18" s="38"/>
      <c r="I18" s="39" t="s">
        <v>113</v>
      </c>
      <c r="J18" s="65"/>
      <c r="K18" s="40" t="s">
        <v>114</v>
      </c>
      <c r="L18" s="40"/>
      <c r="M18" s="40"/>
      <c r="N18" s="41"/>
    </row>
    <row r="19" spans="2:19" ht="17.399999999999999">
      <c r="B19" s="57"/>
      <c r="C19" s="57"/>
      <c r="D19" s="35"/>
      <c r="E19" s="25"/>
      <c r="F19" s="49"/>
      <c r="G19" s="59"/>
      <c r="H19" s="38"/>
      <c r="I19" s="39" t="s">
        <v>113</v>
      </c>
      <c r="J19" s="65"/>
      <c r="K19" s="40" t="s">
        <v>114</v>
      </c>
      <c r="L19" s="40"/>
      <c r="M19" s="40"/>
      <c r="N19" s="41"/>
    </row>
    <row r="20" spans="2:19" ht="17.399999999999999">
      <c r="B20" s="57"/>
      <c r="C20" s="57"/>
      <c r="D20" s="35"/>
      <c r="E20" s="25"/>
      <c r="F20" s="49"/>
      <c r="G20" s="59"/>
      <c r="H20" s="38"/>
      <c r="I20" s="39"/>
      <c r="J20" s="65"/>
      <c r="K20" s="40"/>
      <c r="L20" s="40"/>
      <c r="M20" s="40"/>
      <c r="N20" s="41"/>
    </row>
    <row r="21" spans="2:19" ht="17.399999999999999" collapsed="1">
      <c r="B21" s="76" t="s">
        <v>117</v>
      </c>
      <c r="C21" s="76"/>
      <c r="D21" s="77">
        <f>E21+F21</f>
        <v>4612000</v>
      </c>
      <c r="E21" s="78">
        <f>SUM(E22,E35,E41,E47,E53,E59,E65,E71)</f>
        <v>3260000</v>
      </c>
      <c r="F21" s="79">
        <f>SUM(F22,F35,F41,F47,F53,F59,F65,F71)</f>
        <v>1352000</v>
      </c>
      <c r="G21" s="160"/>
      <c r="H21" s="78"/>
      <c r="I21" s="81"/>
      <c r="J21" s="78"/>
      <c r="K21" s="81"/>
      <c r="L21" s="81"/>
      <c r="M21" s="78"/>
      <c r="N21" s="80"/>
    </row>
    <row r="22" spans="2:19" ht="17.399999999999999">
      <c r="B22" s="82" t="s">
        <v>118</v>
      </c>
      <c r="C22" s="82"/>
      <c r="D22" s="83">
        <f>E22+F22</f>
        <v>3360000</v>
      </c>
      <c r="E22" s="84">
        <f>SUM(E23:E34)</f>
        <v>3060000</v>
      </c>
      <c r="F22" s="85">
        <f>SUM(F23:F34)</f>
        <v>300000</v>
      </c>
      <c r="G22" s="73"/>
      <c r="H22" s="84"/>
      <c r="I22" s="87"/>
      <c r="J22" s="84"/>
      <c r="K22" s="87"/>
      <c r="L22" s="87"/>
      <c r="M22" s="84"/>
      <c r="N22" s="86"/>
    </row>
    <row r="23" spans="2:19" ht="17.7" customHeight="1">
      <c r="B23" s="63"/>
      <c r="C23" s="153" t="s">
        <v>152</v>
      </c>
      <c r="D23" s="35"/>
      <c r="E23" s="25"/>
      <c r="F23" s="50"/>
      <c r="G23" s="154"/>
      <c r="H23" s="22"/>
      <c r="I23" s="40"/>
      <c r="J23" s="25"/>
      <c r="K23" s="40"/>
      <c r="L23" s="40"/>
      <c r="M23" s="25"/>
      <c r="N23" s="41"/>
      <c r="O23" s="267" t="s">
        <v>120</v>
      </c>
      <c r="P23" s="268"/>
      <c r="Q23" s="268"/>
      <c r="R23" s="268"/>
      <c r="S23" s="268"/>
    </row>
    <row r="24" spans="2:19" ht="17.399999999999999">
      <c r="B24" s="57"/>
      <c r="C24" s="57" t="s">
        <v>153</v>
      </c>
      <c r="D24" s="35"/>
      <c r="E24" s="25">
        <f>ROUNDDOWN(H24*J24,0)</f>
        <v>300000</v>
      </c>
      <c r="F24" s="49"/>
      <c r="G24" s="59"/>
      <c r="H24" s="21">
        <v>50000</v>
      </c>
      <c r="I24" s="40" t="s">
        <v>113</v>
      </c>
      <c r="J24" s="25">
        <v>6</v>
      </c>
      <c r="K24" s="40" t="s">
        <v>154</v>
      </c>
      <c r="L24" s="40"/>
      <c r="M24" s="25"/>
      <c r="N24" s="41"/>
      <c r="O24" s="267"/>
      <c r="P24" s="268"/>
      <c r="Q24" s="268"/>
      <c r="R24" s="268"/>
      <c r="S24" s="268"/>
    </row>
    <row r="25" spans="2:19" ht="17.399999999999999">
      <c r="B25" s="57"/>
      <c r="C25" s="57" t="s">
        <v>155</v>
      </c>
      <c r="D25" s="35"/>
      <c r="E25" s="25"/>
      <c r="F25" s="49">
        <f>ROUNDDOWN(H25*J25,0)</f>
        <v>30000</v>
      </c>
      <c r="G25" s="59"/>
      <c r="H25" s="38">
        <v>5000</v>
      </c>
      <c r="I25" s="40" t="s">
        <v>113</v>
      </c>
      <c r="J25" s="25">
        <v>6</v>
      </c>
      <c r="K25" s="40" t="s">
        <v>154</v>
      </c>
      <c r="L25" s="40"/>
      <c r="M25" s="25"/>
      <c r="N25" s="41"/>
      <c r="O25" s="267"/>
      <c r="P25" s="268"/>
      <c r="Q25" s="268"/>
      <c r="R25" s="268"/>
      <c r="S25" s="268"/>
    </row>
    <row r="26" spans="2:19" ht="17.399999999999999">
      <c r="B26" s="57"/>
      <c r="C26" s="57" t="s">
        <v>156</v>
      </c>
      <c r="D26" s="35"/>
      <c r="E26" s="25">
        <f>ROUNDDOWN(H26*J26,0)</f>
        <v>1800000</v>
      </c>
      <c r="F26" s="49"/>
      <c r="G26" s="59"/>
      <c r="H26" s="21">
        <v>300000</v>
      </c>
      <c r="I26" s="40" t="s">
        <v>113</v>
      </c>
      <c r="J26" s="25">
        <v>6</v>
      </c>
      <c r="K26" s="40" t="s">
        <v>154</v>
      </c>
      <c r="L26" s="40"/>
      <c r="M26" s="25"/>
      <c r="N26" s="41"/>
      <c r="O26" s="267"/>
      <c r="P26" s="268"/>
      <c r="Q26" s="268"/>
      <c r="R26" s="268"/>
      <c r="S26" s="268"/>
    </row>
    <row r="27" spans="2:19" ht="17.399999999999999">
      <c r="B27" s="57"/>
      <c r="C27" s="57" t="s">
        <v>157</v>
      </c>
      <c r="D27" s="35"/>
      <c r="E27" s="25"/>
      <c r="F27" s="49">
        <f>ROUNDDOWN(H27*J27,0)</f>
        <v>120000</v>
      </c>
      <c r="G27" s="59"/>
      <c r="H27" s="38">
        <v>20000</v>
      </c>
      <c r="I27" s="40" t="s">
        <v>113</v>
      </c>
      <c r="J27" s="25">
        <v>6</v>
      </c>
      <c r="K27" s="40" t="s">
        <v>154</v>
      </c>
      <c r="L27" s="40"/>
      <c r="M27" s="25"/>
      <c r="N27" s="41"/>
      <c r="O27" s="267"/>
      <c r="P27" s="268"/>
      <c r="Q27" s="268"/>
      <c r="R27" s="268"/>
      <c r="S27" s="268"/>
    </row>
    <row r="28" spans="2:19" ht="17.399999999999999">
      <c r="B28" s="57"/>
      <c r="C28" s="57" t="s">
        <v>158</v>
      </c>
      <c r="D28" s="35"/>
      <c r="E28" s="25">
        <f>ROUNDDOWN(H28*J28,0)</f>
        <v>300000</v>
      </c>
      <c r="F28" s="49"/>
      <c r="G28" s="59"/>
      <c r="H28" s="21">
        <v>50000</v>
      </c>
      <c r="I28" s="40" t="s">
        <v>113</v>
      </c>
      <c r="J28" s="25">
        <v>6</v>
      </c>
      <c r="K28" s="40" t="s">
        <v>154</v>
      </c>
      <c r="L28" s="40"/>
      <c r="M28" s="25"/>
      <c r="N28" s="41"/>
      <c r="O28" s="267"/>
      <c r="P28" s="268"/>
      <c r="Q28" s="268"/>
      <c r="R28" s="268"/>
      <c r="S28" s="268"/>
    </row>
    <row r="29" spans="2:19" ht="17.399999999999999">
      <c r="B29" s="57"/>
      <c r="C29" s="57" t="s">
        <v>159</v>
      </c>
      <c r="D29" s="35"/>
      <c r="E29" s="25">
        <f>ROUNDDOWN(H29*J29,0)</f>
        <v>600000</v>
      </c>
      <c r="F29" s="49"/>
      <c r="G29" s="59"/>
      <c r="H29" s="21">
        <v>100000</v>
      </c>
      <c r="I29" s="40" t="s">
        <v>113</v>
      </c>
      <c r="J29" s="25">
        <v>6</v>
      </c>
      <c r="K29" s="40" t="s">
        <v>154</v>
      </c>
      <c r="L29" s="40"/>
      <c r="M29" s="25"/>
      <c r="N29" s="41"/>
      <c r="O29" s="267"/>
      <c r="P29" s="268"/>
      <c r="Q29" s="268"/>
      <c r="R29" s="268"/>
      <c r="S29" s="268"/>
    </row>
    <row r="30" spans="2:19" ht="17.399999999999999">
      <c r="B30" s="57"/>
      <c r="C30" s="57" t="s">
        <v>160</v>
      </c>
      <c r="D30" s="35"/>
      <c r="E30" s="25">
        <f>ROUNDDOWN(H30*J30,0)</f>
        <v>60000</v>
      </c>
      <c r="F30" s="49"/>
      <c r="G30" s="59"/>
      <c r="H30" s="21">
        <v>10000</v>
      </c>
      <c r="I30" s="40" t="s">
        <v>113</v>
      </c>
      <c r="J30" s="25">
        <v>6</v>
      </c>
      <c r="K30" s="40" t="s">
        <v>154</v>
      </c>
      <c r="L30" s="40"/>
      <c r="M30" s="25"/>
      <c r="N30" s="41"/>
      <c r="O30" s="267"/>
      <c r="P30" s="268"/>
      <c r="Q30" s="268"/>
      <c r="R30" s="268"/>
      <c r="S30" s="268"/>
    </row>
    <row r="31" spans="2:19" ht="17.399999999999999">
      <c r="B31" s="57"/>
      <c r="C31" s="57"/>
      <c r="D31" s="35"/>
      <c r="E31" s="25"/>
      <c r="F31" s="49"/>
      <c r="G31" s="59"/>
      <c r="H31" s="38"/>
      <c r="I31" s="40"/>
      <c r="J31" s="25"/>
      <c r="K31" s="40"/>
      <c r="L31" s="40"/>
      <c r="M31" s="25"/>
      <c r="N31" s="41"/>
      <c r="O31" s="267"/>
      <c r="P31" s="268"/>
      <c r="Q31" s="268"/>
      <c r="R31" s="268"/>
      <c r="S31" s="268"/>
    </row>
    <row r="32" spans="2:19" ht="17.399999999999999">
      <c r="B32" s="37"/>
      <c r="C32" s="37" t="s">
        <v>161</v>
      </c>
      <c r="D32" s="35"/>
      <c r="E32" s="25"/>
      <c r="F32" s="49"/>
      <c r="G32" s="59"/>
      <c r="N32" s="41"/>
      <c r="O32" s="191" t="s">
        <v>162</v>
      </c>
    </row>
    <row r="33" spans="2:14" ht="17.399999999999999">
      <c r="B33" s="37"/>
      <c r="C33" s="57" t="s">
        <v>163</v>
      </c>
      <c r="D33" s="35"/>
      <c r="E33" s="25"/>
      <c r="F33" s="49">
        <f>ROUNDDOWN(H33*J33,0)</f>
        <v>150000</v>
      </c>
      <c r="G33" s="59"/>
      <c r="H33" s="38">
        <v>50000</v>
      </c>
      <c r="I33" s="40" t="s">
        <v>113</v>
      </c>
      <c r="J33" s="25">
        <v>3</v>
      </c>
      <c r="K33" s="40" t="s">
        <v>154</v>
      </c>
      <c r="L33" s="40"/>
      <c r="M33" s="25"/>
      <c r="N33" s="41"/>
    </row>
    <row r="34" spans="2:14" ht="17.399999999999999" collapsed="1">
      <c r="B34" s="43"/>
      <c r="C34" s="43"/>
      <c r="D34" s="36"/>
      <c r="E34" s="25"/>
      <c r="F34" s="51"/>
      <c r="G34" s="72"/>
      <c r="H34" s="44"/>
      <c r="I34" s="45"/>
      <c r="J34" s="46"/>
      <c r="K34" s="47"/>
      <c r="L34" s="47"/>
      <c r="M34" s="46"/>
      <c r="N34" s="48"/>
    </row>
    <row r="35" spans="2:14" ht="17.399999999999999">
      <c r="B35" s="88" t="s">
        <v>123</v>
      </c>
      <c r="C35" s="88"/>
      <c r="D35" s="89">
        <f>E35+F35</f>
        <v>200000</v>
      </c>
      <c r="E35" s="90">
        <f>SUM(E36:E40)</f>
        <v>0</v>
      </c>
      <c r="F35" s="91">
        <f t="shared" ref="F35" si="2">SUM(F36:F40)</f>
        <v>200000</v>
      </c>
      <c r="G35" s="74"/>
      <c r="H35" s="90"/>
      <c r="I35" s="93"/>
      <c r="J35" s="90"/>
      <c r="K35" s="93"/>
      <c r="L35" s="93"/>
      <c r="M35" s="90"/>
      <c r="N35" s="92"/>
    </row>
    <row r="36" spans="2:14" ht="17.399999999999999">
      <c r="B36" s="10"/>
      <c r="C36" s="10" t="s">
        <v>164</v>
      </c>
      <c r="D36" s="35"/>
      <c r="E36" s="17"/>
      <c r="F36" s="52">
        <f>ROUNDDOWN(H36*J36,0)</f>
        <v>200000</v>
      </c>
      <c r="G36" s="71"/>
      <c r="H36" s="19">
        <v>100000</v>
      </c>
      <c r="I36" s="16" t="s">
        <v>113</v>
      </c>
      <c r="J36" s="17">
        <v>2</v>
      </c>
      <c r="K36" s="16" t="s">
        <v>165</v>
      </c>
      <c r="L36" s="16"/>
      <c r="M36" s="17"/>
      <c r="N36" s="18"/>
    </row>
    <row r="37" spans="2:14" ht="17.399999999999999">
      <c r="B37" s="1"/>
      <c r="C37" s="1"/>
      <c r="D37" s="35"/>
      <c r="E37" s="3"/>
      <c r="F37" s="53"/>
      <c r="G37" s="59"/>
      <c r="H37" s="21"/>
      <c r="I37" s="4"/>
      <c r="J37" s="3"/>
      <c r="K37" s="4"/>
      <c r="L37" s="4"/>
      <c r="M37" s="38"/>
      <c r="N37" s="155"/>
    </row>
    <row r="38" spans="2:14" ht="17.399999999999999">
      <c r="B38" s="1"/>
      <c r="C38" s="1"/>
      <c r="D38" s="35"/>
      <c r="E38" s="3"/>
      <c r="F38" s="53"/>
      <c r="G38" s="59"/>
      <c r="H38" s="21"/>
      <c r="I38" s="4"/>
      <c r="J38" s="3"/>
      <c r="K38" s="4"/>
      <c r="L38" s="4"/>
      <c r="M38" s="3"/>
      <c r="N38" s="5"/>
    </row>
    <row r="39" spans="2:14" ht="17.399999999999999">
      <c r="B39" s="1"/>
      <c r="C39" s="1"/>
      <c r="D39" s="35"/>
      <c r="E39" s="3"/>
      <c r="F39" s="53"/>
      <c r="G39" s="59"/>
      <c r="H39" s="21"/>
      <c r="I39" s="4"/>
      <c r="J39" s="3"/>
      <c r="K39" s="4"/>
      <c r="L39" s="4"/>
      <c r="M39" s="3"/>
      <c r="N39" s="5"/>
    </row>
    <row r="40" spans="2:14" ht="17.399999999999999" collapsed="1">
      <c r="B40" s="1"/>
      <c r="C40" s="1"/>
      <c r="D40" s="36"/>
      <c r="E40" s="3"/>
      <c r="F40" s="53"/>
      <c r="G40" s="59"/>
      <c r="H40" s="2"/>
      <c r="I40" s="4"/>
      <c r="J40" s="3"/>
      <c r="K40" s="4"/>
      <c r="L40" s="4"/>
      <c r="M40" s="3"/>
      <c r="N40" s="5"/>
    </row>
    <row r="41" spans="2:14" ht="17.399999999999999">
      <c r="B41" s="88" t="s">
        <v>124</v>
      </c>
      <c r="C41" s="88"/>
      <c r="D41" s="94">
        <f>E41+F41</f>
        <v>160000</v>
      </c>
      <c r="E41" s="90">
        <f>SUM(E42:E46)</f>
        <v>0</v>
      </c>
      <c r="F41" s="91">
        <f>SUM(F42:F46)</f>
        <v>160000</v>
      </c>
      <c r="G41" s="74"/>
      <c r="H41" s="90"/>
      <c r="I41" s="93"/>
      <c r="J41" s="90"/>
      <c r="K41" s="93"/>
      <c r="L41" s="93"/>
      <c r="M41" s="90"/>
      <c r="N41" s="92"/>
    </row>
    <row r="42" spans="2:14" ht="17.399999999999999">
      <c r="B42" s="10"/>
      <c r="C42" s="10" t="s">
        <v>166</v>
      </c>
      <c r="D42" s="35"/>
      <c r="E42" s="17"/>
      <c r="F42" s="52">
        <f>ROUNDDOWN(H42*J42*M42,0)</f>
        <v>100000</v>
      </c>
      <c r="G42" s="71"/>
      <c r="H42" s="22">
        <v>10000</v>
      </c>
      <c r="I42" s="16" t="s">
        <v>113</v>
      </c>
      <c r="J42" s="70">
        <v>2</v>
      </c>
      <c r="K42" s="16" t="s">
        <v>167</v>
      </c>
      <c r="L42" s="16" t="s">
        <v>113</v>
      </c>
      <c r="M42" s="17">
        <v>5</v>
      </c>
      <c r="N42" s="18" t="s">
        <v>168</v>
      </c>
    </row>
    <row r="43" spans="2:14" ht="17.399999999999999">
      <c r="B43" s="1"/>
      <c r="C43" s="1" t="s">
        <v>169</v>
      </c>
      <c r="D43" s="35"/>
      <c r="E43" s="3"/>
      <c r="F43" s="53">
        <f t="shared" ref="F43" si="3">ROUNDDOWN(H43*J43,0)</f>
        <v>60000</v>
      </c>
      <c r="G43" s="59"/>
      <c r="H43" s="2">
        <v>30000</v>
      </c>
      <c r="I43" s="4" t="s">
        <v>113</v>
      </c>
      <c r="J43" s="3">
        <v>2</v>
      </c>
      <c r="K43" s="4" t="s">
        <v>165</v>
      </c>
      <c r="L43" s="4"/>
      <c r="M43" s="3"/>
      <c r="N43" s="5"/>
    </row>
    <row r="44" spans="2:14" ht="17.399999999999999">
      <c r="B44" s="1"/>
      <c r="C44" s="1"/>
      <c r="D44" s="35"/>
      <c r="E44" s="3"/>
      <c r="F44" s="53"/>
      <c r="G44" s="59"/>
      <c r="H44" s="2"/>
      <c r="I44" s="4"/>
      <c r="J44" s="3"/>
      <c r="K44" s="4"/>
      <c r="L44" s="4"/>
      <c r="M44" s="3"/>
      <c r="N44" s="5"/>
    </row>
    <row r="45" spans="2:14" ht="17.399999999999999">
      <c r="B45" s="1"/>
      <c r="C45" s="1"/>
      <c r="D45" s="35"/>
      <c r="E45" s="3"/>
      <c r="F45" s="53"/>
      <c r="G45" s="59"/>
      <c r="H45" s="2"/>
      <c r="I45" s="4"/>
      <c r="J45" s="3"/>
      <c r="K45" s="4"/>
      <c r="L45" s="4"/>
      <c r="M45" s="3"/>
      <c r="N45" s="5"/>
    </row>
    <row r="46" spans="2:14" ht="17.399999999999999" collapsed="1">
      <c r="B46" s="11"/>
      <c r="C46" s="11"/>
      <c r="D46" s="36"/>
      <c r="E46" s="13"/>
      <c r="F46" s="54"/>
      <c r="G46" s="72"/>
      <c r="H46" s="12"/>
      <c r="I46" s="14"/>
      <c r="J46" s="13"/>
      <c r="K46" s="14"/>
      <c r="L46" s="14"/>
      <c r="M46" s="13"/>
      <c r="N46" s="15"/>
    </row>
    <row r="47" spans="2:14" ht="17.399999999999999">
      <c r="B47" s="88" t="s">
        <v>125</v>
      </c>
      <c r="C47" s="88"/>
      <c r="D47" s="94">
        <f>E47+F47</f>
        <v>500000</v>
      </c>
      <c r="E47" s="90">
        <f>SUM(E48:E52)</f>
        <v>0</v>
      </c>
      <c r="F47" s="91">
        <f>SUM(F48:F52)</f>
        <v>500000</v>
      </c>
      <c r="G47" s="74"/>
      <c r="H47" s="90"/>
      <c r="I47" s="93"/>
      <c r="J47" s="90"/>
      <c r="K47" s="93"/>
      <c r="L47" s="93"/>
      <c r="M47" s="90"/>
      <c r="N47" s="92"/>
    </row>
    <row r="48" spans="2:14" ht="17.399999999999999">
      <c r="B48" s="149" t="s">
        <v>126</v>
      </c>
      <c r="C48" s="10" t="s">
        <v>170</v>
      </c>
      <c r="D48" s="35"/>
      <c r="E48" s="17"/>
      <c r="F48" s="52">
        <f t="shared" ref="F48" si="4">ROUNDDOWN(H48*J48,0)</f>
        <v>500000</v>
      </c>
      <c r="G48" s="71"/>
      <c r="H48" s="22">
        <v>100000</v>
      </c>
      <c r="I48" s="16" t="s">
        <v>113</v>
      </c>
      <c r="J48" s="17">
        <v>5</v>
      </c>
      <c r="K48" s="16" t="s">
        <v>171</v>
      </c>
      <c r="L48" s="16"/>
      <c r="M48" s="17"/>
      <c r="N48" s="18"/>
    </row>
    <row r="49" spans="2:22" ht="17.399999999999999">
      <c r="B49" s="1"/>
      <c r="C49" s="1"/>
      <c r="D49" s="35"/>
      <c r="E49" s="3"/>
      <c r="F49" s="53"/>
      <c r="G49" s="59"/>
      <c r="H49" s="2"/>
      <c r="I49" s="4"/>
      <c r="J49" s="3"/>
      <c r="K49" s="4"/>
      <c r="L49" s="4"/>
      <c r="M49" s="3"/>
      <c r="N49" s="5"/>
    </row>
    <row r="50" spans="2:22" ht="17.399999999999999">
      <c r="B50" s="1"/>
      <c r="C50" s="1"/>
      <c r="D50" s="35"/>
      <c r="E50" s="3"/>
      <c r="F50" s="53"/>
      <c r="G50" s="59"/>
      <c r="H50" s="2"/>
      <c r="I50" s="4"/>
      <c r="J50" s="3"/>
      <c r="K50" s="4"/>
      <c r="L50" s="4"/>
      <c r="M50" s="3"/>
      <c r="N50" s="5"/>
    </row>
    <row r="51" spans="2:22" ht="17.399999999999999">
      <c r="B51" s="1"/>
      <c r="C51" s="1"/>
      <c r="D51" s="35"/>
      <c r="E51" s="3"/>
      <c r="F51" s="53"/>
      <c r="G51" s="59"/>
      <c r="H51" s="2"/>
      <c r="I51" s="4"/>
      <c r="J51" s="3"/>
      <c r="K51" s="4"/>
      <c r="L51" s="4"/>
      <c r="M51" s="3"/>
      <c r="N51" s="5"/>
    </row>
    <row r="52" spans="2:22" ht="17.399999999999999" collapsed="1">
      <c r="B52" s="11"/>
      <c r="C52" s="11"/>
      <c r="D52" s="36"/>
      <c r="E52" s="13"/>
      <c r="F52" s="54"/>
      <c r="G52" s="72"/>
      <c r="H52" s="12"/>
      <c r="I52" s="14"/>
      <c r="J52" s="13"/>
      <c r="K52" s="14"/>
      <c r="L52" s="14"/>
      <c r="M52" s="13"/>
      <c r="N52" s="15"/>
    </row>
    <row r="53" spans="2:22" ht="17.399999999999999">
      <c r="B53" s="88" t="s">
        <v>127</v>
      </c>
      <c r="C53" s="88"/>
      <c r="D53" s="94">
        <f>E53+F53</f>
        <v>100000</v>
      </c>
      <c r="E53" s="90">
        <f>SUM(E54:E58)</f>
        <v>0</v>
      </c>
      <c r="F53" s="91">
        <f>SUM(F54:F58)</f>
        <v>100000</v>
      </c>
      <c r="G53" s="74"/>
      <c r="H53" s="90"/>
      <c r="I53" s="93"/>
      <c r="J53" s="90"/>
      <c r="K53" s="93"/>
      <c r="L53" s="93"/>
      <c r="M53" s="90"/>
      <c r="N53" s="92"/>
    </row>
    <row r="54" spans="2:22" ht="17.399999999999999">
      <c r="B54" s="10"/>
      <c r="C54" s="10" t="s">
        <v>172</v>
      </c>
      <c r="D54" s="35"/>
      <c r="E54" s="17"/>
      <c r="F54" s="52">
        <f t="shared" ref="F54" si="5">ROUNDDOWN(H54*J54,0)</f>
        <v>100000</v>
      </c>
      <c r="G54" s="71"/>
      <c r="H54" s="22">
        <v>10000</v>
      </c>
      <c r="I54" s="16" t="s">
        <v>113</v>
      </c>
      <c r="J54" s="17">
        <v>10</v>
      </c>
      <c r="K54" s="16" t="s">
        <v>173</v>
      </c>
      <c r="L54" s="16"/>
      <c r="M54" s="17"/>
      <c r="N54" s="18"/>
    </row>
    <row r="55" spans="2:22" ht="17.399999999999999">
      <c r="B55" s="1"/>
      <c r="C55" s="1"/>
      <c r="D55" s="35"/>
      <c r="E55" s="3"/>
      <c r="F55" s="53"/>
      <c r="G55" s="59"/>
      <c r="H55" s="2"/>
      <c r="I55" s="4"/>
      <c r="J55" s="3"/>
      <c r="K55" s="4"/>
      <c r="L55" s="4"/>
      <c r="M55" s="3"/>
      <c r="N55" s="5"/>
    </row>
    <row r="56" spans="2:22" ht="17.399999999999999">
      <c r="B56" s="1"/>
      <c r="C56" s="1"/>
      <c r="D56" s="35"/>
      <c r="E56" s="3"/>
      <c r="F56" s="53"/>
      <c r="G56" s="59"/>
      <c r="H56" s="2"/>
      <c r="I56" s="4"/>
      <c r="J56" s="3"/>
      <c r="K56" s="4"/>
      <c r="L56" s="4"/>
      <c r="M56" s="3"/>
      <c r="N56" s="5"/>
    </row>
    <row r="57" spans="2:22" ht="17.399999999999999">
      <c r="B57" s="1"/>
      <c r="C57" s="1"/>
      <c r="D57" s="35"/>
      <c r="E57" s="3"/>
      <c r="F57" s="53"/>
      <c r="G57" s="59"/>
      <c r="H57" s="2"/>
      <c r="I57" s="4"/>
      <c r="J57" s="3"/>
      <c r="K57" s="4"/>
      <c r="L57" s="4"/>
      <c r="M57" s="3"/>
      <c r="N57" s="5"/>
    </row>
    <row r="58" spans="2:22" ht="17.399999999999999" collapsed="1">
      <c r="B58" s="11"/>
      <c r="C58" s="11"/>
      <c r="D58" s="36"/>
      <c r="E58" s="13"/>
      <c r="F58" s="54"/>
      <c r="G58" s="72"/>
      <c r="H58" s="12"/>
      <c r="I58" s="14"/>
      <c r="J58" s="13"/>
      <c r="K58" s="14"/>
      <c r="L58" s="14"/>
      <c r="M58" s="13"/>
      <c r="N58" s="15"/>
    </row>
    <row r="59" spans="2:22" ht="17.399999999999999">
      <c r="B59" s="88" t="s">
        <v>128</v>
      </c>
      <c r="C59" s="88"/>
      <c r="D59" s="94">
        <f>E59+F59</f>
        <v>50000</v>
      </c>
      <c r="E59" s="90">
        <f>SUM(E60:E64)</f>
        <v>0</v>
      </c>
      <c r="F59" s="91">
        <f t="shared" ref="F59" si="6">SUM(F60:F64)</f>
        <v>50000</v>
      </c>
      <c r="G59" s="74"/>
      <c r="H59" s="90"/>
      <c r="I59" s="93"/>
      <c r="J59" s="90"/>
      <c r="K59" s="93"/>
      <c r="L59" s="93"/>
      <c r="M59" s="90"/>
      <c r="N59" s="92"/>
    </row>
    <row r="60" spans="2:22" ht="17.399999999999999">
      <c r="B60" s="10"/>
      <c r="C60" s="10" t="s">
        <v>174</v>
      </c>
      <c r="D60" s="35"/>
      <c r="E60" s="17"/>
      <c r="F60" s="52">
        <f t="shared" ref="F60" si="7">ROUNDDOWN(H60*J60,0)</f>
        <v>50000</v>
      </c>
      <c r="G60" s="71"/>
      <c r="H60" s="22">
        <v>1000</v>
      </c>
      <c r="I60" s="16" t="s">
        <v>113</v>
      </c>
      <c r="J60" s="17">
        <v>50</v>
      </c>
      <c r="K60" s="16" t="s">
        <v>175</v>
      </c>
      <c r="L60" s="16"/>
      <c r="M60" s="17"/>
      <c r="N60" s="18"/>
    </row>
    <row r="61" spans="2:22" ht="17.399999999999999">
      <c r="B61" s="1"/>
      <c r="C61" s="1"/>
      <c r="D61" s="35"/>
      <c r="E61" s="3"/>
      <c r="F61" s="53"/>
      <c r="G61" s="59"/>
      <c r="H61" s="2"/>
      <c r="I61" s="4"/>
      <c r="J61" s="3"/>
      <c r="K61" s="4"/>
      <c r="L61" s="4"/>
      <c r="M61" s="3"/>
      <c r="N61" s="5"/>
    </row>
    <row r="62" spans="2:22" ht="17.399999999999999">
      <c r="B62" s="1"/>
      <c r="C62" s="1"/>
      <c r="D62" s="35"/>
      <c r="E62" s="3"/>
      <c r="F62" s="53"/>
      <c r="G62" s="59"/>
      <c r="H62" s="2"/>
      <c r="I62" s="4"/>
      <c r="J62" s="3"/>
      <c r="K62" s="4"/>
      <c r="L62" s="4"/>
      <c r="M62" s="3"/>
      <c r="N62" s="5"/>
      <c r="V62" s="150" t="s">
        <v>176</v>
      </c>
    </row>
    <row r="63" spans="2:22" ht="17.399999999999999">
      <c r="B63" s="1"/>
      <c r="C63" s="1"/>
      <c r="D63" s="35"/>
      <c r="E63" s="3"/>
      <c r="F63" s="53"/>
      <c r="G63" s="59"/>
      <c r="H63" s="2"/>
      <c r="I63" s="4"/>
      <c r="J63" s="3"/>
      <c r="K63" s="4"/>
      <c r="L63" s="4"/>
      <c r="M63" s="3"/>
      <c r="N63" s="5"/>
    </row>
    <row r="64" spans="2:22" ht="17.399999999999999" collapsed="1">
      <c r="B64" s="11"/>
      <c r="C64" s="11"/>
      <c r="D64" s="36"/>
      <c r="E64" s="13"/>
      <c r="F64" s="54"/>
      <c r="G64" s="72"/>
      <c r="H64" s="12"/>
      <c r="I64" s="14"/>
      <c r="J64" s="13"/>
      <c r="K64" s="14"/>
      <c r="L64" s="14"/>
      <c r="M64" s="13"/>
      <c r="N64" s="15"/>
    </row>
    <row r="65" spans="2:14" ht="17.399999999999999">
      <c r="B65" s="88" t="s">
        <v>129</v>
      </c>
      <c r="C65" s="88"/>
      <c r="D65" s="94">
        <f>E65+F65</f>
        <v>32000</v>
      </c>
      <c r="E65" s="90">
        <f>SUM(E66:E70)</f>
        <v>0</v>
      </c>
      <c r="F65" s="91">
        <f t="shared" ref="F65" si="8">SUM(F66:F70)</f>
        <v>32000</v>
      </c>
      <c r="G65" s="74"/>
      <c r="H65" s="90"/>
      <c r="I65" s="93"/>
      <c r="J65" s="90"/>
      <c r="K65" s="93"/>
      <c r="L65" s="93"/>
      <c r="M65" s="90"/>
      <c r="N65" s="92"/>
    </row>
    <row r="66" spans="2:14" ht="17.399999999999999">
      <c r="B66" s="10"/>
      <c r="C66" s="10" t="s">
        <v>177</v>
      </c>
      <c r="D66" s="35"/>
      <c r="E66" s="17"/>
      <c r="F66" s="52">
        <f>ROUNDDOWN(H66*J66*M66,0)</f>
        <v>32000</v>
      </c>
      <c r="G66" s="71"/>
      <c r="H66" s="22">
        <v>2000</v>
      </c>
      <c r="I66" s="16" t="s">
        <v>113</v>
      </c>
      <c r="J66" s="17">
        <v>8</v>
      </c>
      <c r="K66" s="16" t="s">
        <v>167</v>
      </c>
      <c r="L66" s="16" t="s">
        <v>113</v>
      </c>
      <c r="M66" s="17">
        <v>2</v>
      </c>
      <c r="N66" s="18" t="s">
        <v>178</v>
      </c>
    </row>
    <row r="67" spans="2:14" ht="17.399999999999999">
      <c r="B67" s="1"/>
      <c r="C67" s="1"/>
      <c r="D67" s="35"/>
      <c r="E67" s="3"/>
      <c r="F67" s="53"/>
      <c r="G67" s="59"/>
      <c r="H67" s="2"/>
      <c r="I67" s="4"/>
      <c r="J67" s="3"/>
      <c r="K67" s="4"/>
      <c r="L67" s="4"/>
      <c r="M67" s="3"/>
      <c r="N67" s="5"/>
    </row>
    <row r="68" spans="2:14" ht="17.399999999999999">
      <c r="B68" s="1"/>
      <c r="C68" s="1"/>
      <c r="D68" s="35"/>
      <c r="E68" s="3"/>
      <c r="F68" s="53"/>
      <c r="G68" s="59"/>
      <c r="H68" s="2"/>
      <c r="I68" s="4"/>
      <c r="J68" s="3"/>
      <c r="K68" s="4"/>
      <c r="L68" s="4"/>
      <c r="M68" s="3"/>
      <c r="N68" s="5"/>
    </row>
    <row r="69" spans="2:14" ht="17.399999999999999">
      <c r="B69" s="1"/>
      <c r="C69" s="1"/>
      <c r="D69" s="35"/>
      <c r="E69" s="3"/>
      <c r="F69" s="53"/>
      <c r="G69" s="59"/>
      <c r="H69" s="2"/>
      <c r="I69" s="4"/>
      <c r="J69" s="3"/>
      <c r="K69" s="4"/>
      <c r="L69" s="4"/>
      <c r="M69" s="3"/>
      <c r="N69" s="5"/>
    </row>
    <row r="70" spans="2:14" ht="17.399999999999999" collapsed="1">
      <c r="B70" s="11"/>
      <c r="C70" s="11"/>
      <c r="D70" s="36"/>
      <c r="E70" s="13"/>
      <c r="F70" s="54"/>
      <c r="G70" s="72"/>
      <c r="H70" s="12"/>
      <c r="I70" s="14"/>
      <c r="J70" s="13"/>
      <c r="K70" s="14"/>
      <c r="L70" s="14"/>
      <c r="M70" s="13"/>
      <c r="N70" s="15"/>
    </row>
    <row r="71" spans="2:14" ht="17.399999999999999">
      <c r="B71" s="88" t="s">
        <v>130</v>
      </c>
      <c r="C71" s="88"/>
      <c r="D71" s="94">
        <f>E71+F71</f>
        <v>210000</v>
      </c>
      <c r="E71" s="90">
        <f>SUM(E72:E76)</f>
        <v>200000</v>
      </c>
      <c r="F71" s="91">
        <f t="shared" ref="F71" si="9">SUM(F72:F76)</f>
        <v>10000</v>
      </c>
      <c r="G71" s="74"/>
      <c r="H71" s="90"/>
      <c r="I71" s="93"/>
      <c r="J71" s="90"/>
      <c r="K71" s="93"/>
      <c r="L71" s="93"/>
      <c r="M71" s="90"/>
      <c r="N71" s="92"/>
    </row>
    <row r="72" spans="2:14" ht="17.399999999999999">
      <c r="B72" s="10"/>
      <c r="C72" s="10" t="s">
        <v>179</v>
      </c>
      <c r="D72" s="35"/>
      <c r="E72" s="17"/>
      <c r="F72" s="52">
        <f t="shared" ref="F72" si="10">ROUNDDOWN(H72*J72,0)</f>
        <v>10000</v>
      </c>
      <c r="G72" s="71"/>
      <c r="H72" s="19">
        <v>1000</v>
      </c>
      <c r="I72" s="16" t="s">
        <v>113</v>
      </c>
      <c r="J72" s="17">
        <v>10</v>
      </c>
      <c r="K72" s="16" t="s">
        <v>180</v>
      </c>
      <c r="L72" s="16"/>
      <c r="M72" s="17"/>
      <c r="N72" s="18"/>
    </row>
    <row r="73" spans="2:14" ht="17.399999999999999">
      <c r="B73" s="1"/>
      <c r="C73" s="1" t="s">
        <v>181</v>
      </c>
      <c r="D73" s="35"/>
      <c r="E73" s="3">
        <f>ROUNDDOWN(H73*J73,0)</f>
        <v>200000</v>
      </c>
      <c r="F73" s="53"/>
      <c r="G73" s="59"/>
      <c r="H73" s="2">
        <v>20000</v>
      </c>
      <c r="I73" s="4" t="s">
        <v>113</v>
      </c>
      <c r="J73" s="3">
        <v>10</v>
      </c>
      <c r="K73" s="4" t="s">
        <v>182</v>
      </c>
      <c r="L73" s="4"/>
      <c r="M73" s="3"/>
      <c r="N73" s="5"/>
    </row>
    <row r="74" spans="2:14" ht="17.399999999999999">
      <c r="B74" s="1"/>
      <c r="C74" s="1"/>
      <c r="D74" s="35"/>
      <c r="E74" s="3"/>
      <c r="F74" s="53"/>
      <c r="G74" s="59"/>
      <c r="H74" s="2"/>
      <c r="I74" s="4"/>
      <c r="J74" s="3"/>
      <c r="K74" s="4"/>
      <c r="L74" s="4"/>
      <c r="M74" s="3"/>
      <c r="N74" s="5"/>
    </row>
    <row r="75" spans="2:14" ht="17.399999999999999">
      <c r="B75" s="1"/>
      <c r="C75" s="1"/>
      <c r="D75" s="35"/>
      <c r="E75" s="3"/>
      <c r="F75" s="53"/>
      <c r="G75" s="59"/>
      <c r="H75" s="2"/>
      <c r="I75" s="4"/>
      <c r="J75" s="3"/>
      <c r="K75" s="4"/>
      <c r="L75" s="4"/>
      <c r="M75" s="3"/>
      <c r="N75" s="5"/>
    </row>
    <row r="76" spans="2:14" ht="17.399999999999999">
      <c r="B76" s="20"/>
      <c r="C76" s="20"/>
      <c r="D76" s="36"/>
      <c r="E76" s="7"/>
      <c r="F76" s="55"/>
      <c r="G76" s="75"/>
      <c r="H76" s="2"/>
      <c r="I76" s="8"/>
      <c r="J76" s="7"/>
      <c r="K76" s="8"/>
      <c r="L76" s="8"/>
      <c r="M76" s="7"/>
      <c r="N76" s="9"/>
    </row>
    <row r="77" spans="2:14" ht="17.399999999999999">
      <c r="B77" s="100" t="s">
        <v>131</v>
      </c>
      <c r="C77" s="100"/>
      <c r="D77" s="101">
        <f>E77+F77</f>
        <v>6700000</v>
      </c>
      <c r="E77" s="102">
        <f>SUM(E78,E84)</f>
        <v>1200000</v>
      </c>
      <c r="F77" s="103">
        <f>SUM(F78,F84)</f>
        <v>5500000</v>
      </c>
      <c r="G77" s="159"/>
      <c r="H77" s="102"/>
      <c r="I77" s="105"/>
      <c r="J77" s="102"/>
      <c r="K77" s="105"/>
      <c r="L77" s="105"/>
      <c r="M77" s="102"/>
      <c r="N77" s="104"/>
    </row>
    <row r="78" spans="2:14" ht="17.399999999999999">
      <c r="B78" s="112" t="s">
        <v>132</v>
      </c>
      <c r="C78" s="112"/>
      <c r="D78" s="107">
        <f>E78+F78</f>
        <v>6200000</v>
      </c>
      <c r="E78" s="108">
        <f>SUM(E79:E83)</f>
        <v>1200000</v>
      </c>
      <c r="F78" s="109">
        <f t="shared" ref="F78" si="11">SUM(F79:F83)</f>
        <v>5000000</v>
      </c>
      <c r="G78" s="74"/>
      <c r="H78" s="108"/>
      <c r="I78" s="111"/>
      <c r="J78" s="108"/>
      <c r="K78" s="111"/>
      <c r="L78" s="111"/>
      <c r="M78" s="108"/>
      <c r="N78" s="110"/>
    </row>
    <row r="79" spans="2:14" ht="17.399999999999999">
      <c r="B79" s="1"/>
      <c r="C79" s="1" t="s">
        <v>183</v>
      </c>
      <c r="D79" s="35"/>
      <c r="E79" s="3">
        <v>200000</v>
      </c>
      <c r="F79" s="52">
        <v>5000000</v>
      </c>
      <c r="G79" s="59"/>
      <c r="H79" s="21"/>
      <c r="I79" s="4"/>
      <c r="J79" s="3"/>
      <c r="K79" s="4"/>
      <c r="L79" s="4"/>
      <c r="M79" s="3"/>
      <c r="N79" s="5"/>
    </row>
    <row r="80" spans="2:14" ht="17.399999999999999">
      <c r="B80" s="1"/>
      <c r="C80" s="1" t="s">
        <v>184</v>
      </c>
      <c r="D80" s="35"/>
      <c r="E80" s="3">
        <f>ROUNDDOWN(H80*J80,0)</f>
        <v>1000000</v>
      </c>
      <c r="F80" s="53"/>
      <c r="G80" s="59"/>
      <c r="H80" s="21">
        <v>1000000</v>
      </c>
      <c r="I80" s="4" t="s">
        <v>113</v>
      </c>
      <c r="J80" s="3">
        <v>1</v>
      </c>
      <c r="K80" s="4" t="s">
        <v>185</v>
      </c>
      <c r="L80" s="4"/>
      <c r="M80" s="3"/>
      <c r="N80" s="5"/>
    </row>
    <row r="81" spans="2:19" ht="17.399999999999999">
      <c r="B81" s="1"/>
      <c r="C81" s="1"/>
      <c r="D81" s="35"/>
      <c r="E81" s="3"/>
      <c r="F81" s="53"/>
      <c r="G81" s="59"/>
      <c r="H81" s="2"/>
      <c r="I81" s="4"/>
      <c r="J81" s="3"/>
      <c r="K81" s="4"/>
      <c r="L81" s="4"/>
      <c r="M81" s="3"/>
      <c r="N81" s="5"/>
      <c r="O81" s="268" t="s">
        <v>120</v>
      </c>
      <c r="P81" s="268"/>
      <c r="Q81" s="268"/>
      <c r="R81" s="268"/>
      <c r="S81" s="268"/>
    </row>
    <row r="82" spans="2:19" ht="17.399999999999999">
      <c r="B82" s="1"/>
      <c r="C82" s="1"/>
      <c r="D82" s="35"/>
      <c r="E82" s="3"/>
      <c r="F82" s="53"/>
      <c r="G82" s="59"/>
      <c r="H82" s="2"/>
      <c r="I82" s="4"/>
      <c r="J82" s="3"/>
      <c r="K82" s="4"/>
      <c r="L82" s="4"/>
      <c r="M82" s="3"/>
      <c r="N82" s="5"/>
      <c r="O82" s="268"/>
      <c r="P82" s="268"/>
      <c r="Q82" s="268"/>
      <c r="R82" s="268"/>
      <c r="S82" s="268"/>
    </row>
    <row r="83" spans="2:19" ht="17.399999999999999" collapsed="1">
      <c r="B83" s="1"/>
      <c r="C83" s="1"/>
      <c r="D83" s="35"/>
      <c r="E83" s="3"/>
      <c r="F83" s="53"/>
      <c r="G83" s="59"/>
      <c r="H83" s="2"/>
      <c r="I83" s="4"/>
      <c r="J83" s="3"/>
      <c r="K83" s="4"/>
      <c r="L83" s="4"/>
      <c r="M83" s="3"/>
      <c r="N83" s="5"/>
      <c r="O83" s="268"/>
      <c r="P83" s="268"/>
      <c r="Q83" s="268"/>
      <c r="R83" s="268"/>
      <c r="S83" s="268"/>
    </row>
    <row r="84" spans="2:19" ht="17.399999999999999">
      <c r="B84" s="106" t="s">
        <v>133</v>
      </c>
      <c r="C84" s="106"/>
      <c r="D84" s="113">
        <f>E84+F84</f>
        <v>500000</v>
      </c>
      <c r="E84" s="108">
        <f>SUM(E85:E89)</f>
        <v>0</v>
      </c>
      <c r="F84" s="109">
        <f t="shared" ref="F84" si="12">SUM(F85:F89)</f>
        <v>500000</v>
      </c>
      <c r="G84" s="74"/>
      <c r="H84" s="114"/>
      <c r="I84" s="111"/>
      <c r="J84" s="108"/>
      <c r="K84" s="111"/>
      <c r="L84" s="111"/>
      <c r="M84" s="108"/>
      <c r="N84" s="110"/>
    </row>
    <row r="85" spans="2:19" ht="17.399999999999999">
      <c r="B85" s="10"/>
      <c r="C85" s="10" t="s">
        <v>186</v>
      </c>
      <c r="D85" s="35"/>
      <c r="E85" s="17"/>
      <c r="F85" s="52">
        <f t="shared" ref="F85" si="13">ROUNDDOWN(H85*J85,0)</f>
        <v>500000</v>
      </c>
      <c r="G85" s="71"/>
      <c r="H85" s="22">
        <v>500000</v>
      </c>
      <c r="I85" s="16" t="s">
        <v>113</v>
      </c>
      <c r="J85" s="17">
        <v>1</v>
      </c>
      <c r="K85" s="16" t="s">
        <v>185</v>
      </c>
      <c r="L85" s="16"/>
      <c r="M85" s="17"/>
      <c r="N85" s="18"/>
    </row>
    <row r="86" spans="2:19" ht="17.399999999999999">
      <c r="B86" s="1"/>
      <c r="C86" s="1"/>
      <c r="D86" s="35"/>
      <c r="E86" s="3"/>
      <c r="F86" s="53"/>
      <c r="G86" s="59"/>
      <c r="H86" s="2"/>
      <c r="I86" s="4"/>
      <c r="J86" s="3"/>
      <c r="K86" s="4"/>
      <c r="L86" s="4"/>
      <c r="M86" s="3"/>
      <c r="N86" s="5"/>
    </row>
    <row r="87" spans="2:19" ht="17.399999999999999">
      <c r="B87" s="1"/>
      <c r="C87" s="1"/>
      <c r="D87" s="35"/>
      <c r="E87" s="3"/>
      <c r="F87" s="53"/>
      <c r="G87" s="59"/>
      <c r="H87" s="21"/>
      <c r="I87" s="4"/>
      <c r="J87" s="3"/>
      <c r="K87" s="4"/>
      <c r="L87" s="4"/>
      <c r="M87" s="3"/>
      <c r="N87" s="5"/>
    </row>
    <row r="88" spans="2:19" ht="17.399999999999999">
      <c r="B88" s="1"/>
      <c r="C88" s="1"/>
      <c r="D88" s="35"/>
      <c r="E88" s="3"/>
      <c r="F88" s="53"/>
      <c r="G88" s="59"/>
      <c r="H88" s="21"/>
      <c r="I88" s="4"/>
      <c r="J88" s="3"/>
      <c r="K88" s="4"/>
      <c r="L88" s="4"/>
      <c r="M88" s="3"/>
      <c r="N88" s="5"/>
    </row>
    <row r="89" spans="2:19" ht="18.600000000000001" customHeight="1" collapsed="1">
      <c r="B89" s="20"/>
      <c r="C89" s="20"/>
      <c r="D89" s="35"/>
      <c r="E89" s="7"/>
      <c r="F89" s="55"/>
      <c r="G89" s="75"/>
      <c r="H89" s="6"/>
      <c r="I89" s="8"/>
      <c r="J89" s="7"/>
      <c r="K89" s="8"/>
      <c r="L89" s="8"/>
      <c r="M89" s="7"/>
      <c r="N89" s="9"/>
    </row>
    <row r="90" spans="2:19" ht="20.399999999999999" customHeight="1">
      <c r="B90" s="161" t="s">
        <v>134</v>
      </c>
      <c r="C90" s="161"/>
      <c r="D90" s="162">
        <f>ROUNDDOWN((D6+D21)*N90,0)</f>
        <v>886200</v>
      </c>
      <c r="E90" s="163"/>
      <c r="F90" s="164">
        <f>D90</f>
        <v>886200</v>
      </c>
      <c r="G90" s="164"/>
      <c r="H90" s="269" t="s">
        <v>135</v>
      </c>
      <c r="I90" s="270"/>
      <c r="J90" s="270"/>
      <c r="K90" s="270"/>
      <c r="L90" s="270"/>
      <c r="M90" s="270"/>
      <c r="N90" s="165">
        <v>0.1</v>
      </c>
    </row>
    <row r="91" spans="2:19" ht="20.399999999999999" customHeight="1">
      <c r="B91" s="116" t="s">
        <v>136</v>
      </c>
      <c r="C91" s="26" t="s">
        <v>137</v>
      </c>
      <c r="D91" s="29">
        <f>SUM(D6,D21,D77,D90)</f>
        <v>16448200</v>
      </c>
      <c r="E91" s="61">
        <f>SUM(E6,E21,E77,E90)</f>
        <v>6210000</v>
      </c>
      <c r="F91" s="62">
        <f>SUM(F6,F21,F77,F90)</f>
        <v>10238200</v>
      </c>
      <c r="G91" s="60">
        <f>ROUNDDOWN(F91*10%,0)</f>
        <v>1023820</v>
      </c>
      <c r="H91" s="27"/>
      <c r="I91" s="118"/>
      <c r="J91" s="118"/>
      <c r="K91" s="118"/>
      <c r="L91" s="118"/>
      <c r="M91" s="118"/>
      <c r="N91" s="28"/>
    </row>
    <row r="92" spans="2:19" ht="18" thickBot="1">
      <c r="B92" s="117" t="s">
        <v>138</v>
      </c>
      <c r="C92" s="30" t="s">
        <v>139</v>
      </c>
      <c r="D92" s="34">
        <f>SUM(E91:G91)</f>
        <v>17472020</v>
      </c>
      <c r="E92" s="31"/>
      <c r="F92" s="56"/>
      <c r="G92" s="33"/>
      <c r="H92" s="31"/>
      <c r="I92" s="32"/>
      <c r="J92" s="31"/>
      <c r="K92" s="32"/>
      <c r="L92" s="32"/>
      <c r="M92" s="31"/>
      <c r="N92" s="33"/>
    </row>
  </sheetData>
  <mergeCells count="7">
    <mergeCell ref="H90:M90"/>
    <mergeCell ref="B2:N2"/>
    <mergeCell ref="O23:S31"/>
    <mergeCell ref="H4:N5"/>
    <mergeCell ref="B4:B5"/>
    <mergeCell ref="C4:C5"/>
    <mergeCell ref="O81:S83"/>
  </mergeCells>
  <phoneticPr fontId="12"/>
  <printOptions horizontalCentered="1"/>
  <pageMargins left="0.39370078740157483" right="0.39370078740157483" top="0.39370078740157483" bottom="0.31496062992125984" header="0.11811023622047245" footer="0.11811023622047245"/>
  <pageSetup paperSize="9" scale="4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EC5B5-6A26-4E41-8E13-9A0AD66E3E18}">
  <sheetPr>
    <tabColor theme="7" tint="0.79998168889431442"/>
    <pageSetUpPr fitToPage="1"/>
  </sheetPr>
  <dimension ref="B1:Y39"/>
  <sheetViews>
    <sheetView view="pageBreakPreview" zoomScale="85" zoomScaleNormal="100" zoomScaleSheetLayoutView="85" workbookViewId="0">
      <selection activeCell="E34" sqref="E34"/>
    </sheetView>
  </sheetViews>
  <sheetFormatPr defaultColWidth="8.88671875" defaultRowHeight="13.2"/>
  <cols>
    <col min="1" max="1" width="4.6640625" style="124" customWidth="1"/>
    <col min="2" max="2" width="15.44140625" style="124" customWidth="1"/>
    <col min="3" max="3" width="8.88671875" style="124" customWidth="1"/>
    <col min="4" max="4" width="13.88671875" style="124" customWidth="1"/>
    <col min="5" max="7" width="10.88671875" style="124" customWidth="1"/>
    <col min="8" max="8" width="13.109375" style="124" customWidth="1"/>
    <col min="9" max="15" width="11.88671875" style="124" customWidth="1"/>
    <col min="16" max="16" width="9.6640625" style="124" customWidth="1"/>
    <col min="17" max="18" width="13.109375" style="124" customWidth="1"/>
    <col min="19" max="16384" width="8.88671875" style="124"/>
  </cols>
  <sheetData>
    <row r="1" spans="2:25" ht="16.2">
      <c r="B1" s="132"/>
      <c r="C1" s="132"/>
      <c r="D1" s="132"/>
      <c r="E1" s="132"/>
      <c r="F1" s="132"/>
      <c r="G1" s="132"/>
      <c r="H1" s="132"/>
      <c r="I1" s="132"/>
      <c r="J1" s="132"/>
      <c r="K1" s="132"/>
      <c r="L1" s="132"/>
      <c r="M1" s="132"/>
      <c r="N1" s="132"/>
      <c r="O1" s="132"/>
      <c r="P1" s="132"/>
      <c r="Q1" s="132"/>
      <c r="R1" s="140"/>
    </row>
    <row r="2" spans="2:25" ht="28.35" customHeight="1">
      <c r="B2" s="293" t="s">
        <v>187</v>
      </c>
      <c r="C2" s="293"/>
      <c r="D2" s="293"/>
      <c r="E2" s="293"/>
      <c r="F2" s="293"/>
      <c r="G2" s="293"/>
      <c r="H2" s="293"/>
      <c r="I2" s="293"/>
      <c r="J2" s="293"/>
      <c r="K2" s="293"/>
      <c r="L2" s="293"/>
      <c r="M2" s="293"/>
      <c r="N2" s="293"/>
      <c r="O2" s="293"/>
      <c r="P2" s="293"/>
      <c r="Q2" s="293"/>
      <c r="R2" s="293"/>
    </row>
    <row r="3" spans="2:25" ht="22.35" customHeight="1">
      <c r="B3" s="294" t="s">
        <v>188</v>
      </c>
      <c r="C3" s="294"/>
      <c r="D3" s="294"/>
      <c r="E3" s="294"/>
      <c r="F3" s="294"/>
      <c r="G3" s="294"/>
      <c r="H3" s="294"/>
      <c r="I3" s="294"/>
      <c r="J3" s="294"/>
      <c r="K3" s="294"/>
      <c r="L3" s="294"/>
      <c r="M3" s="294"/>
      <c r="N3" s="294"/>
      <c r="O3" s="294"/>
      <c r="P3" s="294"/>
      <c r="Q3" s="294"/>
      <c r="R3" s="294"/>
    </row>
    <row r="4" spans="2:25" ht="14.4" customHeight="1">
      <c r="B4" s="139"/>
      <c r="C4" s="139"/>
      <c r="D4" s="139"/>
      <c r="E4" s="139"/>
      <c r="F4" s="139"/>
      <c r="G4" s="139"/>
      <c r="H4" s="139"/>
      <c r="I4" s="139"/>
      <c r="J4" s="139"/>
      <c r="K4" s="139"/>
      <c r="L4" s="139"/>
      <c r="M4" s="139"/>
      <c r="N4" s="139"/>
      <c r="O4" s="139"/>
      <c r="P4" s="139"/>
      <c r="Q4" s="139"/>
      <c r="R4" s="139"/>
    </row>
    <row r="5" spans="2:25" ht="20.100000000000001" customHeight="1">
      <c r="B5" s="131" t="s">
        <v>189</v>
      </c>
      <c r="C5" s="295"/>
      <c r="D5" s="295"/>
      <c r="E5" s="295"/>
      <c r="F5" s="295"/>
      <c r="G5" s="295"/>
      <c r="H5" s="295"/>
      <c r="I5" s="295"/>
      <c r="J5" s="132"/>
      <c r="K5" s="132"/>
      <c r="L5" s="132"/>
      <c r="M5" s="131" t="s">
        <v>190</v>
      </c>
      <c r="N5" s="296"/>
      <c r="O5" s="296"/>
      <c r="P5" s="296"/>
      <c r="Q5" s="296"/>
      <c r="R5" s="132"/>
      <c r="S5" s="132"/>
      <c r="T5" s="132"/>
      <c r="U5" s="132"/>
      <c r="V5" s="132"/>
      <c r="W5" s="132"/>
      <c r="X5" s="132"/>
      <c r="Y5" s="132"/>
    </row>
    <row r="6" spans="2:25" ht="20.100000000000001" customHeight="1">
      <c r="B6" s="131"/>
      <c r="C6" s="138"/>
      <c r="D6" s="138"/>
      <c r="E6" s="138"/>
      <c r="F6" s="138"/>
      <c r="G6" s="138"/>
      <c r="H6" s="138"/>
      <c r="I6" s="138"/>
      <c r="J6" s="132"/>
      <c r="K6" s="132"/>
      <c r="L6" s="132"/>
      <c r="M6" s="132"/>
      <c r="N6" s="132"/>
      <c r="O6" s="132"/>
      <c r="P6" s="132"/>
      <c r="Q6" s="132"/>
      <c r="R6" s="132"/>
      <c r="S6" s="132"/>
      <c r="T6" s="132"/>
      <c r="U6" s="132"/>
      <c r="V6" s="132"/>
      <c r="W6" s="132"/>
      <c r="X6" s="132"/>
      <c r="Y6" s="132"/>
    </row>
    <row r="7" spans="2:25" ht="20.100000000000001" customHeight="1">
      <c r="B7" s="132"/>
      <c r="C7" s="132"/>
      <c r="D7" s="132"/>
      <c r="E7" s="132"/>
      <c r="F7" s="132"/>
      <c r="G7" s="132"/>
      <c r="H7" s="132"/>
      <c r="I7" s="132"/>
      <c r="J7" s="132"/>
      <c r="K7" s="132"/>
      <c r="L7" s="132"/>
      <c r="M7" s="131" t="s">
        <v>191</v>
      </c>
      <c r="N7" s="137" t="s">
        <v>192</v>
      </c>
      <c r="O7" s="297"/>
      <c r="P7" s="297"/>
      <c r="Q7" s="297"/>
      <c r="R7" s="132"/>
      <c r="S7" s="132"/>
      <c r="T7" s="132"/>
      <c r="U7" s="132"/>
      <c r="V7" s="132"/>
      <c r="W7" s="132"/>
      <c r="X7" s="132"/>
      <c r="Y7" s="132"/>
    </row>
    <row r="8" spans="2:25" ht="20.100000000000001" customHeight="1">
      <c r="B8" s="131" t="s">
        <v>193</v>
      </c>
      <c r="C8" s="297"/>
      <c r="D8" s="297"/>
      <c r="E8" s="297"/>
      <c r="F8" s="297"/>
      <c r="G8" s="297"/>
      <c r="H8" s="297"/>
      <c r="I8" s="297"/>
      <c r="J8" s="132"/>
      <c r="K8" s="132"/>
      <c r="L8" s="132"/>
      <c r="M8" s="132"/>
      <c r="N8" s="136" t="s">
        <v>194</v>
      </c>
      <c r="O8" s="298"/>
      <c r="P8" s="298"/>
      <c r="Q8" s="298"/>
      <c r="R8" s="132"/>
      <c r="S8" s="132"/>
      <c r="T8" s="132"/>
      <c r="U8" s="132"/>
      <c r="V8" s="132"/>
      <c r="W8" s="132"/>
      <c r="X8" s="132"/>
      <c r="Y8" s="132"/>
    </row>
    <row r="9" spans="2:25" ht="20.100000000000001" customHeight="1">
      <c r="B9" s="132"/>
      <c r="C9" s="132"/>
      <c r="D9" s="132"/>
      <c r="E9" s="132"/>
      <c r="F9" s="132"/>
      <c r="G9" s="132"/>
      <c r="H9" s="132"/>
      <c r="I9" s="132"/>
      <c r="J9" s="132"/>
      <c r="K9" s="132"/>
      <c r="L9" s="132"/>
      <c r="M9" s="132"/>
      <c r="N9" s="132"/>
      <c r="O9" s="132"/>
      <c r="P9" s="132"/>
      <c r="Q9" s="132"/>
      <c r="R9" s="132"/>
      <c r="S9" s="132"/>
      <c r="T9" s="132"/>
      <c r="U9" s="132"/>
      <c r="V9" s="132"/>
      <c r="W9" s="132"/>
      <c r="X9" s="132"/>
      <c r="Y9" s="132"/>
    </row>
    <row r="10" spans="2:25" ht="20.100000000000001" customHeight="1">
      <c r="B10" s="285" t="s">
        <v>195</v>
      </c>
      <c r="C10" s="285"/>
      <c r="D10" s="299">
        <f>+R39-+G39</f>
        <v>0</v>
      </c>
      <c r="E10" s="300"/>
      <c r="F10" s="133" t="s">
        <v>196</v>
      </c>
      <c r="G10" s="132"/>
      <c r="H10" s="132"/>
      <c r="I10" s="132"/>
      <c r="J10" s="132"/>
      <c r="K10" s="132"/>
      <c r="L10" s="132"/>
      <c r="M10" s="132"/>
      <c r="N10" s="132"/>
      <c r="O10" s="132"/>
      <c r="P10" s="132"/>
      <c r="Q10" s="132"/>
      <c r="R10" s="132"/>
      <c r="S10" s="132"/>
      <c r="T10" s="132"/>
      <c r="U10" s="132"/>
      <c r="V10" s="132"/>
      <c r="W10" s="132"/>
      <c r="X10" s="132"/>
      <c r="Y10" s="132"/>
    </row>
    <row r="11" spans="2:25" ht="20.100000000000001" customHeight="1">
      <c r="B11" s="285" t="s">
        <v>197</v>
      </c>
      <c r="C11" s="285"/>
      <c r="D11" s="299">
        <f>+G39/1.1</f>
        <v>0</v>
      </c>
      <c r="E11" s="300"/>
      <c r="F11" s="133" t="s">
        <v>196</v>
      </c>
      <c r="G11" s="132"/>
      <c r="H11" s="285" t="s">
        <v>198</v>
      </c>
      <c r="I11" s="285"/>
      <c r="J11" s="291"/>
      <c r="K11" s="292"/>
      <c r="L11" s="133" t="s">
        <v>199</v>
      </c>
      <c r="M11" s="132"/>
      <c r="N11" s="132"/>
      <c r="O11" s="132"/>
      <c r="P11" s="132"/>
      <c r="Q11" s="132"/>
      <c r="R11" s="132"/>
      <c r="S11" s="132"/>
      <c r="T11" s="132"/>
      <c r="U11" s="132"/>
      <c r="V11" s="132"/>
      <c r="W11" s="132"/>
      <c r="X11" s="132"/>
      <c r="Y11" s="132"/>
    </row>
    <row r="12" spans="2:25" ht="20.100000000000001" customHeight="1">
      <c r="B12" s="285" t="s">
        <v>200</v>
      </c>
      <c r="C12" s="285"/>
      <c r="D12" s="286">
        <f>SUM(D10:E11)</f>
        <v>0</v>
      </c>
      <c r="E12" s="287"/>
      <c r="F12" s="135" t="s">
        <v>196</v>
      </c>
      <c r="G12" s="132"/>
      <c r="H12" s="285" t="s">
        <v>201</v>
      </c>
      <c r="I12" s="285"/>
      <c r="J12" s="288">
        <f>ROUNDDOWN(+C39*J11,2)</f>
        <v>0</v>
      </c>
      <c r="K12" s="289"/>
      <c r="L12" s="133" t="s">
        <v>199</v>
      </c>
      <c r="M12" s="132"/>
      <c r="N12" s="132"/>
      <c r="O12" s="132"/>
      <c r="P12" s="132"/>
      <c r="Q12" s="132"/>
      <c r="R12" s="132"/>
      <c r="S12" s="132"/>
      <c r="T12" s="132"/>
      <c r="U12" s="132"/>
      <c r="V12" s="132"/>
      <c r="W12" s="132"/>
      <c r="X12" s="132"/>
      <c r="Y12" s="132"/>
    </row>
    <row r="13" spans="2:25" ht="20.100000000000001" customHeight="1">
      <c r="B13" s="132"/>
      <c r="C13" s="132"/>
      <c r="D13" s="132"/>
      <c r="E13" s="132"/>
      <c r="F13" s="132"/>
      <c r="G13" s="132"/>
      <c r="H13" s="132"/>
      <c r="I13" s="132"/>
      <c r="J13" s="132"/>
      <c r="K13" s="132"/>
      <c r="L13" s="132"/>
      <c r="M13" s="132"/>
      <c r="N13" s="132"/>
      <c r="O13" s="132"/>
      <c r="P13" s="132"/>
      <c r="Q13" s="132"/>
      <c r="R13" s="132"/>
    </row>
    <row r="14" spans="2:25" ht="20.100000000000001" customHeight="1">
      <c r="B14" s="290" t="s">
        <v>202</v>
      </c>
      <c r="C14" s="290"/>
      <c r="D14" s="290"/>
      <c r="E14" s="290"/>
      <c r="F14" s="290"/>
      <c r="G14" s="290"/>
      <c r="H14" s="290"/>
      <c r="I14" s="290"/>
      <c r="J14" s="290"/>
      <c r="K14" s="134" t="e">
        <f>ROUNDDOWN(+D12/J12,0)</f>
        <v>#DIV/0!</v>
      </c>
      <c r="L14" s="133" t="s">
        <v>196</v>
      </c>
      <c r="M14" s="132"/>
      <c r="N14" s="132"/>
      <c r="O14" s="132"/>
      <c r="P14" s="132"/>
      <c r="Q14" s="132"/>
      <c r="R14" s="132"/>
    </row>
    <row r="15" spans="2:25" ht="20.100000000000001" customHeight="1">
      <c r="B15" s="132"/>
      <c r="C15" s="132"/>
      <c r="D15" s="132"/>
      <c r="E15" s="132"/>
      <c r="F15" s="132"/>
      <c r="G15" s="132"/>
      <c r="H15" s="132"/>
      <c r="I15" s="132"/>
      <c r="J15" s="132"/>
      <c r="K15" s="132"/>
      <c r="L15" s="132"/>
      <c r="M15" s="132"/>
      <c r="N15" s="132"/>
      <c r="O15" s="132"/>
      <c r="P15" s="132"/>
      <c r="Q15" s="132"/>
      <c r="R15" s="131" t="s">
        <v>203</v>
      </c>
    </row>
    <row r="16" spans="2:25" ht="20.100000000000001" customHeight="1">
      <c r="B16" s="284" t="s">
        <v>204</v>
      </c>
      <c r="C16" s="284" t="s">
        <v>205</v>
      </c>
      <c r="D16" s="284" t="s">
        <v>206</v>
      </c>
      <c r="E16" s="284" t="s">
        <v>207</v>
      </c>
      <c r="F16" s="284"/>
      <c r="G16" s="284"/>
      <c r="H16" s="284" t="s">
        <v>208</v>
      </c>
      <c r="I16" s="284" t="s">
        <v>209</v>
      </c>
      <c r="J16" s="284"/>
      <c r="K16" s="284"/>
      <c r="L16" s="284"/>
      <c r="M16" s="284"/>
      <c r="N16" s="284" t="s">
        <v>210</v>
      </c>
      <c r="O16" s="284"/>
      <c r="P16" s="284"/>
      <c r="Q16" s="284" t="s">
        <v>211</v>
      </c>
      <c r="R16" s="284" t="s">
        <v>212</v>
      </c>
    </row>
    <row r="17" spans="2:18" ht="20.100000000000001" customHeight="1">
      <c r="B17" s="284"/>
      <c r="C17" s="284"/>
      <c r="D17" s="284"/>
      <c r="E17" s="284" t="s">
        <v>213</v>
      </c>
      <c r="F17" s="284" t="s">
        <v>213</v>
      </c>
      <c r="G17" s="284" t="s">
        <v>214</v>
      </c>
      <c r="H17" s="284"/>
      <c r="I17" s="284" t="s">
        <v>215</v>
      </c>
      <c r="J17" s="284" t="s">
        <v>216</v>
      </c>
      <c r="K17" s="284" t="s">
        <v>217</v>
      </c>
      <c r="L17" s="284" t="s">
        <v>218</v>
      </c>
      <c r="M17" s="284" t="s">
        <v>219</v>
      </c>
      <c r="N17" s="284" t="s">
        <v>220</v>
      </c>
      <c r="O17" s="284" t="s">
        <v>221</v>
      </c>
      <c r="P17" s="284" t="s">
        <v>222</v>
      </c>
      <c r="Q17" s="284"/>
      <c r="R17" s="284"/>
    </row>
    <row r="18" spans="2:18" ht="20.100000000000001" customHeight="1">
      <c r="B18" s="284"/>
      <c r="C18" s="284"/>
      <c r="D18" s="284"/>
      <c r="E18" s="284"/>
      <c r="F18" s="284"/>
      <c r="G18" s="284"/>
      <c r="H18" s="284"/>
      <c r="I18" s="284"/>
      <c r="J18" s="284"/>
      <c r="K18" s="284"/>
      <c r="L18" s="284"/>
      <c r="M18" s="284"/>
      <c r="N18" s="284"/>
      <c r="O18" s="284"/>
      <c r="P18" s="284"/>
      <c r="Q18" s="284"/>
      <c r="R18" s="284"/>
    </row>
    <row r="19" spans="2:18" ht="20.100000000000001" customHeight="1">
      <c r="B19" s="284"/>
      <c r="C19" s="284"/>
      <c r="D19" s="284"/>
      <c r="E19" s="284"/>
      <c r="F19" s="284"/>
      <c r="G19" s="284"/>
      <c r="H19" s="284"/>
      <c r="I19" s="284"/>
      <c r="J19" s="284"/>
      <c r="K19" s="284"/>
      <c r="L19" s="284"/>
      <c r="M19" s="284"/>
      <c r="N19" s="284"/>
      <c r="O19" s="284"/>
      <c r="P19" s="284"/>
      <c r="Q19" s="284"/>
      <c r="R19" s="284"/>
    </row>
    <row r="20" spans="2:18" ht="20.100000000000001" customHeight="1">
      <c r="B20" s="284"/>
      <c r="C20" s="284"/>
      <c r="D20" s="284"/>
      <c r="E20" s="284"/>
      <c r="F20" s="284"/>
      <c r="G20" s="284"/>
      <c r="H20" s="284"/>
      <c r="I20" s="284"/>
      <c r="J20" s="284"/>
      <c r="K20" s="284"/>
      <c r="L20" s="284"/>
      <c r="M20" s="284"/>
      <c r="N20" s="284"/>
      <c r="O20" s="284"/>
      <c r="P20" s="284"/>
      <c r="Q20" s="284"/>
      <c r="R20" s="284"/>
    </row>
    <row r="21" spans="2:18" ht="20.100000000000001" customHeight="1">
      <c r="B21" s="284"/>
      <c r="C21" s="284"/>
      <c r="D21" s="284"/>
      <c r="E21" s="284"/>
      <c r="F21" s="284"/>
      <c r="G21" s="284"/>
      <c r="H21" s="284"/>
      <c r="I21" s="284"/>
      <c r="J21" s="284"/>
      <c r="K21" s="284"/>
      <c r="L21" s="284"/>
      <c r="M21" s="284"/>
      <c r="N21" s="284"/>
      <c r="O21" s="284"/>
      <c r="P21" s="284"/>
      <c r="Q21" s="284"/>
      <c r="R21" s="284"/>
    </row>
    <row r="22" spans="2:18" ht="20.100000000000001" customHeight="1">
      <c r="B22" s="284"/>
      <c r="C22" s="284"/>
      <c r="D22" s="284"/>
      <c r="E22" s="284"/>
      <c r="F22" s="284"/>
      <c r="G22" s="284"/>
      <c r="H22" s="284"/>
      <c r="I22" s="284"/>
      <c r="J22" s="284"/>
      <c r="K22" s="284"/>
      <c r="L22" s="284"/>
      <c r="M22" s="284"/>
      <c r="N22" s="284"/>
      <c r="O22" s="284"/>
      <c r="P22" s="284"/>
      <c r="Q22" s="284"/>
      <c r="R22" s="284"/>
    </row>
    <row r="23" spans="2:18" ht="20.100000000000001" customHeight="1">
      <c r="B23" s="129" t="s">
        <v>223</v>
      </c>
      <c r="C23" s="128"/>
      <c r="D23" s="127"/>
      <c r="E23" s="127"/>
      <c r="F23" s="127"/>
      <c r="G23" s="127"/>
      <c r="H23" s="125">
        <f t="shared" ref="H23:H38" si="0">SUM(D23:G23)</f>
        <v>0</v>
      </c>
      <c r="I23" s="127"/>
      <c r="J23" s="127"/>
      <c r="K23" s="127"/>
      <c r="L23" s="127"/>
      <c r="M23" s="127"/>
      <c r="N23" s="127"/>
      <c r="O23" s="127"/>
      <c r="P23" s="127"/>
      <c r="Q23" s="125">
        <f t="shared" ref="Q23:Q38" si="1">SUM(I23:P23)</f>
        <v>0</v>
      </c>
      <c r="R23" s="125">
        <f t="shared" ref="R23:R38" si="2">+H23+Q23</f>
        <v>0</v>
      </c>
    </row>
    <row r="24" spans="2:18" ht="20.100000000000001" customHeight="1">
      <c r="B24" s="129" t="s">
        <v>224</v>
      </c>
      <c r="C24" s="128"/>
      <c r="D24" s="127"/>
      <c r="E24" s="127"/>
      <c r="F24" s="127"/>
      <c r="G24" s="127"/>
      <c r="H24" s="125">
        <f t="shared" si="0"/>
        <v>0</v>
      </c>
      <c r="I24" s="127"/>
      <c r="J24" s="127"/>
      <c r="K24" s="127"/>
      <c r="L24" s="127"/>
      <c r="M24" s="127"/>
      <c r="N24" s="127"/>
      <c r="O24" s="127"/>
      <c r="P24" s="127"/>
      <c r="Q24" s="125">
        <f t="shared" si="1"/>
        <v>0</v>
      </c>
      <c r="R24" s="125">
        <f t="shared" si="2"/>
        <v>0</v>
      </c>
    </row>
    <row r="25" spans="2:18" ht="20.100000000000001" customHeight="1">
      <c r="B25" s="129" t="s">
        <v>225</v>
      </c>
      <c r="C25" s="128"/>
      <c r="D25" s="127"/>
      <c r="E25" s="127"/>
      <c r="F25" s="127"/>
      <c r="G25" s="127"/>
      <c r="H25" s="125">
        <f t="shared" si="0"/>
        <v>0</v>
      </c>
      <c r="I25" s="127"/>
      <c r="J25" s="127"/>
      <c r="K25" s="127"/>
      <c r="L25" s="127"/>
      <c r="M25" s="127"/>
      <c r="N25" s="127"/>
      <c r="O25" s="127"/>
      <c r="P25" s="127"/>
      <c r="Q25" s="125">
        <f t="shared" si="1"/>
        <v>0</v>
      </c>
      <c r="R25" s="125">
        <f t="shared" si="2"/>
        <v>0</v>
      </c>
    </row>
    <row r="26" spans="2:18" ht="20.100000000000001" customHeight="1">
      <c r="B26" s="129" t="s">
        <v>226</v>
      </c>
      <c r="C26" s="128"/>
      <c r="D26" s="127"/>
      <c r="E26" s="127"/>
      <c r="F26" s="127"/>
      <c r="G26" s="127"/>
      <c r="H26" s="125">
        <f t="shared" si="0"/>
        <v>0</v>
      </c>
      <c r="I26" s="127"/>
      <c r="J26" s="127"/>
      <c r="K26" s="127"/>
      <c r="L26" s="127"/>
      <c r="M26" s="127"/>
      <c r="N26" s="127"/>
      <c r="O26" s="127"/>
      <c r="P26" s="127"/>
      <c r="Q26" s="125">
        <f t="shared" si="1"/>
        <v>0</v>
      </c>
      <c r="R26" s="125">
        <f t="shared" si="2"/>
        <v>0</v>
      </c>
    </row>
    <row r="27" spans="2:18" ht="20.100000000000001" customHeight="1">
      <c r="B27" s="129" t="s">
        <v>227</v>
      </c>
      <c r="C27" s="128"/>
      <c r="D27" s="127"/>
      <c r="E27" s="127"/>
      <c r="F27" s="127"/>
      <c r="G27" s="127"/>
      <c r="H27" s="125">
        <f t="shared" si="0"/>
        <v>0</v>
      </c>
      <c r="I27" s="127"/>
      <c r="J27" s="127"/>
      <c r="K27" s="127"/>
      <c r="L27" s="127"/>
      <c r="M27" s="127"/>
      <c r="N27" s="127"/>
      <c r="O27" s="127"/>
      <c r="P27" s="127"/>
      <c r="Q27" s="125">
        <f t="shared" si="1"/>
        <v>0</v>
      </c>
      <c r="R27" s="125">
        <f t="shared" si="2"/>
        <v>0</v>
      </c>
    </row>
    <row r="28" spans="2:18" ht="20.100000000000001" customHeight="1">
      <c r="B28" s="129" t="s">
        <v>228</v>
      </c>
      <c r="C28" s="128"/>
      <c r="D28" s="127"/>
      <c r="E28" s="127"/>
      <c r="F28" s="127"/>
      <c r="G28" s="127"/>
      <c r="H28" s="125">
        <f t="shared" si="0"/>
        <v>0</v>
      </c>
      <c r="I28" s="127"/>
      <c r="J28" s="127"/>
      <c r="K28" s="127"/>
      <c r="L28" s="127"/>
      <c r="M28" s="127"/>
      <c r="N28" s="127"/>
      <c r="O28" s="127"/>
      <c r="P28" s="127"/>
      <c r="Q28" s="125">
        <f t="shared" si="1"/>
        <v>0</v>
      </c>
      <c r="R28" s="125">
        <f t="shared" si="2"/>
        <v>0</v>
      </c>
    </row>
    <row r="29" spans="2:18" ht="20.100000000000001" customHeight="1">
      <c r="B29" s="129" t="s">
        <v>229</v>
      </c>
      <c r="C29" s="128"/>
      <c r="D29" s="127"/>
      <c r="E29" s="127"/>
      <c r="F29" s="127"/>
      <c r="G29" s="127"/>
      <c r="H29" s="125">
        <f t="shared" si="0"/>
        <v>0</v>
      </c>
      <c r="I29" s="127"/>
      <c r="J29" s="127"/>
      <c r="K29" s="127"/>
      <c r="L29" s="127"/>
      <c r="M29" s="127"/>
      <c r="N29" s="127"/>
      <c r="O29" s="127"/>
      <c r="P29" s="127"/>
      <c r="Q29" s="125">
        <f t="shared" si="1"/>
        <v>0</v>
      </c>
      <c r="R29" s="125">
        <f t="shared" si="2"/>
        <v>0</v>
      </c>
    </row>
    <row r="30" spans="2:18" ht="20.100000000000001" customHeight="1">
      <c r="B30" s="129" t="s">
        <v>230</v>
      </c>
      <c r="C30" s="128"/>
      <c r="D30" s="127"/>
      <c r="E30" s="127"/>
      <c r="F30" s="127"/>
      <c r="G30" s="127"/>
      <c r="H30" s="125">
        <f t="shared" si="0"/>
        <v>0</v>
      </c>
      <c r="I30" s="127"/>
      <c r="J30" s="127"/>
      <c r="K30" s="127"/>
      <c r="L30" s="127"/>
      <c r="M30" s="127"/>
      <c r="N30" s="127"/>
      <c r="O30" s="127"/>
      <c r="P30" s="127"/>
      <c r="Q30" s="125">
        <f t="shared" si="1"/>
        <v>0</v>
      </c>
      <c r="R30" s="125">
        <f t="shared" si="2"/>
        <v>0</v>
      </c>
    </row>
    <row r="31" spans="2:18" ht="20.100000000000001" customHeight="1">
      <c r="B31" s="129" t="s">
        <v>231</v>
      </c>
      <c r="C31" s="128"/>
      <c r="D31" s="127"/>
      <c r="E31" s="127"/>
      <c r="F31" s="127"/>
      <c r="G31" s="127"/>
      <c r="H31" s="125">
        <f t="shared" si="0"/>
        <v>0</v>
      </c>
      <c r="I31" s="127"/>
      <c r="J31" s="127"/>
      <c r="K31" s="127"/>
      <c r="L31" s="127"/>
      <c r="M31" s="127"/>
      <c r="N31" s="127"/>
      <c r="O31" s="127"/>
      <c r="P31" s="127"/>
      <c r="Q31" s="125">
        <f t="shared" si="1"/>
        <v>0</v>
      </c>
      <c r="R31" s="125">
        <f t="shared" si="2"/>
        <v>0</v>
      </c>
    </row>
    <row r="32" spans="2:18" ht="20.100000000000001" customHeight="1">
      <c r="B32" s="129" t="s">
        <v>232</v>
      </c>
      <c r="C32" s="128"/>
      <c r="D32" s="127"/>
      <c r="E32" s="127"/>
      <c r="F32" s="127"/>
      <c r="G32" s="127"/>
      <c r="H32" s="125">
        <f t="shared" si="0"/>
        <v>0</v>
      </c>
      <c r="I32" s="127"/>
      <c r="J32" s="127"/>
      <c r="K32" s="127"/>
      <c r="L32" s="127"/>
      <c r="M32" s="127"/>
      <c r="N32" s="127"/>
      <c r="O32" s="127"/>
      <c r="P32" s="127"/>
      <c r="Q32" s="125">
        <f t="shared" si="1"/>
        <v>0</v>
      </c>
      <c r="R32" s="125">
        <f t="shared" si="2"/>
        <v>0</v>
      </c>
    </row>
    <row r="33" spans="2:18" ht="20.100000000000001" customHeight="1">
      <c r="B33" s="129" t="s">
        <v>233</v>
      </c>
      <c r="C33" s="128"/>
      <c r="D33" s="127"/>
      <c r="E33" s="127"/>
      <c r="F33" s="127"/>
      <c r="G33" s="127"/>
      <c r="H33" s="125">
        <f t="shared" si="0"/>
        <v>0</v>
      </c>
      <c r="I33" s="127"/>
      <c r="J33" s="127"/>
      <c r="K33" s="127"/>
      <c r="L33" s="127"/>
      <c r="M33" s="127"/>
      <c r="N33" s="127"/>
      <c r="O33" s="127"/>
      <c r="P33" s="127"/>
      <c r="Q33" s="125">
        <f t="shared" si="1"/>
        <v>0</v>
      </c>
      <c r="R33" s="125">
        <f t="shared" si="2"/>
        <v>0</v>
      </c>
    </row>
    <row r="34" spans="2:18" ht="20.100000000000001" customHeight="1">
      <c r="B34" s="129" t="s">
        <v>234</v>
      </c>
      <c r="C34" s="128"/>
      <c r="D34" s="127"/>
      <c r="E34" s="127"/>
      <c r="F34" s="127"/>
      <c r="G34" s="127"/>
      <c r="H34" s="125">
        <f t="shared" si="0"/>
        <v>0</v>
      </c>
      <c r="I34" s="127"/>
      <c r="J34" s="127"/>
      <c r="K34" s="127"/>
      <c r="L34" s="127"/>
      <c r="M34" s="127"/>
      <c r="N34" s="127"/>
      <c r="O34" s="127"/>
      <c r="P34" s="127"/>
      <c r="Q34" s="125">
        <f t="shared" si="1"/>
        <v>0</v>
      </c>
      <c r="R34" s="125">
        <f t="shared" si="2"/>
        <v>0</v>
      </c>
    </row>
    <row r="35" spans="2:18" ht="20.100000000000001" customHeight="1">
      <c r="B35" s="129" t="s">
        <v>235</v>
      </c>
      <c r="C35" s="130"/>
      <c r="D35" s="127"/>
      <c r="E35" s="127"/>
      <c r="F35" s="127"/>
      <c r="G35" s="127"/>
      <c r="H35" s="125">
        <f t="shared" si="0"/>
        <v>0</v>
      </c>
      <c r="I35" s="127"/>
      <c r="J35" s="127"/>
      <c r="K35" s="127"/>
      <c r="L35" s="127"/>
      <c r="M35" s="127"/>
      <c r="N35" s="127"/>
      <c r="O35" s="127"/>
      <c r="P35" s="127"/>
      <c r="Q35" s="125">
        <f t="shared" si="1"/>
        <v>0</v>
      </c>
      <c r="R35" s="125">
        <f t="shared" si="2"/>
        <v>0</v>
      </c>
    </row>
    <row r="36" spans="2:18" ht="20.100000000000001" customHeight="1">
      <c r="B36" s="129" t="s">
        <v>236</v>
      </c>
      <c r="C36" s="128"/>
      <c r="D36" s="127"/>
      <c r="E36" s="127"/>
      <c r="F36" s="127"/>
      <c r="G36" s="127"/>
      <c r="H36" s="125">
        <f t="shared" si="0"/>
        <v>0</v>
      </c>
      <c r="I36" s="127"/>
      <c r="J36" s="127"/>
      <c r="K36" s="127"/>
      <c r="L36" s="127"/>
      <c r="M36" s="127"/>
      <c r="N36" s="127"/>
      <c r="O36" s="127"/>
      <c r="P36" s="127"/>
      <c r="Q36" s="125">
        <f t="shared" si="1"/>
        <v>0</v>
      </c>
      <c r="R36" s="125">
        <f t="shared" si="2"/>
        <v>0</v>
      </c>
    </row>
    <row r="37" spans="2:18" ht="20.100000000000001" customHeight="1">
      <c r="B37" s="129" t="s">
        <v>237</v>
      </c>
      <c r="C37" s="130"/>
      <c r="D37" s="127"/>
      <c r="E37" s="127"/>
      <c r="F37" s="127"/>
      <c r="G37" s="127"/>
      <c r="H37" s="125">
        <f t="shared" si="0"/>
        <v>0</v>
      </c>
      <c r="I37" s="127"/>
      <c r="J37" s="127"/>
      <c r="K37" s="127"/>
      <c r="L37" s="127"/>
      <c r="M37" s="127"/>
      <c r="N37" s="127"/>
      <c r="O37" s="127"/>
      <c r="P37" s="127"/>
      <c r="Q37" s="125">
        <f t="shared" si="1"/>
        <v>0</v>
      </c>
      <c r="R37" s="125">
        <f t="shared" si="2"/>
        <v>0</v>
      </c>
    </row>
    <row r="38" spans="2:18" ht="20.100000000000001" customHeight="1">
      <c r="B38" s="129" t="s">
        <v>238</v>
      </c>
      <c r="C38" s="128"/>
      <c r="D38" s="127"/>
      <c r="E38" s="127"/>
      <c r="F38" s="127"/>
      <c r="G38" s="127"/>
      <c r="H38" s="125">
        <f t="shared" si="0"/>
        <v>0</v>
      </c>
      <c r="I38" s="127"/>
      <c r="J38" s="127"/>
      <c r="K38" s="127"/>
      <c r="L38" s="127"/>
      <c r="M38" s="127"/>
      <c r="N38" s="127"/>
      <c r="O38" s="127"/>
      <c r="P38" s="127"/>
      <c r="Q38" s="125">
        <f t="shared" si="1"/>
        <v>0</v>
      </c>
      <c r="R38" s="125">
        <f t="shared" si="2"/>
        <v>0</v>
      </c>
    </row>
    <row r="39" spans="2:18" ht="20.100000000000001" customHeight="1">
      <c r="B39" s="126" t="s">
        <v>239</v>
      </c>
      <c r="C39" s="125">
        <f t="shared" ref="C39:R39" si="3">SUM(C23:C38)</f>
        <v>0</v>
      </c>
      <c r="D39" s="125">
        <f t="shared" si="3"/>
        <v>0</v>
      </c>
      <c r="E39" s="125">
        <f t="shared" si="3"/>
        <v>0</v>
      </c>
      <c r="F39" s="125">
        <f t="shared" si="3"/>
        <v>0</v>
      </c>
      <c r="G39" s="125">
        <f t="shared" si="3"/>
        <v>0</v>
      </c>
      <c r="H39" s="125">
        <f t="shared" si="3"/>
        <v>0</v>
      </c>
      <c r="I39" s="125">
        <f t="shared" si="3"/>
        <v>0</v>
      </c>
      <c r="J39" s="125">
        <f t="shared" si="3"/>
        <v>0</v>
      </c>
      <c r="K39" s="125">
        <f t="shared" si="3"/>
        <v>0</v>
      </c>
      <c r="L39" s="125">
        <f t="shared" si="3"/>
        <v>0</v>
      </c>
      <c r="M39" s="125">
        <f t="shared" si="3"/>
        <v>0</v>
      </c>
      <c r="N39" s="125">
        <f t="shared" si="3"/>
        <v>0</v>
      </c>
      <c r="O39" s="125">
        <f t="shared" si="3"/>
        <v>0</v>
      </c>
      <c r="P39" s="125">
        <f t="shared" si="3"/>
        <v>0</v>
      </c>
      <c r="Q39" s="125">
        <f t="shared" si="3"/>
        <v>0</v>
      </c>
      <c r="R39" s="125">
        <f t="shared" si="3"/>
        <v>0</v>
      </c>
    </row>
  </sheetData>
  <mergeCells count="38">
    <mergeCell ref="J11:K11"/>
    <mergeCell ref="B2:R2"/>
    <mergeCell ref="B3:R3"/>
    <mergeCell ref="C5:I5"/>
    <mergeCell ref="N5:Q5"/>
    <mergeCell ref="O7:Q7"/>
    <mergeCell ref="C8:I8"/>
    <mergeCell ref="O8:Q8"/>
    <mergeCell ref="B10:C10"/>
    <mergeCell ref="D10:E10"/>
    <mergeCell ref="B11:C11"/>
    <mergeCell ref="D11:E11"/>
    <mergeCell ref="H11:I11"/>
    <mergeCell ref="B16:B22"/>
    <mergeCell ref="C16:C22"/>
    <mergeCell ref="D16:D22"/>
    <mergeCell ref="E16:G16"/>
    <mergeCell ref="H16:H22"/>
    <mergeCell ref="B12:C12"/>
    <mergeCell ref="D12:E12"/>
    <mergeCell ref="H12:I12"/>
    <mergeCell ref="J12:K12"/>
    <mergeCell ref="B14:J14"/>
    <mergeCell ref="I16:M16"/>
    <mergeCell ref="N16:P16"/>
    <mergeCell ref="R16:R22"/>
    <mergeCell ref="E17:E22"/>
    <mergeCell ref="F17:F22"/>
    <mergeCell ref="G17:G22"/>
    <mergeCell ref="I17:I22"/>
    <mergeCell ref="J17:J22"/>
    <mergeCell ref="K17:K22"/>
    <mergeCell ref="L17:L22"/>
    <mergeCell ref="M17:M22"/>
    <mergeCell ref="N17:N22"/>
    <mergeCell ref="Q16:Q22"/>
    <mergeCell ref="O17:O22"/>
    <mergeCell ref="P17:P22"/>
  </mergeCells>
  <phoneticPr fontId="12"/>
  <conditionalFormatting sqref="H23:H34 Q23:R34 D23:D34">
    <cfRule type="expression" dxfId="1" priority="2">
      <formula>D23&gt;_xlfn.QUARTILE.INC(D$17:D$28,3)+1.5*(_xlfn.QUARTILE.INC(D$17:D$28,3)-_xlfn.QUARTILE.INC(D$17:D$28,1))</formula>
    </cfRule>
  </conditionalFormatting>
  <conditionalFormatting sqref="H23:H34 Q23:R34 D23:D34">
    <cfRule type="expression" dxfId="0" priority="1">
      <formula>D23&lt;_xlfn.QUARTILE.INC(D$17:D$28,1)-1.5*(_xlfn.QUARTILE.INC(D$17:D$28,3)-_xlfn.QUARTILE.INC(D$17:D$28,1))</formula>
    </cfRule>
  </conditionalFormatting>
  <pageMargins left="0.51181102362204722" right="0.51181102362204722" top="0.57999999999999996" bottom="0.55118110236220474" header="0.31496062992125984" footer="0.31496062992125984"/>
  <pageSetup paperSize="9" scale="67"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0B4B8-C5C2-4C93-9EE4-DF179869C768}">
  <sheetPr>
    <tabColor theme="8" tint="0.79998168889431442"/>
  </sheetPr>
  <dimension ref="B2:M28"/>
  <sheetViews>
    <sheetView view="pageBreakPreview" zoomScaleNormal="100" zoomScaleSheetLayoutView="100" workbookViewId="0">
      <selection activeCell="H14" sqref="H14"/>
    </sheetView>
  </sheetViews>
  <sheetFormatPr defaultColWidth="8.88671875" defaultRowHeight="20.100000000000001" customHeight="1"/>
  <cols>
    <col min="1" max="1" width="4.6640625" style="141" customWidth="1"/>
    <col min="2" max="2" width="30.6640625" style="142" customWidth="1"/>
    <col min="3" max="3" width="6.33203125" style="142" customWidth="1"/>
    <col min="4" max="4" width="8.88671875" style="142" customWidth="1"/>
    <col min="5" max="5" width="6.33203125" style="142" customWidth="1"/>
    <col min="6" max="6" width="8.88671875" style="142"/>
    <col min="7" max="7" width="7.44140625" style="142" customWidth="1"/>
    <col min="8" max="8" width="11.88671875" style="142" customWidth="1"/>
    <col min="9" max="16384" width="8.88671875" style="141"/>
  </cols>
  <sheetData>
    <row r="2" spans="2:13" ht="20.100000000000001" customHeight="1">
      <c r="B2" s="302" t="s">
        <v>240</v>
      </c>
      <c r="C2" s="302"/>
      <c r="D2" s="302"/>
      <c r="E2" s="302"/>
      <c r="F2" s="302"/>
      <c r="G2" s="302"/>
      <c r="H2" s="302"/>
    </row>
    <row r="4" spans="2:13" ht="20.100000000000001" customHeight="1">
      <c r="B4" s="141"/>
      <c r="H4" s="143" t="s">
        <v>241</v>
      </c>
    </row>
    <row r="9" spans="2:13" ht="30.6" customHeight="1">
      <c r="B9" s="144" t="s">
        <v>242</v>
      </c>
      <c r="C9" s="303" t="s">
        <v>113</v>
      </c>
      <c r="D9" s="303">
        <v>100</v>
      </c>
      <c r="G9" s="145"/>
      <c r="H9" s="141"/>
      <c r="M9" s="146"/>
    </row>
    <row r="10" spans="2:13" ht="30.6" customHeight="1">
      <c r="B10" s="144" t="s">
        <v>243</v>
      </c>
      <c r="C10" s="303"/>
      <c r="D10" s="303"/>
      <c r="G10" s="145"/>
      <c r="H10" s="141"/>
      <c r="M10" s="146"/>
    </row>
    <row r="11" spans="2:13" ht="20.100000000000001" customHeight="1">
      <c r="L11" s="142"/>
    </row>
    <row r="12" spans="2:13" ht="20.100000000000001" customHeight="1">
      <c r="L12" s="142"/>
    </row>
    <row r="13" spans="2:13" ht="20.100000000000001" customHeight="1">
      <c r="L13" s="142"/>
    </row>
    <row r="14" spans="2:13" ht="20.100000000000001" customHeight="1">
      <c r="L14" s="142"/>
    </row>
    <row r="15" spans="2:13" ht="20.100000000000001" customHeight="1">
      <c r="L15" s="142"/>
    </row>
    <row r="19" spans="2:8" ht="30" customHeight="1">
      <c r="B19" s="304" t="s">
        <v>244</v>
      </c>
      <c r="C19" s="305"/>
      <c r="D19" s="306"/>
      <c r="E19" s="307" t="s">
        <v>245</v>
      </c>
      <c r="F19" s="308"/>
      <c r="G19" s="308"/>
      <c r="H19" s="309"/>
    </row>
    <row r="20" spans="2:8" ht="30" customHeight="1">
      <c r="B20" s="147">
        <v>175000</v>
      </c>
      <c r="C20" s="303" t="s">
        <v>113</v>
      </c>
      <c r="D20" s="303">
        <v>100</v>
      </c>
      <c r="E20" s="303" t="s">
        <v>246</v>
      </c>
      <c r="F20" s="303">
        <f>(B20/B21)*100</f>
        <v>8.3333333333333321</v>
      </c>
      <c r="G20" s="303" t="s">
        <v>247</v>
      </c>
      <c r="H20" s="301">
        <f>ROUNDDOWN(F20,2)</f>
        <v>8.33</v>
      </c>
    </row>
    <row r="21" spans="2:8" ht="30" customHeight="1">
      <c r="B21" s="147">
        <v>2100000</v>
      </c>
      <c r="C21" s="303"/>
      <c r="D21" s="303"/>
      <c r="E21" s="303"/>
      <c r="F21" s="303"/>
      <c r="G21" s="303"/>
      <c r="H21" s="301"/>
    </row>
    <row r="22" spans="2:8" ht="20.100000000000001" customHeight="1">
      <c r="F22" s="156"/>
      <c r="G22" s="156" t="s">
        <v>248</v>
      </c>
    </row>
    <row r="24" spans="2:8" ht="24.6" customHeight="1">
      <c r="B24" s="122" t="s">
        <v>249</v>
      </c>
    </row>
    <row r="25" spans="2:8" ht="24.6" customHeight="1">
      <c r="B25" s="152" t="s">
        <v>250</v>
      </c>
    </row>
    <row r="28" spans="2:8" ht="20.100000000000001" customHeight="1">
      <c r="B28" s="142" t="s">
        <v>251</v>
      </c>
    </row>
  </sheetData>
  <mergeCells count="11">
    <mergeCell ref="H20:H21"/>
    <mergeCell ref="B2:H2"/>
    <mergeCell ref="C9:C10"/>
    <mergeCell ref="D9:D10"/>
    <mergeCell ref="B19:D19"/>
    <mergeCell ref="E19:H19"/>
    <mergeCell ref="C20:C21"/>
    <mergeCell ref="D20:D21"/>
    <mergeCell ref="E20:E21"/>
    <mergeCell ref="F20:F21"/>
    <mergeCell ref="G20:G21"/>
  </mergeCells>
  <phoneticPr fontId="12"/>
  <pageMargins left="0.7" right="0.7" top="0.75" bottom="0.75" header="0.3" footer="0.3"/>
  <pageSetup paperSize="9" scale="83" orientation="portrait" r:id="rId1"/>
  <colBreaks count="1" manualBreakCount="1">
    <brk id="8" max="2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目次</vt:lpstr>
      <vt:lpstr>説明</vt:lpstr>
      <vt:lpstr>（提案時）見積書表紙</vt:lpstr>
      <vt:lpstr>見積内訳</vt:lpstr>
      <vt:lpstr>見積内訳 (共同提案分)</vt:lpstr>
      <vt:lpstr>（採択後）見積書表紙</vt:lpstr>
      <vt:lpstr>【記載例】見積内訳</vt:lpstr>
      <vt:lpstr>【書式】人件費実績単価算出表</vt:lpstr>
      <vt:lpstr>【記載例】一般管理費率算出表</vt:lpstr>
      <vt:lpstr>【書式】一般管理費率算出表</vt:lpstr>
      <vt:lpstr>'（採択後）見積書表紙'!Print_Area</vt:lpstr>
      <vt:lpstr>'（提案時）見積書表紙'!Print_Area</vt:lpstr>
      <vt:lpstr>【記載例】見積内訳!Print_Area</vt:lpstr>
      <vt:lpstr>【書式】人件費実績単価算出表!Print_Area</vt:lpstr>
      <vt:lpstr>見積内訳!Print_Area</vt:lpstr>
      <vt:lpstr>'見積内訳 (共同提案分)'!Print_Area</vt:lpstr>
      <vt:lpstr>説明!Print_Area</vt:lpstr>
      <vt:lpstr>【記載例】見積内訳!Print_Titles</vt:lpstr>
      <vt:lpstr>見積内訳!Print_Titles</vt:lpstr>
      <vt:lpstr>'見積内訳 (共同提案分)'!Print_Titles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2024-04-19T09:05:49Z</dcterms:created>
  <dcterms:modified xsi:type="dcterms:W3CDTF">2024-04-19T09:06:55Z</dcterms:modified>
  <cp:category/>
  <cp:contentStatus/>
</cp:coreProperties>
</file>