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O:\DIRGROUP\貿易審査課アクセス権限付き共有フォルダ\05 関税割当班\00-0 関税割当業務\2025年度 関税割当\① 関割公表の改正案　\皮革・革靴\様式\"/>
    </mc:Choice>
  </mc:AlternateContent>
  <xr:revisionPtr revIDLastSave="0" documentId="13_ncr:1_{080CAD31-BAB1-49C3-A253-5A85E5B79828}" xr6:coauthVersionLast="47" xr6:coauthVersionMax="47" xr10:uidLastSave="{00000000-0000-0000-0000-000000000000}"/>
  <bookViews>
    <workbookView xWindow="-120" yWindow="-120" windowWidth="29040" windowHeight="15720" xr2:uid="{7A7E565B-2C45-4D29-8E8E-4EE806968C32}"/>
  </bookViews>
  <sheets>
    <sheet name="算出シート（証明書が一通の場合）" sheetId="1" r:id="rId1"/>
    <sheet name="算出シート (複数証明書・再割当取得の場合)" sheetId="4" r:id="rId2"/>
  </sheets>
  <definedNames>
    <definedName name="_xlnm.Print_Area" localSheetId="1">'算出シート (複数証明書・再割当取得の場合)'!$A$1:$M$48</definedName>
    <definedName name="_xlnm.Print_Area" localSheetId="0">'算出シート（証明書が一通の場合）'!$A$1:$M$36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H13" i="1"/>
  <c r="J22" i="1" s="1"/>
  <c r="J45" i="4"/>
  <c r="T13" i="1"/>
  <c r="T26" i="4"/>
  <c r="T25" i="4"/>
  <c r="T24" i="4"/>
  <c r="T23" i="4"/>
  <c r="T22" i="4"/>
  <c r="T21" i="4"/>
  <c r="T20" i="4"/>
  <c r="T19" i="4"/>
  <c r="T18" i="4"/>
  <c r="T17" i="4"/>
  <c r="T16" i="4"/>
  <c r="S14" i="4"/>
  <c r="R14" i="4"/>
  <c r="Q14" i="4"/>
  <c r="P14" i="4"/>
  <c r="O14" i="4"/>
  <c r="T14" i="4"/>
  <c r="H16" i="4"/>
  <c r="D14" i="4"/>
  <c r="J46" i="4"/>
  <c r="E14" i="4"/>
  <c r="J47" i="4"/>
  <c r="F14" i="4"/>
  <c r="G14" i="4"/>
  <c r="J35" i="4"/>
  <c r="J43" i="4"/>
  <c r="H26" i="4"/>
  <c r="H25" i="4"/>
  <c r="H24" i="4"/>
  <c r="H23" i="4"/>
  <c r="H22" i="4"/>
  <c r="H21" i="4"/>
  <c r="H20" i="4"/>
  <c r="H19" i="4"/>
  <c r="H18" i="4"/>
  <c r="H17" i="4"/>
  <c r="J36" i="4"/>
  <c r="J44" i="4"/>
  <c r="J24" i="1"/>
  <c r="J32" i="1"/>
  <c r="J35" i="1"/>
  <c r="J34" i="1"/>
  <c r="J33" i="1"/>
  <c r="J23" i="1"/>
  <c r="J31" i="1"/>
  <c r="H14" i="4"/>
  <c r="J34" i="4"/>
  <c r="J42" i="4"/>
  <c r="J40" i="4"/>
  <c r="J38" i="4"/>
  <c r="L14" i="4"/>
  <c r="L15" i="4"/>
  <c r="J30" i="1" l="1"/>
  <c r="J28" i="1" s="1"/>
  <c r="J26" i="1" s="1"/>
  <c r="L13" i="1"/>
  <c r="L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貿易審査課鈴木</author>
  </authors>
  <commentList>
    <comment ref="J13" authorId="0" shapeId="0" xr:uid="{08C2E137-106A-4C07-86B1-C096B084E64C}">
      <text>
        <r>
          <rPr>
            <b/>
            <sz val="9"/>
            <color indexed="81"/>
            <rFont val="ＭＳ Ｐゴシック"/>
            <family val="3"/>
            <charset val="128"/>
          </rPr>
          <t>年度枠の割当数量
又は
保留枠の割当数量</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貿易審査課鈴木</author>
  </authors>
  <commentList>
    <comment ref="J14" authorId="0" shapeId="0" xr:uid="{83DF89C8-2B16-4FA0-9EF7-B44C6DDBDCC4}">
      <text>
        <r>
          <rPr>
            <b/>
            <sz val="9"/>
            <color indexed="81"/>
            <rFont val="ＭＳ Ｐゴシック"/>
            <family val="3"/>
            <charset val="128"/>
          </rPr>
          <t>年度枠の割当数量
又は
保留枠の割当数量</t>
        </r>
        <r>
          <rPr>
            <sz val="9"/>
            <color indexed="81"/>
            <rFont val="MS P ゴシック"/>
            <family val="2"/>
          </rPr>
          <t xml:space="preserve">
</t>
        </r>
      </text>
    </comment>
    <comment ref="O16" authorId="0" shapeId="0" xr:uid="{9E5D14E9-7E96-4A7B-BE64-B738F1C73FA7}">
      <text>
        <r>
          <rPr>
            <b/>
            <sz val="12"/>
            <color indexed="81"/>
            <rFont val="ＭＳ Ｐゴシック"/>
            <family val="3"/>
            <charset val="128"/>
          </rPr>
          <t>分割のため返納した場合
①当初の割当数量ではなく、「通関実績の数量」を記載し、返納数量は「０」として右の該当欄に記載する。
②未使用で返納した場合の記載は不要であり、分割発給されたそれぞれの証明書分を記載する。</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<sst xmlns="http://schemas.openxmlformats.org/spreadsheetml/2006/main" count="168" uniqueCount="99">
  <si>
    <t>Ａ１-Ａ２</t>
    <phoneticPr fontId="1"/>
  </si>
  <si>
    <t>２</t>
    <phoneticPr fontId="1"/>
  </si>
  <si>
    <t>＋</t>
    <phoneticPr fontId="1"/>
  </si>
  <si>
    <t>Ｂ</t>
    <phoneticPr fontId="1"/>
  </si>
  <si>
    <t>×　Ｃ　×　Ｄ</t>
    <phoneticPr fontId="1"/>
  </si>
  <si>
    <r>
      <t>Ｄ ＝</t>
    </r>
    <r>
      <rPr>
        <sz val="6"/>
        <color indexed="8"/>
        <rFont val="ＭＳ 明朝"/>
        <family val="1"/>
        <charset val="128"/>
      </rPr>
      <t>※２</t>
    </r>
    <r>
      <rPr>
        <sz val="9"/>
        <color indexed="8"/>
        <rFont val="ＭＳ 明朝"/>
        <family val="1"/>
        <charset val="128"/>
      </rPr>
      <t>消化率（０．９５以上のときは、１．０に切り上げる。）</t>
    </r>
  </si>
  <si>
    <t>（※１）実績算定数量</t>
  </si>
  <si>
    <t>（※２）消化率</t>
  </si>
  <si>
    <t>（Ａ１-Ａ２）＋Ｅ２＋（Ｅ３×０．５）＋Ｂ</t>
    <phoneticPr fontId="1"/>
  </si>
  <si>
    <t>Ｅ１＋Ｂ</t>
    <phoneticPr fontId="1"/>
  </si>
  <si>
    <t>＝</t>
    <phoneticPr fontId="1"/>
  </si>
  <si>
    <t>B</t>
    <phoneticPr fontId="1"/>
  </si>
  <si>
    <r>
      <t>Ｅ</t>
    </r>
    <r>
      <rPr>
        <sz val="8"/>
        <color indexed="8"/>
        <rFont val="ＭＳ Ｐゴシック"/>
        <family val="3"/>
        <charset val="128"/>
      </rPr>
      <t>１</t>
    </r>
    <phoneticPr fontId="1"/>
  </si>
  <si>
    <r>
      <t>Ａ</t>
    </r>
    <r>
      <rPr>
        <sz val="8"/>
        <color indexed="8"/>
        <rFont val="ＭＳ Ｐゴシック"/>
        <family val="3"/>
        <charset val="128"/>
      </rPr>
      <t>1</t>
    </r>
    <phoneticPr fontId="1"/>
  </si>
  <si>
    <r>
      <t>Ａ</t>
    </r>
    <r>
      <rPr>
        <sz val="8"/>
        <color indexed="8"/>
        <rFont val="ＭＳ Ｐゴシック"/>
        <family val="3"/>
        <charset val="128"/>
      </rPr>
      <t>２</t>
    </r>
    <phoneticPr fontId="1"/>
  </si>
  <si>
    <r>
      <t>Ｅ</t>
    </r>
    <r>
      <rPr>
        <sz val="8"/>
        <color indexed="8"/>
        <rFont val="ＭＳ Ｐゴシック"/>
        <family val="3"/>
        <charset val="128"/>
      </rPr>
      <t>２</t>
    </r>
    <phoneticPr fontId="1"/>
  </si>
  <si>
    <r>
      <t>Ｅ</t>
    </r>
    <r>
      <rPr>
        <sz val="8"/>
        <color indexed="8"/>
        <rFont val="ＭＳ Ｐゴシック"/>
        <family val="3"/>
        <charset val="128"/>
      </rPr>
      <t>３</t>
    </r>
    <phoneticPr fontId="1"/>
  </si>
  <si>
    <t>非該当数量</t>
    <rPh sb="0" eb="3">
      <t>ヒガイトウ</t>
    </rPh>
    <rPh sb="3" eb="5">
      <t>スウリョウ</t>
    </rPh>
    <phoneticPr fontId="1"/>
  </si>
  <si>
    <t xml:space="preserve">Ａ1 </t>
    <phoneticPr fontId="1"/>
  </si>
  <si>
    <t>Ａ2</t>
    <phoneticPr fontId="1"/>
  </si>
  <si>
    <t>Ｂ</t>
    <phoneticPr fontId="1"/>
  </si>
  <si>
    <t>Ｃ</t>
    <phoneticPr fontId="1"/>
  </si>
  <si>
    <t xml:space="preserve">Ａ1 </t>
    <phoneticPr fontId="1"/>
  </si>
  <si>
    <t>Ｅ1</t>
    <phoneticPr fontId="1"/>
  </si>
  <si>
    <t>Ｅ2</t>
    <phoneticPr fontId="1"/>
  </si>
  <si>
    <t>Ｅ3</t>
    <phoneticPr fontId="1"/>
  </si>
  <si>
    <t>Ａ2 ＝Ａ1 の数量のうち、非該当数量</t>
    <phoneticPr fontId="1"/>
  </si>
  <si>
    <r>
      <t xml:space="preserve">通関数量
</t>
    </r>
    <r>
      <rPr>
        <sz val="8"/>
        <color indexed="8"/>
        <rFont val="ＭＳ Ｐゴシック"/>
        <family val="3"/>
        <charset val="128"/>
      </rPr>
      <t>（実際の通関数量）</t>
    </r>
    <rPh sb="0" eb="2">
      <t>ツウカン</t>
    </rPh>
    <rPh sb="2" eb="4">
      <t>スウリョウ</t>
    </rPh>
    <rPh sb="6" eb="8">
      <t>ジッサイ</t>
    </rPh>
    <rPh sb="9" eb="11">
      <t>ツウカン</t>
    </rPh>
    <rPh sb="11" eb="13">
      <t>スウリョウ</t>
    </rPh>
    <phoneticPr fontId="1"/>
  </si>
  <si>
    <t>平成３０年１月５日以降に返納した割当数量</t>
    <rPh sb="0" eb="2">
      <t>ヘイセイ</t>
    </rPh>
    <rPh sb="4" eb="5">
      <t>ネン</t>
    </rPh>
    <rPh sb="6" eb="7">
      <t>ガツ</t>
    </rPh>
    <rPh sb="8" eb="9">
      <t>ニチ</t>
    </rPh>
    <rPh sb="9" eb="11">
      <t>イコウ</t>
    </rPh>
    <rPh sb="12" eb="14">
      <t>ヘンノウ</t>
    </rPh>
    <rPh sb="16" eb="18">
      <t>ワリアテ</t>
    </rPh>
    <rPh sb="18" eb="20">
      <t>スウリョウ</t>
    </rPh>
    <phoneticPr fontId="1"/>
  </si>
  <si>
    <t>返納確認書（Ｂ）</t>
    <rPh sb="0" eb="2">
      <t>ヘンノウ</t>
    </rPh>
    <rPh sb="2" eb="5">
      <t>カクニンショ</t>
    </rPh>
    <phoneticPr fontId="1"/>
  </si>
  <si>
    <t>返納確認書（Ａ）－（Ｂ）の欄
返納確認書の受付日毎に入力</t>
    <rPh sb="0" eb="2">
      <t>ヘンノウ</t>
    </rPh>
    <rPh sb="2" eb="5">
      <t>カクニンショ</t>
    </rPh>
    <rPh sb="13" eb="14">
      <t>ラン</t>
    </rPh>
    <rPh sb="15" eb="17">
      <t>ヘンノウ</t>
    </rPh>
    <rPh sb="17" eb="20">
      <t>カクニンショ</t>
    </rPh>
    <rPh sb="21" eb="24">
      <t>ウケツケビ</t>
    </rPh>
    <rPh sb="24" eb="25">
      <t>ゴト</t>
    </rPh>
    <rPh sb="26" eb="28">
      <t>ニュウリョク</t>
    </rPh>
    <phoneticPr fontId="1"/>
  </si>
  <si>
    <t>返納確認書（Ｂ）の内数欄</t>
    <rPh sb="0" eb="2">
      <t>ヘンノウ</t>
    </rPh>
    <rPh sb="2" eb="5">
      <t>カクニンショ</t>
    </rPh>
    <rPh sb="9" eb="11">
      <t>ウチスウ</t>
    </rPh>
    <rPh sb="11" eb="12">
      <t>ラン</t>
    </rPh>
    <phoneticPr fontId="1"/>
  </si>
  <si>
    <t>返納確認書（Ａ）の欄の取得枚数を足し上げた数量</t>
    <rPh sb="0" eb="2">
      <t>ヘンノウ</t>
    </rPh>
    <rPh sb="2" eb="5">
      <t>カクニンショ</t>
    </rPh>
    <rPh sb="9" eb="10">
      <t>ラン</t>
    </rPh>
    <rPh sb="11" eb="13">
      <t>シュトク</t>
    </rPh>
    <rPh sb="13" eb="15">
      <t>マイスウ</t>
    </rPh>
    <rPh sb="16" eb="17">
      <t>タ</t>
    </rPh>
    <rPh sb="18" eb="19">
      <t>ア</t>
    </rPh>
    <rPh sb="21" eb="23">
      <t>スウリョウ</t>
    </rPh>
    <phoneticPr fontId="1"/>
  </si>
  <si>
    <r>
      <rPr>
        <b/>
        <sz val="9"/>
        <color indexed="10"/>
        <rFont val="ＭＳ Ｐゴシック"/>
        <family val="3"/>
        <charset val="128"/>
      </rPr>
      <t>年度枠</t>
    </r>
    <r>
      <rPr>
        <sz val="9"/>
        <color indexed="10"/>
        <rFont val="ＭＳ Ｐゴシック"/>
        <family val="3"/>
        <charset val="128"/>
      </rPr>
      <t>又は</t>
    </r>
    <r>
      <rPr>
        <b/>
        <sz val="9"/>
        <color indexed="10"/>
        <rFont val="ＭＳ Ｐゴシック"/>
        <family val="3"/>
        <charset val="128"/>
      </rPr>
      <t>保留枠</t>
    </r>
    <r>
      <rPr>
        <sz val="9"/>
        <color indexed="10"/>
        <rFont val="ＭＳ Ｐゴシック"/>
        <family val="3"/>
        <charset val="128"/>
      </rPr>
      <t>の割当数量（再割当は含まない）</t>
    </r>
    <rPh sb="0" eb="2">
      <t>ネンド</t>
    </rPh>
    <rPh sb="2" eb="3">
      <t>ワク</t>
    </rPh>
    <rPh sb="3" eb="4">
      <t>マタ</t>
    </rPh>
    <rPh sb="5" eb="7">
      <t>ホリュウ</t>
    </rPh>
    <rPh sb="7" eb="8">
      <t>ワク</t>
    </rPh>
    <rPh sb="9" eb="11">
      <t>ワリアテ</t>
    </rPh>
    <rPh sb="11" eb="13">
      <t>スウリョウ</t>
    </rPh>
    <rPh sb="14" eb="17">
      <t>サイワリアテ</t>
    </rPh>
    <rPh sb="18" eb="19">
      <t>フク</t>
    </rPh>
    <phoneticPr fontId="1"/>
  </si>
  <si>
    <t>②</t>
    <phoneticPr fontId="9"/>
  </si>
  <si>
    <t>③</t>
    <phoneticPr fontId="9"/>
  </si>
  <si>
    <t>④</t>
    <phoneticPr fontId="9"/>
  </si>
  <si>
    <t>⑤</t>
    <phoneticPr fontId="9"/>
  </si>
  <si>
    <t>⑥</t>
    <phoneticPr fontId="9"/>
  </si>
  <si>
    <t>　⑦</t>
    <phoneticPr fontId="9"/>
  </si>
  <si>
    <t>⑧</t>
    <phoneticPr fontId="9"/>
  </si>
  <si>
    <t>⑨</t>
    <phoneticPr fontId="9"/>
  </si>
  <si>
    <t>⑩</t>
    <phoneticPr fontId="9"/>
  </si>
  <si>
    <t>⑪</t>
    <phoneticPr fontId="9"/>
  </si>
  <si>
    <t>合計→</t>
    <rPh sb="0" eb="2">
      <t>ゴウケイ</t>
    </rPh>
    <phoneticPr fontId="9"/>
  </si>
  <si>
    <t>関税割当公表における算出方法</t>
    <rPh sb="0" eb="2">
      <t>カンゼイ</t>
    </rPh>
    <rPh sb="2" eb="4">
      <t>ワリアテ</t>
    </rPh>
    <rPh sb="4" eb="6">
      <t>コウヒョウ</t>
    </rPh>
    <rPh sb="10" eb="12">
      <t>サンシュツ</t>
    </rPh>
    <rPh sb="12" eb="14">
      <t>ホウホウ</t>
    </rPh>
    <phoneticPr fontId="1"/>
  </si>
  <si>
    <t>Ｄ</t>
    <phoneticPr fontId="1"/>
  </si>
  <si>
    <t>Ｄ</t>
    <phoneticPr fontId="1"/>
  </si>
  <si>
    <t>数量変更申請（一部返納）の例</t>
    <rPh sb="0" eb="2">
      <t>スウリョウ</t>
    </rPh>
    <rPh sb="2" eb="4">
      <t>ヘンコウ</t>
    </rPh>
    <rPh sb="4" eb="6">
      <t>シンセイ</t>
    </rPh>
    <rPh sb="7" eb="9">
      <t>イチブ</t>
    </rPh>
    <rPh sb="9" eb="11">
      <t>ヘンノウ</t>
    </rPh>
    <rPh sb="13" eb="14">
      <t>レイ</t>
    </rPh>
    <phoneticPr fontId="9"/>
  </si>
  <si>
    <t>平成２９年１１月２１日までに返納した割当数量</t>
    <rPh sb="18" eb="20">
      <t>ワリアテ</t>
    </rPh>
    <phoneticPr fontId="1"/>
  </si>
  <si>
    <t>平成２９年度の割当数量</t>
    <rPh sb="0" eb="2">
      <t>ヘイセイ</t>
    </rPh>
    <rPh sb="4" eb="6">
      <t>ネンド</t>
    </rPh>
    <rPh sb="7" eb="9">
      <t>ワリアテ</t>
    </rPh>
    <rPh sb="9" eb="11">
      <t>スウリョウ</t>
    </rPh>
    <phoneticPr fontId="1"/>
  </si>
  <si>
    <t>平成２９年１１月２２日から平成３０年１月４日までの間に返納した割当数量</t>
    <rPh sb="0" eb="2">
      <t>ヘイセイ</t>
    </rPh>
    <rPh sb="4" eb="5">
      <t>ネン</t>
    </rPh>
    <rPh sb="7" eb="8">
      <t>ガツ</t>
    </rPh>
    <rPh sb="10" eb="11">
      <t>ニチ</t>
    </rPh>
    <rPh sb="13" eb="15">
      <t>ヘイセイ</t>
    </rPh>
    <rPh sb="17" eb="18">
      <t>ネン</t>
    </rPh>
    <rPh sb="19" eb="20">
      <t>ガツ</t>
    </rPh>
    <rPh sb="21" eb="22">
      <t>ニチ</t>
    </rPh>
    <rPh sb="25" eb="26">
      <t>アイダ</t>
    </rPh>
    <rPh sb="27" eb="29">
      <t>ヘンノウ</t>
    </rPh>
    <rPh sb="31" eb="33">
      <t>ワリアテ</t>
    </rPh>
    <rPh sb="33" eb="35">
      <t>スウリョウ</t>
    </rPh>
    <phoneticPr fontId="1"/>
  </si>
  <si>
    <t>年度枠で５，０００足を割当され、１１月２０日に割当数量を４，５００足（５００足返納）とするため数量変更申請し、４，５００足を全て使い切り３月２０日に返納</t>
    <rPh sb="0" eb="2">
      <t>ネンド</t>
    </rPh>
    <rPh sb="2" eb="3">
      <t>ワク</t>
    </rPh>
    <rPh sb="9" eb="10">
      <t>ソク</t>
    </rPh>
    <rPh sb="11" eb="13">
      <t>ワリアテ</t>
    </rPh>
    <rPh sb="18" eb="19">
      <t>ガツ</t>
    </rPh>
    <rPh sb="21" eb="22">
      <t>ニチ</t>
    </rPh>
    <rPh sb="23" eb="25">
      <t>ワリアテ</t>
    </rPh>
    <rPh sb="25" eb="27">
      <t>スウリョウ</t>
    </rPh>
    <rPh sb="33" eb="34">
      <t>ソク</t>
    </rPh>
    <rPh sb="38" eb="39">
      <t>ソク</t>
    </rPh>
    <rPh sb="39" eb="41">
      <t>ヘンノウ</t>
    </rPh>
    <rPh sb="47" eb="49">
      <t>スウリョウ</t>
    </rPh>
    <rPh sb="49" eb="51">
      <t>ヘンコウ</t>
    </rPh>
    <rPh sb="51" eb="53">
      <t>シンセイ</t>
    </rPh>
    <phoneticPr fontId="9"/>
  </si>
  <si>
    <t>当初割当</t>
    <rPh sb="0" eb="2">
      <t>トウショ</t>
    </rPh>
    <rPh sb="2" eb="4">
      <t>ワリアテ</t>
    </rPh>
    <phoneticPr fontId="9"/>
  </si>
  <si>
    <t>分割１</t>
    <rPh sb="0" eb="2">
      <t>ブンカツ</t>
    </rPh>
    <phoneticPr fontId="9"/>
  </si>
  <si>
    <t>分割２</t>
    <rPh sb="0" eb="2">
      <t>ブンカツ</t>
    </rPh>
    <phoneticPr fontId="9"/>
  </si>
  <si>
    <t>分割３</t>
    <rPh sb="0" eb="2">
      <t>ブンカツ</t>
    </rPh>
    <phoneticPr fontId="9"/>
  </si>
  <si>
    <t>年度枠で５，０００足を割当され、１０足使用。６月１０日に証明書を３通へ分割申請し、３月中に分割１の３０足を残し３月２０日に３通を返納</t>
    <rPh sb="0" eb="2">
      <t>ネンド</t>
    </rPh>
    <rPh sb="2" eb="3">
      <t>ワク</t>
    </rPh>
    <rPh sb="9" eb="10">
      <t>ソク</t>
    </rPh>
    <rPh sb="11" eb="13">
      <t>ワリアテ</t>
    </rPh>
    <rPh sb="18" eb="19">
      <t>ソク</t>
    </rPh>
    <rPh sb="19" eb="21">
      <t>シヨウ</t>
    </rPh>
    <rPh sb="23" eb="24">
      <t>ガツ</t>
    </rPh>
    <rPh sb="26" eb="27">
      <t>ニチ</t>
    </rPh>
    <rPh sb="28" eb="31">
      <t>ショウメイショ</t>
    </rPh>
    <rPh sb="33" eb="34">
      <t>ツウ</t>
    </rPh>
    <rPh sb="35" eb="37">
      <t>ブンカツ</t>
    </rPh>
    <rPh sb="37" eb="39">
      <t>シンセイ</t>
    </rPh>
    <rPh sb="42" eb="43">
      <t>ガツ</t>
    </rPh>
    <rPh sb="43" eb="44">
      <t>チュウ</t>
    </rPh>
    <rPh sb="45" eb="47">
      <t>ブンカツ</t>
    </rPh>
    <rPh sb="51" eb="52">
      <t>ソク</t>
    </rPh>
    <rPh sb="53" eb="54">
      <t>ノコ</t>
    </rPh>
    <rPh sb="62" eb="63">
      <t>ツウ</t>
    </rPh>
    <phoneticPr fontId="9"/>
  </si>
  <si>
    <r>
      <rPr>
        <sz val="10"/>
        <color indexed="10"/>
        <rFont val="ＭＳ Ｐゴシック"/>
        <family val="3"/>
        <charset val="128"/>
      </rPr>
      <t>証明書毎に記載</t>
    </r>
    <r>
      <rPr>
        <sz val="11"/>
        <color theme="1"/>
        <rFont val="ＭＳ Ｐゴシック"/>
        <family val="3"/>
        <charset val="128"/>
        <scheme val="minor"/>
      </rPr>
      <t>　①</t>
    </r>
    <rPh sb="0" eb="4">
      <t>ショウメイショゴト</t>
    </rPh>
    <rPh sb="5" eb="7">
      <t>キサイ</t>
    </rPh>
    <phoneticPr fontId="9"/>
  </si>
  <si>
    <t>※数量変更を行った場合は、「数量変更申請時」と「返納時」の２箇所に入力してください。</t>
    <rPh sb="1" eb="3">
      <t>スウリョウ</t>
    </rPh>
    <rPh sb="3" eb="5">
      <t>ヘンコウ</t>
    </rPh>
    <rPh sb="6" eb="7">
      <t>オコナ</t>
    </rPh>
    <rPh sb="9" eb="11">
      <t>バアイ</t>
    </rPh>
    <rPh sb="14" eb="16">
      <t>スウリョウ</t>
    </rPh>
    <rPh sb="16" eb="18">
      <t>ヘンコウ</t>
    </rPh>
    <rPh sb="18" eb="21">
      <t>シンセイジ</t>
    </rPh>
    <rPh sb="24" eb="26">
      <t>ヘンノウ</t>
    </rPh>
    <rPh sb="26" eb="27">
      <t>ジ</t>
    </rPh>
    <rPh sb="30" eb="32">
      <t>カショ</t>
    </rPh>
    <rPh sb="33" eb="35">
      <t>ニュウリョク</t>
    </rPh>
    <phoneticPr fontId="1"/>
  </si>
  <si>
    <t>２０２３年１月５日以降に返納した割当数量</t>
    <rPh sb="4" eb="5">
      <t>ネン</t>
    </rPh>
    <rPh sb="6" eb="7">
      <t>ガツ</t>
    </rPh>
    <rPh sb="8" eb="9">
      <t>ニチ</t>
    </rPh>
    <rPh sb="9" eb="11">
      <t>イコウ</t>
    </rPh>
    <rPh sb="12" eb="14">
      <t>ヘンノウ</t>
    </rPh>
    <rPh sb="16" eb="18">
      <t>ワリアテ</t>
    </rPh>
    <rPh sb="18" eb="20">
      <t>スウリョウ</t>
    </rPh>
    <phoneticPr fontId="1"/>
  </si>
  <si>
    <t>２０２２年度の割当数量</t>
    <rPh sb="4" eb="6">
      <t>ネンド</t>
    </rPh>
    <rPh sb="7" eb="9">
      <t>ワリアテ</t>
    </rPh>
    <rPh sb="9" eb="11">
      <t>スウリョウ</t>
    </rPh>
    <phoneticPr fontId="1"/>
  </si>
  <si>
    <t>２０２２年１１月２１日までに返納した割当数量</t>
    <rPh sb="18" eb="20">
      <t>ワリアテ</t>
    </rPh>
    <phoneticPr fontId="1"/>
  </si>
  <si>
    <t>２０２２年１１月２２日から２０２３年１月４日までの間に返納した割当数量</t>
    <rPh sb="4" eb="5">
      <t>ネン</t>
    </rPh>
    <rPh sb="7" eb="8">
      <t>ガツ</t>
    </rPh>
    <rPh sb="10" eb="11">
      <t>ニチ</t>
    </rPh>
    <rPh sb="17" eb="18">
      <t>ネン</t>
    </rPh>
    <rPh sb="19" eb="20">
      <t>ガツ</t>
    </rPh>
    <rPh sb="21" eb="22">
      <t>ニチ</t>
    </rPh>
    <rPh sb="25" eb="26">
      <t>アイダ</t>
    </rPh>
    <rPh sb="27" eb="29">
      <t>ヘンノウ</t>
    </rPh>
    <rPh sb="31" eb="33">
      <t>ワリアテ</t>
    </rPh>
    <rPh sb="33" eb="35">
      <t>スウリョウ</t>
    </rPh>
    <phoneticPr fontId="1"/>
  </si>
  <si>
    <r>
      <t>Ａ</t>
    </r>
    <r>
      <rPr>
        <sz val="8"/>
        <color indexed="8"/>
        <rFont val="ＭＳ 明朝"/>
        <family val="1"/>
        <charset val="128"/>
      </rPr>
      <t>2</t>
    </r>
    <r>
      <rPr>
        <sz val="9"/>
        <color indexed="8"/>
        <rFont val="ＭＳ 明朝"/>
        <family val="1"/>
        <charset val="128"/>
      </rPr>
      <t>＝Ａ</t>
    </r>
    <r>
      <rPr>
        <sz val="5"/>
        <color indexed="8"/>
        <rFont val="ＭＳ 明朝"/>
        <family val="1"/>
        <charset val="128"/>
      </rPr>
      <t>1</t>
    </r>
    <r>
      <rPr>
        <sz val="9"/>
        <color indexed="8"/>
        <rFont val="ＭＳ 明朝"/>
        <family val="1"/>
        <charset val="128"/>
      </rPr>
      <t>の数量のうち、非該当数量（第１５「証明書の返納」の４に規定する数量。以下同じ。）</t>
    </r>
    <phoneticPr fontId="1"/>
  </si>
  <si>
    <t>Ｃ ＝ 革靴の場合０．９８</t>
    <rPh sb="4" eb="6">
      <t>カワグツ</t>
    </rPh>
    <rPh sb="7" eb="9">
      <t>バアイ</t>
    </rPh>
    <phoneticPr fontId="1"/>
  </si>
  <si>
    <r>
      <t>Ｅ</t>
    </r>
    <r>
      <rPr>
        <sz val="8"/>
        <color indexed="52"/>
        <rFont val="ＭＳ Ｐゴシック"/>
        <family val="3"/>
        <charset val="128"/>
      </rPr>
      <t>１</t>
    </r>
    <phoneticPr fontId="1"/>
  </si>
  <si>
    <r>
      <t>Ｅ</t>
    </r>
    <r>
      <rPr>
        <sz val="8"/>
        <color indexed="52"/>
        <rFont val="ＭＳ Ｐゴシック"/>
        <family val="3"/>
        <charset val="128"/>
      </rPr>
      <t>２</t>
    </r>
    <phoneticPr fontId="1"/>
  </si>
  <si>
    <r>
      <t>Ｅ</t>
    </r>
    <r>
      <rPr>
        <sz val="8"/>
        <color indexed="52"/>
        <rFont val="ＭＳ Ｐゴシック"/>
        <family val="3"/>
        <charset val="128"/>
      </rPr>
      <t>３</t>
    </r>
    <phoneticPr fontId="1"/>
  </si>
  <si>
    <r>
      <t>Ａ</t>
    </r>
    <r>
      <rPr>
        <sz val="8"/>
        <color indexed="52"/>
        <rFont val="ＭＳ Ｐゴシック"/>
        <family val="3"/>
        <charset val="128"/>
      </rPr>
      <t>２</t>
    </r>
    <phoneticPr fontId="1"/>
  </si>
  <si>
    <r>
      <t>Ａ</t>
    </r>
    <r>
      <rPr>
        <sz val="8"/>
        <color indexed="52"/>
        <rFont val="ＭＳ Ｐゴシック"/>
        <family val="3"/>
        <charset val="128"/>
      </rPr>
      <t>1</t>
    </r>
    <phoneticPr fontId="1"/>
  </si>
  <si>
    <r>
      <t xml:space="preserve">通関数量
</t>
    </r>
    <r>
      <rPr>
        <sz val="9"/>
        <color indexed="52"/>
        <rFont val="ＭＳ Ｐゴシック"/>
        <family val="3"/>
        <charset val="128"/>
      </rPr>
      <t>（実際の通関数量）</t>
    </r>
    <rPh sb="0" eb="2">
      <t>ツウカン</t>
    </rPh>
    <rPh sb="2" eb="4">
      <t>スウリョウ</t>
    </rPh>
    <rPh sb="6" eb="8">
      <t>ジッサイ</t>
    </rPh>
    <rPh sb="9" eb="11">
      <t>ツウカン</t>
    </rPh>
    <rPh sb="11" eb="13">
      <t>スウリョウ</t>
    </rPh>
    <phoneticPr fontId="1"/>
  </si>
  <si>
    <t>２０２４年度の年度枠又は保留枠の割当数量</t>
    <phoneticPr fontId="1"/>
  </si>
  <si>
    <r>
      <t>Ａ</t>
    </r>
    <r>
      <rPr>
        <sz val="8"/>
        <color indexed="8"/>
        <rFont val="ＭＳ 明朝"/>
        <family val="1"/>
        <charset val="128"/>
      </rPr>
      <t xml:space="preserve">1 </t>
    </r>
    <r>
      <rPr>
        <sz val="9"/>
        <color indexed="8"/>
        <rFont val="ＭＳ 明朝"/>
        <family val="1"/>
        <charset val="128"/>
      </rPr>
      <t>＝２０２３年度の証明書による割当物品の輸入通関数量</t>
    </r>
    <phoneticPr fontId="1"/>
  </si>
  <si>
    <t>Ｂ ＝２０２４年度の年度枠又は保留枠の割当数量</t>
    <phoneticPr fontId="1"/>
  </si>
  <si>
    <t>Ａ1 ＝２０２３年度の証明書による割当物品の輸入通関数量</t>
    <phoneticPr fontId="1"/>
  </si>
  <si>
    <t>Ｅ1 ＝２０２３年度の割当数量（再割当の割当数量を含む。）</t>
    <phoneticPr fontId="1"/>
  </si>
  <si>
    <t>２０２３年度の割当数量（再割当を含む）</t>
    <rPh sb="4" eb="6">
      <t>ネンド</t>
    </rPh>
    <rPh sb="7" eb="9">
      <t>ワリアテ</t>
    </rPh>
    <rPh sb="9" eb="11">
      <t>スウリョウ</t>
    </rPh>
    <rPh sb="12" eb="13">
      <t>サイ</t>
    </rPh>
    <rPh sb="13" eb="15">
      <t>ワリアテ</t>
    </rPh>
    <rPh sb="16" eb="17">
      <t>フク</t>
    </rPh>
    <phoneticPr fontId="1"/>
  </si>
  <si>
    <t>分割申請の例【当面の間停止】</t>
    <rPh sb="0" eb="2">
      <t>ブンカツ</t>
    </rPh>
    <rPh sb="2" eb="4">
      <t>シンセイ</t>
    </rPh>
    <rPh sb="5" eb="6">
      <t>レイ</t>
    </rPh>
    <rPh sb="7" eb="9">
      <t>トウメン</t>
    </rPh>
    <rPh sb="10" eb="11">
      <t>アイダ</t>
    </rPh>
    <rPh sb="11" eb="13">
      <t>テイシ</t>
    </rPh>
    <phoneticPr fontId="9"/>
  </si>
  <si>
    <r>
      <t xml:space="preserve">通関数量
</t>
    </r>
    <r>
      <rPr>
        <sz val="8"/>
        <color indexed="51"/>
        <rFont val="ＭＳ Ｐゴシック"/>
        <family val="3"/>
        <charset val="128"/>
      </rPr>
      <t>（実際の通関数量）</t>
    </r>
    <rPh sb="0" eb="2">
      <t>ツウカン</t>
    </rPh>
    <rPh sb="2" eb="4">
      <t>スウリョウ</t>
    </rPh>
    <rPh sb="6" eb="8">
      <t>ジッサイ</t>
    </rPh>
    <rPh sb="9" eb="11">
      <t>ツウカン</t>
    </rPh>
    <rPh sb="11" eb="13">
      <t>スウリョウ</t>
    </rPh>
    <phoneticPr fontId="1"/>
  </si>
  <si>
    <t>→２０２３年度より当面の間停止</t>
    <rPh sb="5" eb="7">
      <t>ネンド</t>
    </rPh>
    <rPh sb="9" eb="11">
      <t>トウメン</t>
    </rPh>
    <rPh sb="12" eb="13">
      <t>アイダ</t>
    </rPh>
    <rPh sb="13" eb="15">
      <t>テイシ</t>
    </rPh>
    <phoneticPr fontId="1"/>
  </si>
  <si>
    <r>
      <t xml:space="preserve">通関数量
</t>
    </r>
    <r>
      <rPr>
        <sz val="8"/>
        <color indexed="8"/>
        <rFont val="ＭＳ Ｐゴシック"/>
        <family val="3"/>
        <charset val="128"/>
      </rPr>
      <t>（実際の通関数量）</t>
    </r>
    <rPh sb="0" eb="2">
      <t>ツウカン</t>
    </rPh>
    <rPh sb="2" eb="4">
      <t>スウリョウ</t>
    </rPh>
    <rPh sb="6" eb="8">
      <t>ジッサイ</t>
    </rPh>
    <rPh sb="9" eb="11">
      <t>ツウカン</t>
    </rPh>
    <rPh sb="11" eb="13">
      <t>スウリョウ</t>
    </rPh>
    <phoneticPr fontId="1"/>
  </si>
  <si>
    <t>※停止中【数量変更（一部返納）】をした場合、Ｅ１に当初の割当数量を、Ｅ２又はＥ３に一部返納した数量を、返納数量を1月5日以降の欄に入力してください。</t>
    <rPh sb="1" eb="4">
      <t>テイシチュウ</t>
    </rPh>
    <rPh sb="5" eb="7">
      <t>スウリョウ</t>
    </rPh>
    <rPh sb="7" eb="9">
      <t>ヘンコウ</t>
    </rPh>
    <rPh sb="10" eb="12">
      <t>イチブ</t>
    </rPh>
    <rPh sb="12" eb="14">
      <t>ヘンノウ</t>
    </rPh>
    <rPh sb="19" eb="21">
      <t>バアイ</t>
    </rPh>
    <rPh sb="25" eb="27">
      <t>トウショ</t>
    </rPh>
    <rPh sb="28" eb="30">
      <t>ワリアテ</t>
    </rPh>
    <rPh sb="30" eb="32">
      <t>スウリョウ</t>
    </rPh>
    <rPh sb="36" eb="37">
      <t>マタ</t>
    </rPh>
    <rPh sb="51" eb="53">
      <t>ヘンノウ</t>
    </rPh>
    <rPh sb="53" eb="55">
      <t>スウリョウ</t>
    </rPh>
    <rPh sb="57" eb="58">
      <t>ガツ</t>
    </rPh>
    <rPh sb="59" eb="60">
      <t>ニチ</t>
    </rPh>
    <rPh sb="60" eb="62">
      <t>イコウ</t>
    </rPh>
    <rPh sb="63" eb="64">
      <t>ラン</t>
    </rPh>
    <rPh sb="65" eb="67">
      <t>ニュウリョク</t>
    </rPh>
    <phoneticPr fontId="1"/>
  </si>
  <si>
    <t>Ｅ2 ＝Ｅ1 の割当数量のうち、２０２３年１１月８日までに返納された割当数量</t>
    <phoneticPr fontId="1"/>
  </si>
  <si>
    <t>Ｅ3 ＝Ｅ1 の割当数量のうち、２０２３年１１月９日から１２月２０日までの間に返納された割当数量</t>
    <phoneticPr fontId="1"/>
  </si>
  <si>
    <t>２０２３年度１１月８日までに返納した割当数</t>
    <rPh sb="4" eb="6">
      <t>ネンド</t>
    </rPh>
    <rPh sb="18" eb="20">
      <t>ワリアテ</t>
    </rPh>
    <phoneticPr fontId="1"/>
  </si>
  <si>
    <t>２０２３年１１月９日から同年１２月２０日までの間に返納した割当数量</t>
    <rPh sb="4" eb="5">
      <t>ネン</t>
    </rPh>
    <rPh sb="7" eb="8">
      <t>ガツ</t>
    </rPh>
    <rPh sb="9" eb="10">
      <t>ニチ</t>
    </rPh>
    <rPh sb="12" eb="14">
      <t>ドウネン</t>
    </rPh>
    <rPh sb="16" eb="17">
      <t>ガツ</t>
    </rPh>
    <rPh sb="19" eb="20">
      <t>ニチ</t>
    </rPh>
    <rPh sb="23" eb="24">
      <t>アイダ</t>
    </rPh>
    <rPh sb="25" eb="27">
      <t>ヘンノウ</t>
    </rPh>
    <rPh sb="29" eb="31">
      <t>ワリアテ</t>
    </rPh>
    <rPh sb="31" eb="33">
      <t>スウリョウ</t>
    </rPh>
    <phoneticPr fontId="1"/>
  </si>
  <si>
    <t>２０２３年１２月２１日以降に返納した割当数量</t>
    <rPh sb="4" eb="5">
      <t>ネン</t>
    </rPh>
    <rPh sb="7" eb="8">
      <t>ガツ</t>
    </rPh>
    <rPh sb="10" eb="11">
      <t>ニチ</t>
    </rPh>
    <rPh sb="11" eb="13">
      <t>イコウ</t>
    </rPh>
    <rPh sb="14" eb="16">
      <t>ヘンノウ</t>
    </rPh>
    <rPh sb="18" eb="20">
      <t>ワリアテ</t>
    </rPh>
    <rPh sb="20" eb="22">
      <t>スウリョウ</t>
    </rPh>
    <phoneticPr fontId="1"/>
  </si>
  <si>
    <t>２０２３年１１月８日までに返納した割当数量</t>
    <rPh sb="17" eb="19">
      <t>ワリアテ</t>
    </rPh>
    <phoneticPr fontId="1"/>
  </si>
  <si>
    <t>（革靴・皮革：実績者用）　関税割当　基準数量算出シート</t>
    <rPh sb="1" eb="3">
      <t>カワグツ</t>
    </rPh>
    <rPh sb="4" eb="6">
      <t>ヒカク</t>
    </rPh>
    <rPh sb="7" eb="10">
      <t>ジッセキシャ</t>
    </rPh>
    <rPh sb="10" eb="11">
      <t>ヨウ</t>
    </rPh>
    <rPh sb="13" eb="15">
      <t>カンゼイ</t>
    </rPh>
    <rPh sb="15" eb="17">
      <t>ワリアテ</t>
    </rPh>
    <rPh sb="18" eb="20">
      <t>キジュン</t>
    </rPh>
    <rPh sb="20" eb="22">
      <t>スウリョウ</t>
    </rPh>
    <rPh sb="22" eb="24">
      <t>サンシュツ</t>
    </rPh>
    <phoneticPr fontId="1"/>
  </si>
  <si>
    <r>
      <rPr>
        <b/>
        <sz val="12"/>
        <color indexed="10"/>
        <rFont val="HG丸ｺﾞｼｯｸM-PRO"/>
        <family val="3"/>
        <charset val="128"/>
      </rPr>
      <t>（注意点）</t>
    </r>
    <r>
      <rPr>
        <b/>
        <sz val="12"/>
        <rFont val="HG丸ｺﾞｼｯｸM-PRO"/>
        <family val="3"/>
        <charset val="128"/>
      </rPr>
      <t xml:space="preserve">
入力後に「D消化率」が「１」にならない場合は、原則、「基準数量＝割当数量（最大）」となります。
基準数量以上で申請することもできますが、事業計画に沿った必要な申請数量としてください。（過去の通関実績もご考慮ください。）
</t>
    </r>
    <r>
      <rPr>
        <b/>
        <sz val="9"/>
        <rFont val="HG丸ｺﾞｼｯｸM-PRO"/>
        <family val="3"/>
        <charset val="128"/>
      </rPr>
      <t>※入力に誤りがあると基準数量以下の割当数量になることがあります。
※申請者の基準数量の総計が「年度枠又は保留枠」の数量を上回った場合は、基準数量以下の割当数量になることがあります。</t>
    </r>
    <rPh sb="29" eb="31">
      <t>ゲンソク</t>
    </rPh>
    <rPh sb="54" eb="56">
      <t>キジュン</t>
    </rPh>
    <rPh sb="56" eb="58">
      <t>スウリョウ</t>
    </rPh>
    <rPh sb="58" eb="60">
      <t>イジョウ</t>
    </rPh>
    <rPh sb="61" eb="63">
      <t>シンセイ</t>
    </rPh>
    <rPh sb="85" eb="87">
      <t>シンセイ</t>
    </rPh>
    <rPh sb="98" eb="100">
      <t>カコ</t>
    </rPh>
    <rPh sb="101" eb="103">
      <t>ツウカン</t>
    </rPh>
    <rPh sb="103" eb="105">
      <t>ジッセキ</t>
    </rPh>
    <rPh sb="107" eb="109">
      <t>コウリョ</t>
    </rPh>
    <phoneticPr fontId="1"/>
  </si>
  <si>
    <r>
      <rPr>
        <b/>
        <sz val="12"/>
        <color indexed="10"/>
        <rFont val="HG丸ｺﾞｼｯｸM-PRO"/>
        <family val="3"/>
        <charset val="128"/>
      </rPr>
      <t>（注意点）</t>
    </r>
    <r>
      <rPr>
        <b/>
        <sz val="12"/>
        <rFont val="HG丸ｺﾞｼｯｸM-PRO"/>
        <family val="3"/>
        <charset val="128"/>
      </rPr>
      <t xml:space="preserve">
入力後に「D消化率」が「１」にならない場合は、原則、「基準数量＝割当数量（最大）」となります。
基準数量以上で申請することもできますが、事業計画に沿った必要な申請数量としてください。（過去の通関実績もご考慮ください。）
</t>
    </r>
    <r>
      <rPr>
        <b/>
        <sz val="9"/>
        <rFont val="HG丸ｺﾞｼｯｸM-PRO"/>
        <family val="3"/>
        <charset val="128"/>
      </rPr>
      <t>※入力に誤りがあると基準数量以下の割当数量になることがあります。
※申請者の基準数量の総計が「年度枠又は保留枠」の数量を上回った場合は、基準数量以下の割当数量になることがあります。</t>
    </r>
    <phoneticPr fontId="9"/>
  </si>
  <si>
    <t>消化率計算（0.95以上のときは、1.0に切り上げる。）</t>
    <rPh sb="0" eb="3">
      <t>ショウカリツ</t>
    </rPh>
    <rPh sb="3" eb="5">
      <t>ケイサン</t>
    </rPh>
    <rPh sb="10" eb="12">
      <t>イジョウ</t>
    </rPh>
    <rPh sb="21" eb="22">
      <t>キ</t>
    </rPh>
    <rPh sb="23" eb="24">
      <t>ア</t>
    </rPh>
    <phoneticPr fontId="9"/>
  </si>
  <si>
    <t xml:space="preserve">基準数量
</t>
    <rPh sb="0" eb="2">
      <t>キジュン</t>
    </rPh>
    <rPh sb="2" eb="4">
      <t>スウリョウ</t>
    </rPh>
    <phoneticPr fontId="1"/>
  </si>
  <si>
    <r>
      <t>このシートにより、</t>
    </r>
    <r>
      <rPr>
        <b/>
        <sz val="12"/>
        <color indexed="10"/>
        <rFont val="ＭＳ Ｐゴシック"/>
        <family val="3"/>
        <charset val="128"/>
      </rPr>
      <t>年度枠又は保留枠</t>
    </r>
    <r>
      <rPr>
        <b/>
        <sz val="12"/>
        <rFont val="ＭＳ Ｐゴシック"/>
        <family val="3"/>
        <charset val="128"/>
      </rPr>
      <t>に対する申請数量の基礎となる</t>
    </r>
    <r>
      <rPr>
        <b/>
        <sz val="12"/>
        <color indexed="10"/>
        <rFont val="ＭＳ Ｐゴシック"/>
        <family val="3"/>
        <charset val="128"/>
      </rPr>
      <t>【基準数量】</t>
    </r>
    <r>
      <rPr>
        <b/>
        <sz val="12"/>
        <color indexed="8"/>
        <rFont val="ＭＳ Ｐゴシック"/>
        <family val="3"/>
        <charset val="128"/>
      </rPr>
      <t>の</t>
    </r>
    <r>
      <rPr>
        <b/>
        <sz val="12"/>
        <rFont val="ＭＳ Ｐゴシック"/>
        <family val="3"/>
        <charset val="128"/>
      </rPr>
      <t>算出ができます。</t>
    </r>
    <rPh sb="9" eb="11">
      <t>ネンド</t>
    </rPh>
    <rPh sb="11" eb="12">
      <t>ワク</t>
    </rPh>
    <rPh sb="12" eb="13">
      <t>マタ</t>
    </rPh>
    <rPh sb="14" eb="16">
      <t>ホリュウ</t>
    </rPh>
    <rPh sb="16" eb="17">
      <t>ワク</t>
    </rPh>
    <rPh sb="18" eb="19">
      <t>タイ</t>
    </rPh>
    <rPh sb="21" eb="23">
      <t>シンセイ</t>
    </rPh>
    <rPh sb="23" eb="25">
      <t>スウリョウ</t>
    </rPh>
    <rPh sb="26" eb="28">
      <t>キソ</t>
    </rPh>
    <rPh sb="32" eb="34">
      <t>キジュン</t>
    </rPh>
    <rPh sb="34" eb="36">
      <t>スウリョウ</t>
    </rPh>
    <rPh sb="38" eb="40">
      <t>サンシュツ</t>
    </rPh>
    <phoneticPr fontId="1"/>
  </si>
  <si>
    <t>「２０２３年度の返納確認書」及び「２０２４年度の関税割当証明書又は返納確認書」を準備の上、下記、算出表の太枠の欄（白いセル）に数量を入力してください。</t>
    <rPh sb="45" eb="47">
      <t>カキ</t>
    </rPh>
    <phoneticPr fontId="9"/>
  </si>
  <si>
    <t>「２０２３年度の返納確認書」及び「２０２４年度の関税割当証明書又は返納確認書」を準備の上、下記、算出表の太枠の欄（白いセル）に数量を入力してください。</t>
    <rPh sb="45" eb="47">
      <t>カキ</t>
    </rPh>
    <rPh sb="48" eb="50">
      <t>サンシュツ</t>
    </rPh>
    <rPh sb="50" eb="51">
      <t>ヒョウ</t>
    </rPh>
    <phoneticPr fontId="1"/>
  </si>
  <si>
    <t>算出表</t>
    <rPh sb="0" eb="2">
      <t>サンシュツ</t>
    </rPh>
    <rPh sb="2" eb="3">
      <t>ヒョウ</t>
    </rPh>
    <phoneticPr fontId="1"/>
  </si>
  <si>
    <t>算出表</t>
    <rPh sb="0" eb="2">
      <t>サンシュツ</t>
    </rPh>
    <rPh sb="2" eb="3">
      <t>ヒョウ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</si>
</sst>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Red]\-#,##0.0"/>
    <numFmt numFmtId="178" formatCode="0.0"/>
  </numFmts>
  <fonts count="59">
    <font>
      <sz val="11"/>
      <color theme="1"/>
      <name val="ＭＳ Ｐゴシック"/>
      <family val="3"/>
      <charset val="128"/>
      <scheme val="minor"/>
    </font>
    <font>
      <sz val="6"/>
      <name val="ＭＳ Ｐゴシック"/>
      <family val="3"/>
      <charset val="128"/>
    </font>
    <font>
      <sz val="9"/>
      <color indexed="8"/>
      <name val="ＭＳ 明朝"/>
      <family val="1"/>
      <charset val="128"/>
    </font>
    <font>
      <sz val="6"/>
      <color indexed="8"/>
      <name val="ＭＳ 明朝"/>
      <family val="1"/>
      <charset val="128"/>
    </font>
    <font>
      <sz val="5"/>
      <color indexed="8"/>
      <name val="ＭＳ 明朝"/>
      <family val="1"/>
      <charset val="128"/>
    </font>
    <font>
      <sz val="8"/>
      <color indexed="8"/>
      <name val="ＭＳ 明朝"/>
      <family val="1"/>
      <charset val="128"/>
    </font>
    <font>
      <sz val="8"/>
      <color indexed="8"/>
      <name val="ＭＳ Ｐゴシック"/>
      <family val="3"/>
      <charset val="128"/>
    </font>
    <font>
      <sz val="9"/>
      <color indexed="10"/>
      <name val="ＭＳ Ｐゴシック"/>
      <family val="3"/>
      <charset val="128"/>
    </font>
    <font>
      <b/>
      <sz val="9"/>
      <color indexed="10"/>
      <name val="ＭＳ Ｐゴシック"/>
      <family val="3"/>
      <charset val="128"/>
    </font>
    <font>
      <sz val="6"/>
      <name val="ＭＳ Ｐゴシック"/>
      <family val="3"/>
      <charset val="128"/>
    </font>
    <font>
      <sz val="9"/>
      <color indexed="81"/>
      <name val="MS P ゴシック"/>
      <family val="2"/>
    </font>
    <font>
      <b/>
      <sz val="9"/>
      <color indexed="81"/>
      <name val="ＭＳ Ｐゴシック"/>
      <family val="3"/>
      <charset val="128"/>
    </font>
    <font>
      <b/>
      <sz val="12"/>
      <color indexed="81"/>
      <name val="ＭＳ Ｐゴシック"/>
      <family val="3"/>
      <charset val="128"/>
    </font>
    <font>
      <sz val="10"/>
      <color indexed="10"/>
      <name val="ＭＳ Ｐゴシック"/>
      <family val="3"/>
      <charset val="128"/>
    </font>
    <font>
      <sz val="8"/>
      <color indexed="52"/>
      <name val="ＭＳ Ｐゴシック"/>
      <family val="3"/>
      <charset val="128"/>
    </font>
    <font>
      <sz val="9"/>
      <color indexed="52"/>
      <name val="ＭＳ Ｐゴシック"/>
      <family val="3"/>
      <charset val="128"/>
    </font>
    <font>
      <sz val="8"/>
      <color indexed="51"/>
      <name val="ＭＳ Ｐゴシック"/>
      <family val="3"/>
      <charset val="128"/>
    </font>
    <font>
      <b/>
      <sz val="12"/>
      <color indexed="10"/>
      <name val="ＭＳ Ｐゴシック"/>
      <family val="3"/>
      <charset val="128"/>
    </font>
    <font>
      <b/>
      <sz val="12"/>
      <name val="ＭＳ Ｐゴシック"/>
      <family val="3"/>
      <charset val="128"/>
    </font>
    <font>
      <b/>
      <sz val="12"/>
      <name val="HG丸ｺﾞｼｯｸM-PRO"/>
      <family val="3"/>
      <charset val="128"/>
    </font>
    <font>
      <b/>
      <sz val="12"/>
      <color indexed="10"/>
      <name val="HG丸ｺﾞｼｯｸM-PRO"/>
      <family val="3"/>
      <charset val="128"/>
    </font>
    <font>
      <b/>
      <sz val="9"/>
      <name val="HG丸ｺﾞｼｯｸM-PRO"/>
      <family val="3"/>
      <charset val="128"/>
    </font>
    <font>
      <b/>
      <sz val="12"/>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b/>
      <sz val="11"/>
      <color rgb="FF0000FF"/>
      <name val="ＭＳ Ｐゴシック"/>
      <family val="3"/>
      <charset val="128"/>
      <scheme val="minor"/>
    </font>
    <font>
      <b/>
      <sz val="12"/>
      <color rgb="FFFF0000"/>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theme="1"/>
      <name val="ＭＳ 明朝"/>
      <family val="1"/>
      <charset val="128"/>
    </font>
    <font>
      <sz val="8"/>
      <color rgb="FFFF0000"/>
      <name val="ＭＳ Ｐゴシック"/>
      <family val="3"/>
      <charset val="128"/>
      <scheme val="minor"/>
    </font>
    <font>
      <sz val="16"/>
      <color theme="1"/>
      <name val="ＭＳ Ｐゴシック"/>
      <family val="3"/>
      <charset val="128"/>
      <scheme val="minor"/>
    </font>
    <font>
      <b/>
      <sz val="11"/>
      <color theme="9" tint="0.39997558519241921"/>
      <name val="ＭＳ Ｐゴシック"/>
      <family val="3"/>
      <charset val="128"/>
      <scheme val="minor"/>
    </font>
    <font>
      <sz val="11"/>
      <color theme="9" tint="0.39997558519241921"/>
      <name val="ＭＳ Ｐゴシック"/>
      <family val="3"/>
      <charset val="128"/>
      <scheme val="minor"/>
    </font>
    <font>
      <sz val="9"/>
      <color theme="9" tint="0.39997558519241921"/>
      <name val="ＭＳ Ｐゴシック"/>
      <family val="3"/>
      <charset val="128"/>
    </font>
    <font>
      <sz val="9"/>
      <color theme="9" tint="0.39997558519241921"/>
      <name val="ＭＳ Ｐゴシック"/>
      <family val="3"/>
      <charset val="128"/>
      <scheme val="minor"/>
    </font>
    <font>
      <sz val="14"/>
      <color theme="9" tint="0.39997558519241921"/>
      <name val="ＭＳ Ｐゴシック"/>
      <family val="3"/>
      <charset val="128"/>
      <scheme val="minor"/>
    </font>
    <font>
      <sz val="9"/>
      <color theme="9" tint="0.59999389629810485"/>
      <name val="ＭＳ Ｐゴシック"/>
      <family val="3"/>
      <charset val="128"/>
    </font>
    <font>
      <sz val="9"/>
      <color theme="9" tint="0.59999389629810485"/>
      <name val="ＭＳ Ｐゴシック"/>
      <family val="3"/>
      <charset val="128"/>
      <scheme val="minor"/>
    </font>
    <font>
      <b/>
      <sz val="24"/>
      <color rgb="FF0000FF"/>
      <name val="ＭＳ Ｐゴシック"/>
      <family val="3"/>
      <charset val="128"/>
      <scheme val="minor"/>
    </font>
    <font>
      <sz val="9"/>
      <color theme="1"/>
      <name val="ＭＳ Ｐゴシック"/>
      <family val="3"/>
      <charset val="128"/>
    </font>
    <font>
      <sz val="10"/>
      <color theme="1"/>
      <name val="ＭＳ Ｐゴシック"/>
      <family val="3"/>
      <charset val="128"/>
      <scheme val="minor"/>
    </font>
    <font>
      <b/>
      <sz val="22"/>
      <color rgb="FF0000FF"/>
      <name val="ＭＳ Ｐゴシック"/>
      <family val="3"/>
      <charset val="128"/>
      <scheme val="minor"/>
    </font>
    <font>
      <b/>
      <sz val="16"/>
      <color rgb="FFFFFF00"/>
      <name val="ＭＳ Ｐゴシック"/>
      <family val="3"/>
      <charset val="128"/>
      <scheme val="minor"/>
    </font>
    <font>
      <sz val="12"/>
      <name val="ＭＳ Ｐゴシック"/>
      <family val="3"/>
      <charset val="128"/>
      <scheme val="minor"/>
    </font>
    <font>
      <sz val="10"/>
      <name val="ＭＳ Ｐゴシック"/>
      <family val="3"/>
      <charset val="128"/>
      <scheme val="minor"/>
    </font>
    <font>
      <b/>
      <strike/>
      <sz val="9"/>
      <color theme="9" tint="0.59999389629810485"/>
      <name val="ＭＳ Ｐゴシック"/>
      <family val="3"/>
      <charset val="128"/>
      <scheme val="minor"/>
    </font>
    <font>
      <b/>
      <sz val="26"/>
      <color rgb="FF0000FF"/>
      <name val="ＭＳ Ｐゴシック"/>
      <family val="3"/>
      <charset val="128"/>
      <scheme val="minor"/>
    </font>
    <font>
      <sz val="12"/>
      <color theme="0" tint="-0.499984740745262"/>
      <name val="ＭＳ Ｐゴシック"/>
      <family val="3"/>
      <charset val="128"/>
      <scheme val="minor"/>
    </font>
    <font>
      <sz val="8"/>
      <color theme="0" tint="-0.499984740745262"/>
      <name val="ＭＳ Ｐゴシック"/>
      <family val="3"/>
      <charset val="128"/>
      <scheme val="minor"/>
    </font>
    <font>
      <b/>
      <sz val="22"/>
      <color rgb="FFFF0000"/>
      <name val="ＭＳ Ｐゴシック"/>
      <family val="3"/>
      <charset val="128"/>
      <scheme val="minor"/>
    </font>
    <font>
      <b/>
      <strike/>
      <sz val="10"/>
      <color theme="9" tint="0.59999389629810485"/>
      <name val="ＭＳ Ｐゴシック"/>
      <family val="3"/>
      <charset val="128"/>
      <scheme val="minor"/>
    </font>
    <font>
      <sz val="9"/>
      <color theme="1"/>
      <name val="ＭＳ Ｐゴシック"/>
      <family val="3"/>
      <charset val="128"/>
      <scheme val="minor"/>
    </font>
  </fonts>
  <fills count="14">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rgb="FF66FF99"/>
        <bgColor indexed="64"/>
      </patternFill>
    </fill>
    <fill>
      <patternFill patternType="solid">
        <fgColor rgb="FF5DD5FF"/>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style="dotted">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12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177" fontId="25" fillId="3" borderId="1" xfId="0" applyNumberFormat="1" applyFont="1" applyFill="1" applyBorder="1">
      <alignment vertical="center"/>
    </xf>
    <xf numFmtId="0" fontId="25" fillId="3" borderId="1" xfId="0" applyFont="1" applyFill="1" applyBorder="1">
      <alignment vertical="center"/>
    </xf>
    <xf numFmtId="38" fontId="25" fillId="4" borderId="1" xfId="1" applyFont="1" applyFill="1" applyBorder="1">
      <alignment vertical="center"/>
    </xf>
    <xf numFmtId="0" fontId="25" fillId="5" borderId="1" xfId="0" applyFont="1" applyFill="1" applyBorder="1">
      <alignment vertical="center"/>
    </xf>
    <xf numFmtId="38" fontId="25" fillId="3" borderId="1" xfId="1" applyFont="1" applyFill="1" applyBorder="1">
      <alignment vertical="center"/>
    </xf>
    <xf numFmtId="0" fontId="26" fillId="2" borderId="0" xfId="0" applyFont="1" applyFill="1" applyAlignment="1">
      <alignment vertical="center" wrapText="1"/>
    </xf>
    <xf numFmtId="0" fontId="0" fillId="2" borderId="0" xfId="0" applyFill="1" applyAlignment="1">
      <alignment horizontal="center" vertical="center"/>
    </xf>
    <xf numFmtId="0" fontId="0" fillId="2" borderId="0" xfId="0" applyFill="1" applyAlignment="1">
      <alignment horizontal="center" vertical="center"/>
    </xf>
    <xf numFmtId="0" fontId="0" fillId="2" borderId="2" xfId="0" applyFill="1" applyBorder="1">
      <alignment vertical="center"/>
    </xf>
    <xf numFmtId="0" fontId="0" fillId="2" borderId="0" xfId="0" applyFill="1" applyBorder="1">
      <alignment vertical="center"/>
    </xf>
    <xf numFmtId="0" fontId="2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24" fillId="2" borderId="0" xfId="0" applyFont="1" applyFill="1" applyBorder="1">
      <alignment vertical="center"/>
    </xf>
    <xf numFmtId="0" fontId="27" fillId="2" borderId="3" xfId="0" applyFont="1" applyFill="1" applyBorder="1" applyAlignment="1">
      <alignment vertical="center" wrapText="1"/>
    </xf>
    <xf numFmtId="0" fontId="27" fillId="2" borderId="3" xfId="0" applyFont="1" applyFill="1" applyBorder="1" applyAlignment="1">
      <alignment horizontal="center" vertical="center"/>
    </xf>
    <xf numFmtId="177" fontId="29" fillId="3" borderId="1" xfId="1" applyNumberFormat="1" applyFont="1" applyFill="1" applyBorder="1">
      <alignment vertical="center"/>
    </xf>
    <xf numFmtId="0" fontId="30" fillId="2" borderId="0" xfId="0" applyFont="1" applyFill="1">
      <alignment vertical="center"/>
    </xf>
    <xf numFmtId="0" fontId="31" fillId="2" borderId="0" xfId="0" applyFont="1" applyFill="1" applyAlignment="1">
      <alignment horizontal="right" vertical="center"/>
    </xf>
    <xf numFmtId="0" fontId="27" fillId="2" borderId="0" xfId="0" applyFont="1" applyFill="1" applyBorder="1" applyAlignment="1">
      <alignment vertical="center" wrapText="1"/>
    </xf>
    <xf numFmtId="0" fontId="27" fillId="2" borderId="0" xfId="0" applyFont="1" applyFill="1" applyBorder="1" applyAlignment="1">
      <alignment horizontal="center" vertical="center" wrapText="1"/>
    </xf>
    <xf numFmtId="0" fontId="0" fillId="2" borderId="0" xfId="0" applyFill="1" applyBorder="1" applyAlignment="1">
      <alignment horizontal="right" vertical="center"/>
    </xf>
    <xf numFmtId="177" fontId="29" fillId="5" borderId="1" xfId="1" applyNumberFormat="1" applyFont="1" applyFill="1" applyBorder="1" applyProtection="1">
      <alignment vertical="center"/>
    </xf>
    <xf numFmtId="177" fontId="32" fillId="0" borderId="4" xfId="1" applyNumberFormat="1" applyFont="1" applyFill="1" applyBorder="1" applyAlignment="1" applyProtection="1">
      <alignment horizontal="right" vertical="center" wrapText="1"/>
      <protection locked="0"/>
    </xf>
    <xf numFmtId="177" fontId="32" fillId="0" borderId="4" xfId="1" applyNumberFormat="1" applyFont="1" applyFill="1" applyBorder="1" applyAlignment="1" applyProtection="1">
      <alignment horizontal="right" vertical="center"/>
      <protection locked="0"/>
    </xf>
    <xf numFmtId="177" fontId="32" fillId="3" borderId="5" xfId="1" applyNumberFormat="1" applyFont="1" applyFill="1" applyBorder="1" applyAlignment="1">
      <alignment vertical="center"/>
    </xf>
    <xf numFmtId="0" fontId="33" fillId="2" borderId="0" xfId="0" applyFont="1" applyFill="1">
      <alignment vertical="center"/>
    </xf>
    <xf numFmtId="0" fontId="34" fillId="2" borderId="6" xfId="0" applyFont="1" applyFill="1" applyBorder="1" applyAlignment="1">
      <alignment vertical="top" wrapText="1"/>
    </xf>
    <xf numFmtId="0" fontId="34" fillId="2" borderId="0" xfId="0" applyFont="1" applyFill="1" applyBorder="1" applyAlignment="1">
      <alignment vertical="top" wrapText="1"/>
    </xf>
    <xf numFmtId="0" fontId="34" fillId="2" borderId="7" xfId="0" applyFont="1" applyFill="1" applyBorder="1" applyAlignment="1">
      <alignment vertical="top" wrapText="1"/>
    </xf>
    <xf numFmtId="0" fontId="0" fillId="0" borderId="0" xfId="0" applyFill="1">
      <alignment vertical="center"/>
    </xf>
    <xf numFmtId="177" fontId="25" fillId="3" borderId="1" xfId="1" applyNumberFormat="1" applyFont="1" applyFill="1" applyBorder="1">
      <alignment vertical="center"/>
    </xf>
    <xf numFmtId="177" fontId="25" fillId="4" borderId="1" xfId="1" applyNumberFormat="1" applyFont="1" applyFill="1" applyBorder="1">
      <alignment vertical="center"/>
    </xf>
    <xf numFmtId="178" fontId="25" fillId="3" borderId="1" xfId="0" applyNumberFormat="1" applyFont="1" applyFill="1" applyBorder="1">
      <alignment vertical="center"/>
    </xf>
    <xf numFmtId="176" fontId="31" fillId="6" borderId="1" xfId="0" applyNumberFormat="1" applyFont="1" applyFill="1" applyBorder="1" applyAlignment="1">
      <alignment vertical="center"/>
    </xf>
    <xf numFmtId="0" fontId="0" fillId="7" borderId="0" xfId="0" applyFill="1">
      <alignment vertical="center"/>
    </xf>
    <xf numFmtId="0" fontId="0" fillId="7" borderId="0" xfId="0" applyFill="1" applyBorder="1">
      <alignment vertical="center"/>
    </xf>
    <xf numFmtId="0" fontId="27" fillId="7" borderId="0" xfId="0" applyFont="1" applyFill="1" applyBorder="1" applyAlignment="1">
      <alignment horizontal="center" vertical="center"/>
    </xf>
    <xf numFmtId="0" fontId="28" fillId="7" borderId="0" xfId="0" applyFont="1" applyFill="1" applyBorder="1" applyAlignment="1">
      <alignment horizontal="center" vertical="center"/>
    </xf>
    <xf numFmtId="0" fontId="24" fillId="7" borderId="0" xfId="0" applyFont="1" applyFill="1" applyBorder="1">
      <alignment vertical="center"/>
    </xf>
    <xf numFmtId="0" fontId="35" fillId="7" borderId="0" xfId="0" applyFont="1" applyFill="1">
      <alignment vertical="center"/>
    </xf>
    <xf numFmtId="0" fontId="0" fillId="7" borderId="0" xfId="0" applyFill="1" applyAlignment="1">
      <alignment horizontal="center" vertical="center"/>
    </xf>
    <xf numFmtId="0" fontId="0" fillId="7" borderId="8" xfId="0" quotePrefix="1" applyFill="1" applyBorder="1" applyAlignment="1">
      <alignment horizontal="center" vertical="center"/>
    </xf>
    <xf numFmtId="0" fontId="35" fillId="7" borderId="0" xfId="0" applyFont="1" applyFill="1" applyAlignment="1">
      <alignment horizontal="left" vertical="center"/>
    </xf>
    <xf numFmtId="0" fontId="26" fillId="7" borderId="0" xfId="0" applyFont="1" applyFill="1">
      <alignment vertical="center"/>
    </xf>
    <xf numFmtId="0" fontId="0" fillId="0" borderId="0" xfId="0" applyAlignment="1">
      <alignment horizontal="right" vertical="center"/>
    </xf>
    <xf numFmtId="0" fontId="36" fillId="2" borderId="3" xfId="0" applyFont="1" applyFill="1" applyBorder="1" applyAlignment="1">
      <alignment vertical="center" wrapText="1"/>
    </xf>
    <xf numFmtId="0" fontId="36" fillId="2" borderId="3" xfId="0" applyFont="1" applyFill="1" applyBorder="1" applyAlignment="1">
      <alignment horizontal="center" vertical="center"/>
    </xf>
    <xf numFmtId="0" fontId="0" fillId="0" borderId="0" xfId="0" applyFill="1" applyBorder="1" applyAlignment="1">
      <alignment horizontal="right" vertical="center"/>
    </xf>
    <xf numFmtId="177" fontId="37" fillId="0" borderId="9" xfId="1" applyNumberFormat="1" applyFont="1" applyBorder="1" applyProtection="1">
      <alignment vertical="center"/>
      <protection locked="0"/>
    </xf>
    <xf numFmtId="177" fontId="37" fillId="0" borderId="10" xfId="1" applyNumberFormat="1" applyFont="1" applyBorder="1" applyProtection="1">
      <alignment vertical="center"/>
      <protection locked="0"/>
    </xf>
    <xf numFmtId="177" fontId="37" fillId="0" borderId="11" xfId="1" applyNumberFormat="1" applyFont="1" applyBorder="1" applyProtection="1">
      <alignment vertical="center"/>
      <protection locked="0"/>
    </xf>
    <xf numFmtId="0" fontId="38" fillId="8" borderId="0" xfId="0" applyFont="1" applyFill="1">
      <alignment vertical="center"/>
    </xf>
    <xf numFmtId="0" fontId="39" fillId="8" borderId="0" xfId="0" applyFont="1" applyFill="1">
      <alignment vertical="center"/>
    </xf>
    <xf numFmtId="0" fontId="39" fillId="8" borderId="0" xfId="0" applyFont="1" applyFill="1" applyAlignment="1">
      <alignment horizontal="center" vertical="center"/>
    </xf>
    <xf numFmtId="0" fontId="40" fillId="8" borderId="12" xfId="0" applyFont="1" applyFill="1" applyBorder="1" applyAlignment="1">
      <alignment vertical="center" wrapText="1"/>
    </xf>
    <xf numFmtId="0" fontId="41" fillId="8" borderId="12" xfId="0" applyFont="1" applyFill="1" applyBorder="1" applyAlignment="1">
      <alignment vertical="center" wrapText="1"/>
    </xf>
    <xf numFmtId="0" fontId="41" fillId="8" borderId="12" xfId="0" applyFont="1" applyFill="1" applyBorder="1" applyAlignment="1">
      <alignment horizontal="center" vertical="center"/>
    </xf>
    <xf numFmtId="0" fontId="41" fillId="8" borderId="1" xfId="0" applyFont="1" applyFill="1" applyBorder="1" applyAlignment="1">
      <alignment horizontal="center" vertical="center" wrapText="1"/>
    </xf>
    <xf numFmtId="177" fontId="42" fillId="8" borderId="9" xfId="1" applyNumberFormat="1" applyFont="1" applyFill="1" applyBorder="1" applyProtection="1">
      <alignment vertical="center"/>
      <protection locked="0"/>
    </xf>
    <xf numFmtId="177" fontId="42" fillId="8" borderId="10" xfId="1" applyNumberFormat="1" applyFont="1" applyFill="1" applyBorder="1" applyProtection="1">
      <alignment vertical="center"/>
      <protection locked="0"/>
    </xf>
    <xf numFmtId="177" fontId="42" fillId="8" borderId="11" xfId="1" applyNumberFormat="1" applyFont="1" applyFill="1" applyBorder="1" applyProtection="1">
      <alignment vertical="center"/>
      <protection locked="0"/>
    </xf>
    <xf numFmtId="177" fontId="42" fillId="8" borderId="5" xfId="1" applyNumberFormat="1" applyFont="1" applyFill="1" applyBorder="1">
      <alignment vertical="center"/>
    </xf>
    <xf numFmtId="0" fontId="26" fillId="0" borderId="0" xfId="0" applyFont="1">
      <alignment vertical="center"/>
    </xf>
    <xf numFmtId="0" fontId="24" fillId="0" borderId="0" xfId="0" applyFont="1">
      <alignment vertical="center"/>
    </xf>
    <xf numFmtId="0" fontId="43" fillId="3" borderId="1" xfId="0" applyFont="1" applyFill="1" applyBorder="1" applyAlignment="1">
      <alignment vertical="center" wrapText="1"/>
    </xf>
    <xf numFmtId="0" fontId="44" fillId="3" borderId="12" xfId="0" applyFont="1" applyFill="1" applyBorder="1" applyAlignment="1">
      <alignment vertical="center" wrapText="1"/>
    </xf>
    <xf numFmtId="0" fontId="44" fillId="3" borderId="1" xfId="0" applyFont="1" applyFill="1" applyBorder="1" applyAlignment="1">
      <alignment vertical="center" wrapText="1"/>
    </xf>
    <xf numFmtId="0" fontId="44" fillId="3" borderId="1" xfId="0" applyFont="1" applyFill="1" applyBorder="1" applyAlignment="1">
      <alignment horizontal="center" vertical="center"/>
    </xf>
    <xf numFmtId="0" fontId="44" fillId="3" borderId="1" xfId="0" applyFont="1" applyFill="1" applyBorder="1" applyAlignment="1">
      <alignment horizontal="center" vertical="center" wrapText="1"/>
    </xf>
    <xf numFmtId="38" fontId="45" fillId="9" borderId="9" xfId="1" applyNumberFormat="1" applyFont="1" applyFill="1" applyBorder="1">
      <alignment vertical="center"/>
    </xf>
    <xf numFmtId="0" fontId="46" fillId="10" borderId="12" xfId="0" applyFont="1" applyFill="1" applyBorder="1" applyAlignment="1">
      <alignment vertical="center" wrapText="1"/>
    </xf>
    <xf numFmtId="0" fontId="52" fillId="2" borderId="0" xfId="0" applyFont="1" applyFill="1">
      <alignment vertical="center"/>
    </xf>
    <xf numFmtId="38" fontId="53" fillId="9" borderId="9" xfId="1" applyNumberFormat="1" applyFont="1" applyFill="1" applyBorder="1">
      <alignment vertical="center"/>
    </xf>
    <xf numFmtId="176" fontId="54" fillId="6" borderId="1" xfId="0" applyNumberFormat="1" applyFont="1" applyFill="1" applyBorder="1">
      <alignment vertical="center"/>
    </xf>
    <xf numFmtId="0" fontId="55" fillId="7" borderId="0" xfId="0" applyFont="1" applyFill="1">
      <alignment vertical="center"/>
    </xf>
    <xf numFmtId="0" fontId="56" fillId="9" borderId="25" xfId="0" applyFont="1" applyFill="1" applyBorder="1" applyAlignment="1">
      <alignment horizontal="center" vertical="center" wrapText="1"/>
    </xf>
    <xf numFmtId="0" fontId="57" fillId="2" borderId="0" xfId="0" applyFont="1" applyFill="1">
      <alignment vertical="center"/>
    </xf>
    <xf numFmtId="0" fontId="0" fillId="2" borderId="0" xfId="0" applyFont="1" applyFill="1" applyAlignment="1">
      <alignment horizontal="right" vertical="center"/>
    </xf>
    <xf numFmtId="0" fontId="46" fillId="5" borderId="12" xfId="0" applyFont="1" applyFill="1" applyBorder="1" applyAlignment="1">
      <alignment vertical="center" wrapText="1"/>
    </xf>
    <xf numFmtId="0" fontId="58" fillId="5" borderId="12" xfId="0" applyFont="1" applyFill="1" applyBorder="1" applyAlignment="1">
      <alignment vertical="center" wrapText="1"/>
    </xf>
    <xf numFmtId="0" fontId="58" fillId="5" borderId="12" xfId="0" applyFont="1" applyFill="1" applyBorder="1" applyAlignment="1">
      <alignment horizontal="center" vertical="center"/>
    </xf>
    <xf numFmtId="0" fontId="58" fillId="5" borderId="1" xfId="0" applyFont="1" applyFill="1" applyBorder="1" applyAlignment="1">
      <alignment horizontal="center" vertical="center" wrapText="1"/>
    </xf>
    <xf numFmtId="177" fontId="37" fillId="5" borderId="5" xfId="1" applyNumberFormat="1" applyFont="1" applyFill="1" applyBorder="1">
      <alignment vertical="center"/>
    </xf>
    <xf numFmtId="0" fontId="46" fillId="5" borderId="1" xfId="0" applyFont="1" applyFill="1" applyBorder="1" applyAlignment="1">
      <alignment vertical="center" wrapText="1"/>
    </xf>
    <xf numFmtId="0" fontId="58" fillId="5" borderId="1" xfId="0" applyFont="1" applyFill="1" applyBorder="1" applyAlignment="1">
      <alignment vertical="center" wrapText="1"/>
    </xf>
    <xf numFmtId="0" fontId="58" fillId="5" borderId="1" xfId="0" applyFont="1" applyFill="1" applyBorder="1" applyAlignment="1">
      <alignment horizontal="center" vertical="center"/>
    </xf>
    <xf numFmtId="177" fontId="37" fillId="5" borderId="1" xfId="1" applyNumberFormat="1" applyFont="1" applyFill="1" applyBorder="1">
      <alignment vertical="center"/>
    </xf>
    <xf numFmtId="177" fontId="32" fillId="5" borderId="5" xfId="1" applyNumberFormat="1" applyFont="1" applyFill="1" applyBorder="1" applyAlignment="1">
      <alignment vertical="center"/>
    </xf>
    <xf numFmtId="177" fontId="37" fillId="12" borderId="1" xfId="1" applyNumberFormat="1" applyFont="1" applyFill="1" applyBorder="1" applyProtection="1">
      <alignment vertical="center"/>
    </xf>
    <xf numFmtId="38" fontId="37" fillId="13" borderId="9" xfId="1" applyFont="1" applyFill="1" applyBorder="1" applyProtection="1">
      <alignment vertical="center"/>
      <protection locked="0"/>
    </xf>
    <xf numFmtId="38" fontId="37" fillId="0" borderId="9" xfId="1" applyFont="1" applyBorder="1" applyProtection="1">
      <alignment vertical="center"/>
      <protection locked="0"/>
    </xf>
    <xf numFmtId="0" fontId="39" fillId="8" borderId="0" xfId="0" applyFont="1" applyFill="1" applyAlignment="1">
      <alignment vertical="center" wrapText="1"/>
    </xf>
    <xf numFmtId="0" fontId="0" fillId="7" borderId="13" xfId="0" applyFill="1" applyBorder="1" applyAlignment="1">
      <alignment horizontal="center" vertical="center"/>
    </xf>
    <xf numFmtId="0" fontId="0" fillId="7" borderId="0" xfId="0" applyFill="1" applyBorder="1" applyAlignment="1">
      <alignment horizontal="center" vertical="center"/>
    </xf>
    <xf numFmtId="0" fontId="35" fillId="7" borderId="0" xfId="0" quotePrefix="1" applyFont="1" applyFill="1" applyAlignment="1">
      <alignment horizontal="right" vertical="center"/>
    </xf>
    <xf numFmtId="0" fontId="0" fillId="7" borderId="0" xfId="0" applyFill="1" applyAlignment="1">
      <alignment horizontal="center" vertical="center"/>
    </xf>
    <xf numFmtId="0" fontId="35" fillId="7" borderId="0" xfId="0" applyFont="1" applyFill="1" applyAlignment="1">
      <alignment horizontal="left" vertical="center" wrapText="1"/>
    </xf>
    <xf numFmtId="0" fontId="19" fillId="2" borderId="14" xfId="0" applyFont="1" applyFill="1" applyBorder="1" applyAlignment="1">
      <alignment vertical="top" wrapText="1"/>
    </xf>
    <xf numFmtId="0" fontId="33" fillId="2" borderId="15" xfId="0" applyFont="1" applyFill="1" applyBorder="1" applyAlignment="1">
      <alignment vertical="top" wrapText="1"/>
    </xf>
    <xf numFmtId="0" fontId="33" fillId="2" borderId="16" xfId="0" applyFont="1" applyFill="1" applyBorder="1" applyAlignment="1">
      <alignment vertical="top" wrapText="1"/>
    </xf>
    <xf numFmtId="0" fontId="47" fillId="2" borderId="17" xfId="0" applyFont="1" applyFill="1" applyBorder="1" applyAlignment="1">
      <alignment vertical="top" wrapText="1"/>
    </xf>
    <xf numFmtId="0" fontId="47" fillId="2" borderId="18" xfId="0" applyFont="1" applyFill="1" applyBorder="1" applyAlignment="1">
      <alignment vertical="top" wrapText="1"/>
    </xf>
    <xf numFmtId="0" fontId="47" fillId="2" borderId="19" xfId="0" applyFont="1" applyFill="1" applyBorder="1" applyAlignment="1">
      <alignment vertical="top" wrapText="1"/>
    </xf>
    <xf numFmtId="0" fontId="33" fillId="2" borderId="0" xfId="0" applyFont="1" applyFill="1" applyAlignment="1">
      <alignment vertical="center"/>
    </xf>
    <xf numFmtId="0" fontId="34" fillId="2" borderId="0" xfId="0" applyFont="1" applyFill="1" applyAlignment="1">
      <alignment vertical="center"/>
    </xf>
    <xf numFmtId="0" fontId="48" fillId="2" borderId="0" xfId="0" applyFont="1" applyFill="1" applyAlignment="1">
      <alignment horizontal="center" vertical="center"/>
    </xf>
    <xf numFmtId="0" fontId="49" fillId="11" borderId="20" xfId="0" applyFont="1" applyFill="1" applyBorder="1" applyAlignment="1">
      <alignment vertical="top" wrapText="1"/>
    </xf>
    <xf numFmtId="0" fontId="49" fillId="11" borderId="21" xfId="0" applyFont="1" applyFill="1" applyBorder="1" applyAlignment="1">
      <alignment vertical="top" wrapText="1"/>
    </xf>
    <xf numFmtId="0" fontId="49" fillId="11" borderId="22" xfId="0" applyFont="1" applyFill="1" applyBorder="1" applyAlignment="1">
      <alignment vertical="top" wrapText="1"/>
    </xf>
    <xf numFmtId="0" fontId="27" fillId="2" borderId="23" xfId="0" applyFont="1" applyFill="1" applyBorder="1" applyAlignment="1">
      <alignment horizontal="center" vertical="center" wrapText="1"/>
    </xf>
    <xf numFmtId="0" fontId="27" fillId="2" borderId="24" xfId="0" applyFont="1" applyFill="1" applyBorder="1" applyAlignment="1">
      <alignment horizontal="center" vertical="center"/>
    </xf>
    <xf numFmtId="0" fontId="36" fillId="2" borderId="23" xfId="0" applyFont="1" applyFill="1" applyBorder="1" applyAlignment="1">
      <alignment horizontal="center" vertical="center" wrapText="1"/>
    </xf>
    <xf numFmtId="0" fontId="36" fillId="2" borderId="24" xfId="0" applyFont="1" applyFill="1" applyBorder="1" applyAlignment="1">
      <alignment horizontal="center" vertical="center"/>
    </xf>
    <xf numFmtId="0" fontId="0" fillId="0" borderId="0" xfId="0" applyAlignment="1">
      <alignment vertical="center" wrapText="1"/>
    </xf>
    <xf numFmtId="0" fontId="50" fillId="2" borderId="15" xfId="0" applyFont="1" applyFill="1" applyBorder="1" applyAlignment="1">
      <alignment vertical="top" wrapText="1"/>
    </xf>
    <xf numFmtId="0" fontId="50" fillId="2" borderId="16" xfId="0" applyFont="1" applyFill="1" applyBorder="1" applyAlignment="1">
      <alignment vertical="top" wrapText="1"/>
    </xf>
    <xf numFmtId="0" fontId="51" fillId="2" borderId="17" xfId="0" applyFont="1" applyFill="1" applyBorder="1" applyAlignment="1">
      <alignment vertical="top" wrapText="1"/>
    </xf>
    <xf numFmtId="0" fontId="51" fillId="2" borderId="18" xfId="0" applyFont="1" applyFill="1" applyBorder="1" applyAlignment="1">
      <alignment vertical="top" wrapText="1"/>
    </xf>
    <xf numFmtId="0" fontId="51" fillId="2" borderId="19"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1123950</xdr:colOff>
      <xdr:row>17</xdr:row>
      <xdr:rowOff>133350</xdr:rowOff>
    </xdr:from>
    <xdr:to>
      <xdr:col>5</xdr:col>
      <xdr:colOff>95250</xdr:colOff>
      <xdr:row>20</xdr:row>
      <xdr:rowOff>114300</xdr:rowOff>
    </xdr:to>
    <xdr:sp macro="" textlink="">
      <xdr:nvSpPr>
        <xdr:cNvPr id="2" name="大かっこ 1">
          <a:extLst>
            <a:ext uri="{FF2B5EF4-FFF2-40B4-BE49-F238E27FC236}">
              <a16:creationId xmlns:a16="http://schemas.microsoft.com/office/drawing/2014/main" id="{BDFE09D1-BB9E-FE4E-3A66-211E93BB4264}"/>
            </a:ext>
          </a:extLst>
        </xdr:cNvPr>
        <xdr:cNvSpPr/>
      </xdr:nvSpPr>
      <xdr:spPr>
        <a:xfrm>
          <a:off x="1123950" y="476250"/>
          <a:ext cx="22574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85725</xdr:colOff>
      <xdr:row>11</xdr:row>
      <xdr:rowOff>466724</xdr:rowOff>
    </xdr:from>
    <xdr:to>
      <xdr:col>1</xdr:col>
      <xdr:colOff>1181100</xdr:colOff>
      <xdr:row>15</xdr:row>
      <xdr:rowOff>9524</xdr:rowOff>
    </xdr:to>
    <xdr:sp macro="" textlink="">
      <xdr:nvSpPr>
        <xdr:cNvPr id="3" name="右矢印 2">
          <a:extLst>
            <a:ext uri="{FF2B5EF4-FFF2-40B4-BE49-F238E27FC236}">
              <a16:creationId xmlns:a16="http://schemas.microsoft.com/office/drawing/2014/main" id="{32998099-7D29-3438-7BBC-DE8047EF7487}"/>
            </a:ext>
          </a:extLst>
        </xdr:cNvPr>
        <xdr:cNvSpPr/>
      </xdr:nvSpPr>
      <xdr:spPr>
        <a:xfrm>
          <a:off x="85725" y="3543299"/>
          <a:ext cx="1276350" cy="1609725"/>
        </a:xfrm>
        <a:prstGeom prst="rightArrow">
          <a:avLst>
            <a:gd name="adj1" fmla="val 50000"/>
            <a:gd name="adj2" fmla="val 46212"/>
          </a:avLst>
        </a:prstGeom>
        <a:solidFill>
          <a:srgbClr val="FFCCFF"/>
        </a:solidFill>
        <a:ln>
          <a:solidFill>
            <a:srgbClr val="FF3399">
              <a:alpha val="97647"/>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00" b="1">
              <a:solidFill>
                <a:schemeClr val="tx1"/>
              </a:solidFill>
              <a:latin typeface="メイリオ" panose="020B0604030504040204" pitchFamily="50" charset="-128"/>
              <a:ea typeface="メイリオ" panose="020B0604030504040204" pitchFamily="50" charset="-128"/>
            </a:rPr>
            <a:t>白いセルに数量を入力</a:t>
          </a:r>
        </a:p>
      </xdr:txBody>
    </xdr:sp>
    <xdr:clientData/>
  </xdr:twoCellAnchor>
  <xdr:twoCellAnchor>
    <xdr:from>
      <xdr:col>11</xdr:col>
      <xdr:colOff>135271</xdr:colOff>
      <xdr:row>22</xdr:row>
      <xdr:rowOff>151280</xdr:rowOff>
    </xdr:from>
    <xdr:to>
      <xdr:col>11</xdr:col>
      <xdr:colOff>1690647</xdr:colOff>
      <xdr:row>28</xdr:row>
      <xdr:rowOff>15770</xdr:rowOff>
    </xdr:to>
    <xdr:sp macro="" textlink="">
      <xdr:nvSpPr>
        <xdr:cNvPr id="6" name="右矢印 5">
          <a:extLst>
            <a:ext uri="{FF2B5EF4-FFF2-40B4-BE49-F238E27FC236}">
              <a16:creationId xmlns:a16="http://schemas.microsoft.com/office/drawing/2014/main" id="{B965ABD9-E8C7-DE33-5C07-CB4069727B45}"/>
            </a:ext>
          </a:extLst>
        </xdr:cNvPr>
        <xdr:cNvSpPr/>
      </xdr:nvSpPr>
      <xdr:spPr>
        <a:xfrm flipH="1">
          <a:off x="8694164" y="6145226"/>
          <a:ext cx="1555376" cy="953062"/>
        </a:xfrm>
        <a:prstGeom prst="right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Ｄ 消化率</a:t>
          </a:r>
          <a:endParaRPr kumimoji="1" lang="ja-JP" altLang="en-US" sz="1100" b="1">
            <a:solidFill>
              <a:srgbClr val="FF0000"/>
            </a:solidFill>
          </a:endParaRPr>
        </a:p>
      </xdr:txBody>
    </xdr:sp>
    <xdr:clientData/>
  </xdr:twoCellAnchor>
  <xdr:twoCellAnchor>
    <xdr:from>
      <xdr:col>7</xdr:col>
      <xdr:colOff>292555</xdr:colOff>
      <xdr:row>14</xdr:row>
      <xdr:rowOff>20411</xdr:rowOff>
    </xdr:from>
    <xdr:to>
      <xdr:col>10</xdr:col>
      <xdr:colOff>189140</xdr:colOff>
      <xdr:row>20</xdr:row>
      <xdr:rowOff>65311</xdr:rowOff>
    </xdr:to>
    <xdr:sp macro="" textlink="">
      <xdr:nvSpPr>
        <xdr:cNvPr id="7" name="上矢印 6">
          <a:extLst>
            <a:ext uri="{FF2B5EF4-FFF2-40B4-BE49-F238E27FC236}">
              <a16:creationId xmlns:a16="http://schemas.microsoft.com/office/drawing/2014/main" id="{2CC78EA4-7F87-5324-247C-FFD4AB4FEC0B}"/>
            </a:ext>
          </a:extLst>
        </xdr:cNvPr>
        <xdr:cNvSpPr/>
      </xdr:nvSpPr>
      <xdr:spPr>
        <a:xfrm>
          <a:off x="6572251" y="4640036"/>
          <a:ext cx="1985282" cy="1065436"/>
        </a:xfrm>
        <a:prstGeom prst="upArrow">
          <a:avLst>
            <a:gd name="adj1" fmla="val 56186"/>
            <a:gd name="adj2" fmla="val 51585"/>
          </a:avLst>
        </a:prstGeom>
        <a:solidFill>
          <a:srgbClr val="FFCCFF"/>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marL="0" indent="0" algn="l">
            <a:lnSpc>
              <a:spcPts val="2100"/>
            </a:lnSpc>
            <a:buFontTx/>
            <a:buNone/>
          </a:pPr>
          <a:r>
            <a:rPr kumimoji="1" lang="ja-JP" altLang="en-US" sz="1000" b="1">
              <a:solidFill>
                <a:schemeClr val="tx1"/>
              </a:solidFill>
              <a:latin typeface="メイリオ" panose="020B0604030504040204" pitchFamily="50" charset="-128"/>
              <a:ea typeface="メイリオ" panose="020B0604030504040204" pitchFamily="50" charset="-128"/>
            </a:rPr>
            <a:t>白いセル</a:t>
          </a:r>
          <a:endParaRPr kumimoji="1" lang="en-US" altLang="ja-JP" sz="1000" b="1">
            <a:solidFill>
              <a:schemeClr val="tx1"/>
            </a:solidFill>
            <a:latin typeface="メイリオ" panose="020B0604030504040204" pitchFamily="50" charset="-128"/>
            <a:ea typeface="メイリオ" panose="020B0604030504040204" pitchFamily="50" charset="-128"/>
          </a:endParaRPr>
        </a:p>
        <a:p>
          <a:pPr marL="0" indent="0" algn="l">
            <a:lnSpc>
              <a:spcPts val="2100"/>
            </a:lnSpc>
            <a:buFontTx/>
            <a:buNone/>
          </a:pPr>
          <a:r>
            <a:rPr kumimoji="1" lang="ja-JP" altLang="en-US" sz="1000" b="1">
              <a:solidFill>
                <a:schemeClr val="tx1"/>
              </a:solidFill>
              <a:latin typeface="メイリオ" panose="020B0604030504040204" pitchFamily="50" charset="-128"/>
              <a:ea typeface="メイリオ" panose="020B0604030504040204" pitchFamily="50" charset="-128"/>
            </a:rPr>
            <a:t>に数量を</a:t>
          </a:r>
          <a:endParaRPr kumimoji="1" lang="en-US" altLang="ja-JP" sz="1000" b="1">
            <a:solidFill>
              <a:schemeClr val="tx1"/>
            </a:solidFill>
            <a:latin typeface="メイリオ" panose="020B0604030504040204" pitchFamily="50" charset="-128"/>
            <a:ea typeface="メイリオ" panose="020B0604030504040204" pitchFamily="50" charset="-128"/>
          </a:endParaRPr>
        </a:p>
        <a:p>
          <a:pPr marL="0" indent="0" algn="l">
            <a:lnSpc>
              <a:spcPts val="2100"/>
            </a:lnSpc>
            <a:buFontTx/>
            <a:buNone/>
          </a:pPr>
          <a:r>
            <a:rPr kumimoji="1" lang="ja-JP" altLang="en-US" sz="1000" b="1">
              <a:solidFill>
                <a:schemeClr val="tx1"/>
              </a:solidFill>
              <a:latin typeface="メイリオ" panose="020B0604030504040204" pitchFamily="50" charset="-128"/>
              <a:ea typeface="メイリオ" panose="020B0604030504040204" pitchFamily="50" charset="-128"/>
            </a:rPr>
            <a:t>入力</a:t>
          </a:r>
          <a:endParaRPr kumimoji="1" lang="en-US" altLang="ja-JP" sz="10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1123950</xdr:colOff>
      <xdr:row>29</xdr:row>
      <xdr:rowOff>133350</xdr:rowOff>
    </xdr:from>
    <xdr:to>
      <xdr:col>5</xdr:col>
      <xdr:colOff>95250</xdr:colOff>
      <xdr:row>32</xdr:row>
      <xdr:rowOff>114300</xdr:rowOff>
    </xdr:to>
    <xdr:sp macro="" textlink="">
      <xdr:nvSpPr>
        <xdr:cNvPr id="2" name="大かっこ 1">
          <a:extLst>
            <a:ext uri="{FF2B5EF4-FFF2-40B4-BE49-F238E27FC236}">
              <a16:creationId xmlns:a16="http://schemas.microsoft.com/office/drawing/2014/main" id="{BBF1240B-B333-2D8A-FEBE-87675B5E94A0}"/>
            </a:ext>
          </a:extLst>
        </xdr:cNvPr>
        <xdr:cNvSpPr/>
      </xdr:nvSpPr>
      <xdr:spPr>
        <a:xfrm>
          <a:off x="1304925" y="4591050"/>
          <a:ext cx="322897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232737</xdr:colOff>
      <xdr:row>35</xdr:row>
      <xdr:rowOff>816</xdr:rowOff>
    </xdr:from>
    <xdr:to>
      <xdr:col>11</xdr:col>
      <xdr:colOff>1855909</xdr:colOff>
      <xdr:row>40</xdr:row>
      <xdr:rowOff>52257</xdr:rowOff>
    </xdr:to>
    <xdr:sp macro="" textlink="">
      <xdr:nvSpPr>
        <xdr:cNvPr id="5" name="右矢印 4">
          <a:extLst>
            <a:ext uri="{FF2B5EF4-FFF2-40B4-BE49-F238E27FC236}">
              <a16:creationId xmlns:a16="http://schemas.microsoft.com/office/drawing/2014/main" id="{3975A256-ACE8-E5C6-8E07-FB82E960835E}"/>
            </a:ext>
          </a:extLst>
        </xdr:cNvPr>
        <xdr:cNvSpPr/>
      </xdr:nvSpPr>
      <xdr:spPr>
        <a:xfrm flipH="1">
          <a:off x="8797910" y="8412124"/>
          <a:ext cx="1623172" cy="952652"/>
        </a:xfrm>
        <a:prstGeom prst="right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Ｄ消化率</a:t>
          </a:r>
          <a:endParaRPr kumimoji="1" lang="ja-JP" altLang="en-US" sz="1100" b="1">
            <a:solidFill>
              <a:srgbClr val="FF0000"/>
            </a:solidFill>
          </a:endParaRPr>
        </a:p>
      </xdr:txBody>
    </xdr:sp>
    <xdr:clientData/>
  </xdr:twoCellAnchor>
  <xdr:twoCellAnchor>
    <xdr:from>
      <xdr:col>0</xdr:col>
      <xdr:colOff>35619</xdr:colOff>
      <xdr:row>17</xdr:row>
      <xdr:rowOff>26865</xdr:rowOff>
    </xdr:from>
    <xdr:to>
      <xdr:col>2</xdr:col>
      <xdr:colOff>65942</xdr:colOff>
      <xdr:row>24</xdr:row>
      <xdr:rowOff>7379</xdr:rowOff>
    </xdr:to>
    <xdr:sp macro="" textlink="">
      <xdr:nvSpPr>
        <xdr:cNvPr id="6" name="右矢印 2">
          <a:extLst>
            <a:ext uri="{FF2B5EF4-FFF2-40B4-BE49-F238E27FC236}">
              <a16:creationId xmlns:a16="http://schemas.microsoft.com/office/drawing/2014/main" id="{3525B8B5-6183-3DD1-F248-AB621BA3FD54}"/>
            </a:ext>
          </a:extLst>
        </xdr:cNvPr>
        <xdr:cNvSpPr/>
      </xdr:nvSpPr>
      <xdr:spPr>
        <a:xfrm>
          <a:off x="35619" y="4965211"/>
          <a:ext cx="1444419" cy="1467880"/>
        </a:xfrm>
        <a:prstGeom prst="rightArrow">
          <a:avLst>
            <a:gd name="adj1" fmla="val 50000"/>
            <a:gd name="adj2" fmla="val 46212"/>
          </a:avLst>
        </a:prstGeom>
        <a:solidFill>
          <a:srgbClr val="FFCCFF"/>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000" b="1">
              <a:solidFill>
                <a:schemeClr val="tx1"/>
              </a:solidFill>
              <a:latin typeface="メイリオ" panose="020B0604030504040204" pitchFamily="50" charset="-128"/>
              <a:ea typeface="メイリオ" panose="020B0604030504040204" pitchFamily="50" charset="-128"/>
            </a:rPr>
            <a:t>白いセルに数量を入力</a:t>
          </a:r>
        </a:p>
      </xdr:txBody>
    </xdr:sp>
    <xdr:clientData/>
  </xdr:twoCellAnchor>
  <xdr:twoCellAnchor>
    <xdr:from>
      <xdr:col>7</xdr:col>
      <xdr:colOff>765685</xdr:colOff>
      <xdr:row>14</xdr:row>
      <xdr:rowOff>461257</xdr:rowOff>
    </xdr:from>
    <xdr:to>
      <xdr:col>11</xdr:col>
      <xdr:colOff>120195</xdr:colOff>
      <xdr:row>23</xdr:row>
      <xdr:rowOff>65768</xdr:rowOff>
    </xdr:to>
    <xdr:sp macro="" textlink="">
      <xdr:nvSpPr>
        <xdr:cNvPr id="7" name="上矢印 6">
          <a:extLst>
            <a:ext uri="{FF2B5EF4-FFF2-40B4-BE49-F238E27FC236}">
              <a16:creationId xmlns:a16="http://schemas.microsoft.com/office/drawing/2014/main" id="{64E6DBF0-A76B-4D73-CA0B-008D04F8CFAF}"/>
            </a:ext>
          </a:extLst>
        </xdr:cNvPr>
        <xdr:cNvSpPr/>
      </xdr:nvSpPr>
      <xdr:spPr>
        <a:xfrm>
          <a:off x="7045381" y="4611436"/>
          <a:ext cx="1633707" cy="1761243"/>
        </a:xfrm>
        <a:prstGeom prst="upArrow">
          <a:avLst>
            <a:gd name="adj1" fmla="val 50000"/>
            <a:gd name="adj2" fmla="val 60723"/>
          </a:avLst>
        </a:prstGeom>
        <a:solidFill>
          <a:srgbClr val="FFCCFF"/>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marL="0" indent="0" algn="l">
            <a:lnSpc>
              <a:spcPts val="2100"/>
            </a:lnSpc>
            <a:buFontTx/>
            <a:buNone/>
          </a:pPr>
          <a:r>
            <a:rPr kumimoji="1" lang="ja-JP" altLang="en-US" sz="1000" b="1">
              <a:solidFill>
                <a:schemeClr val="tx1"/>
              </a:solidFill>
              <a:latin typeface="メイリオ" panose="020B0604030504040204" pitchFamily="50" charset="-128"/>
              <a:ea typeface="メイリオ" panose="020B0604030504040204" pitchFamily="50" charset="-128"/>
            </a:rPr>
            <a:t>白いセルに数量</a:t>
          </a:r>
          <a:endParaRPr kumimoji="1" lang="en-US" altLang="ja-JP" sz="1000" b="1">
            <a:solidFill>
              <a:schemeClr val="tx1"/>
            </a:solidFill>
            <a:latin typeface="メイリオ" panose="020B0604030504040204" pitchFamily="50" charset="-128"/>
            <a:ea typeface="メイリオ" panose="020B0604030504040204" pitchFamily="50" charset="-128"/>
          </a:endParaRPr>
        </a:p>
        <a:p>
          <a:pPr marL="0" indent="0" algn="l">
            <a:lnSpc>
              <a:spcPts val="2100"/>
            </a:lnSpc>
            <a:buFontTx/>
            <a:buNone/>
          </a:pPr>
          <a:r>
            <a:rPr kumimoji="1" lang="ja-JP" altLang="en-US" sz="1000" b="1">
              <a:solidFill>
                <a:schemeClr val="tx1"/>
              </a:solidFill>
              <a:latin typeface="メイリオ" panose="020B0604030504040204" pitchFamily="50" charset="-128"/>
              <a:ea typeface="メイリオ" panose="020B0604030504040204" pitchFamily="50" charset="-128"/>
            </a:rPr>
            <a:t>を入力</a:t>
          </a:r>
          <a:endParaRPr kumimoji="1" lang="en-US" altLang="ja-JP" sz="10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DA56C-C675-4667-A699-B1360B7A77FC}">
  <sheetPr>
    <tabColor rgb="FF65D7FF"/>
  </sheetPr>
  <dimension ref="A1:T36"/>
  <sheetViews>
    <sheetView tabSelected="1" view="pageBreakPreview" zoomScale="140" zoomScaleNormal="85" zoomScaleSheetLayoutView="140" workbookViewId="0">
      <selection activeCell="C15" sqref="C15"/>
    </sheetView>
  </sheetViews>
  <sheetFormatPr defaultRowHeight="13.5"/>
  <cols>
    <col min="1" max="1" width="2.375" style="32" customWidth="1"/>
    <col min="2" max="2" width="16.125" customWidth="1"/>
    <col min="3" max="6" width="13.25" customWidth="1"/>
    <col min="7" max="7" width="11" customWidth="1"/>
    <col min="8" max="8" width="12.25" customWidth="1"/>
    <col min="9" max="9" width="2.125" customWidth="1"/>
    <col min="10" max="10" width="13" customWidth="1"/>
    <col min="11" max="11" width="2.5" customWidth="1"/>
    <col min="12" max="12" width="27.75" customWidth="1"/>
    <col min="13" max="13" width="2.5" customWidth="1"/>
  </cols>
  <sheetData>
    <row r="1" spans="1:20" ht="30" customHeight="1">
      <c r="A1" s="1"/>
      <c r="B1" s="108" t="s">
        <v>89</v>
      </c>
      <c r="C1" s="108"/>
      <c r="D1" s="108"/>
      <c r="E1" s="108"/>
      <c r="F1" s="108"/>
      <c r="G1" s="108"/>
      <c r="H1" s="108"/>
      <c r="I1" s="108"/>
      <c r="J1" s="108"/>
      <c r="K1" s="108"/>
      <c r="L1" s="108"/>
      <c r="M1" s="1"/>
    </row>
    <row r="2" spans="1:20">
      <c r="A2" s="1"/>
      <c r="B2" s="1"/>
      <c r="C2" s="1"/>
      <c r="D2" s="1"/>
      <c r="E2" s="1"/>
      <c r="F2" s="1"/>
      <c r="G2" s="1"/>
      <c r="H2" s="1"/>
      <c r="I2" s="1"/>
      <c r="J2" s="1"/>
      <c r="K2" s="1"/>
      <c r="L2" s="1"/>
      <c r="M2" s="1"/>
    </row>
    <row r="3" spans="1:20" ht="14.25">
      <c r="A3" s="1"/>
      <c r="B3" s="106" t="s">
        <v>94</v>
      </c>
      <c r="C3" s="106"/>
      <c r="D3" s="106"/>
      <c r="E3" s="106"/>
      <c r="F3" s="106"/>
      <c r="G3" s="106"/>
      <c r="H3" s="106"/>
      <c r="I3" s="106"/>
      <c r="J3" s="106"/>
      <c r="K3" s="106"/>
      <c r="L3" s="106"/>
      <c r="M3" s="1"/>
    </row>
    <row r="4" spans="1:20" ht="21" customHeight="1">
      <c r="A4" s="1"/>
      <c r="B4" s="107" t="s">
        <v>96</v>
      </c>
      <c r="C4" s="107"/>
      <c r="D4" s="107"/>
      <c r="E4" s="107"/>
      <c r="F4" s="107"/>
      <c r="G4" s="107"/>
      <c r="H4" s="107"/>
      <c r="I4" s="107"/>
      <c r="J4" s="107"/>
      <c r="K4" s="107"/>
      <c r="L4" s="107"/>
      <c r="M4" s="1"/>
    </row>
    <row r="5" spans="1:20" ht="6.75" customHeight="1">
      <c r="A5" s="1"/>
      <c r="B5" s="19"/>
      <c r="C5" s="1"/>
      <c r="D5" s="1"/>
      <c r="E5" s="1"/>
      <c r="F5" s="1"/>
      <c r="G5" s="1"/>
      <c r="H5" s="1"/>
      <c r="I5" s="1"/>
      <c r="J5" s="1"/>
      <c r="K5" s="1"/>
      <c r="L5" s="1"/>
      <c r="M5" s="1"/>
    </row>
    <row r="6" spans="1:20" ht="84.75" customHeight="1">
      <c r="A6" s="1"/>
      <c r="B6" s="100" t="s">
        <v>90</v>
      </c>
      <c r="C6" s="101"/>
      <c r="D6" s="101"/>
      <c r="E6" s="101"/>
      <c r="F6" s="101"/>
      <c r="G6" s="101"/>
      <c r="H6" s="101"/>
      <c r="I6" s="101"/>
      <c r="J6" s="101"/>
      <c r="K6" s="101"/>
      <c r="L6" s="102"/>
      <c r="M6" s="1"/>
    </row>
    <row r="7" spans="1:20" ht="6" customHeight="1">
      <c r="A7" s="1"/>
      <c r="B7" s="29"/>
      <c r="C7" s="30"/>
      <c r="D7" s="30"/>
      <c r="E7" s="30"/>
      <c r="F7" s="30"/>
      <c r="G7" s="30"/>
      <c r="H7" s="30"/>
      <c r="I7" s="30"/>
      <c r="J7" s="30"/>
      <c r="K7" s="30"/>
      <c r="L7" s="31"/>
      <c r="M7" s="1"/>
    </row>
    <row r="8" spans="1:20" ht="4.5" customHeight="1">
      <c r="A8" s="1"/>
      <c r="B8" s="103"/>
      <c r="C8" s="104"/>
      <c r="D8" s="104"/>
      <c r="E8" s="104"/>
      <c r="F8" s="104"/>
      <c r="G8" s="104"/>
      <c r="H8" s="104"/>
      <c r="I8" s="104"/>
      <c r="J8" s="104"/>
      <c r="K8" s="104"/>
      <c r="L8" s="105"/>
      <c r="M8" s="1"/>
      <c r="O8" s="54" t="s">
        <v>48</v>
      </c>
      <c r="P8" s="55"/>
      <c r="Q8" s="55"/>
      <c r="R8" s="55" t="s">
        <v>80</v>
      </c>
      <c r="S8" s="55"/>
      <c r="T8" s="55"/>
    </row>
    <row r="9" spans="1:20">
      <c r="A9" s="1"/>
      <c r="B9" s="8"/>
      <c r="C9" s="8"/>
      <c r="D9" s="8"/>
      <c r="E9" s="8"/>
      <c r="F9" s="8"/>
      <c r="G9" s="8"/>
      <c r="H9" s="8"/>
      <c r="I9" s="8"/>
      <c r="J9" s="8"/>
      <c r="K9" s="8"/>
      <c r="L9" s="8"/>
      <c r="M9" s="1"/>
      <c r="O9" s="94" t="s">
        <v>52</v>
      </c>
      <c r="P9" s="94"/>
      <c r="Q9" s="94"/>
      <c r="R9" s="94"/>
      <c r="S9" s="94"/>
      <c r="T9" s="94"/>
    </row>
    <row r="10" spans="1:20" ht="9.75" customHeight="1">
      <c r="A10" s="1"/>
      <c r="B10" s="74" t="s">
        <v>82</v>
      </c>
      <c r="C10" s="1"/>
      <c r="D10" s="1"/>
      <c r="E10" s="1"/>
      <c r="F10" s="1"/>
      <c r="G10" s="1"/>
      <c r="H10" s="1"/>
      <c r="I10" s="1"/>
      <c r="J10" s="1"/>
      <c r="K10" s="1"/>
      <c r="L10" s="1"/>
      <c r="M10" s="1"/>
      <c r="O10" s="94"/>
      <c r="P10" s="94"/>
      <c r="Q10" s="94"/>
      <c r="R10" s="94"/>
      <c r="S10" s="94"/>
      <c r="T10" s="94"/>
    </row>
    <row r="11" spans="1:20" ht="14.25" thickBot="1">
      <c r="A11" s="1"/>
      <c r="B11" s="1"/>
      <c r="C11" s="9" t="s">
        <v>12</v>
      </c>
      <c r="D11" s="9" t="s">
        <v>15</v>
      </c>
      <c r="E11" s="9" t="s">
        <v>16</v>
      </c>
      <c r="F11" s="9"/>
      <c r="G11" s="9" t="s">
        <v>14</v>
      </c>
      <c r="H11" s="9" t="s">
        <v>13</v>
      </c>
      <c r="I11" s="9"/>
      <c r="J11" s="9" t="s">
        <v>11</v>
      </c>
      <c r="K11" s="1"/>
      <c r="L11" s="1"/>
      <c r="M11" s="1"/>
      <c r="O11" s="56" t="s">
        <v>66</v>
      </c>
      <c r="P11" s="56" t="s">
        <v>67</v>
      </c>
      <c r="Q11" s="56" t="s">
        <v>68</v>
      </c>
      <c r="R11" s="56"/>
      <c r="S11" s="56" t="s">
        <v>69</v>
      </c>
      <c r="T11" s="56" t="s">
        <v>70</v>
      </c>
    </row>
    <row r="12" spans="1:20" ht="82.5" customHeight="1" thickBot="1">
      <c r="A12" s="1"/>
      <c r="B12" s="80" t="s">
        <v>97</v>
      </c>
      <c r="C12" s="81" t="s">
        <v>77</v>
      </c>
      <c r="D12" s="82" t="s">
        <v>85</v>
      </c>
      <c r="E12" s="82" t="s">
        <v>86</v>
      </c>
      <c r="F12" s="82" t="s">
        <v>87</v>
      </c>
      <c r="G12" s="83" t="s">
        <v>17</v>
      </c>
      <c r="H12" s="84" t="s">
        <v>81</v>
      </c>
      <c r="I12" s="1"/>
      <c r="J12" s="73" t="s">
        <v>72</v>
      </c>
      <c r="K12" s="1"/>
      <c r="L12" s="78" t="s">
        <v>93</v>
      </c>
      <c r="M12" s="1"/>
      <c r="O12" s="57" t="s">
        <v>61</v>
      </c>
      <c r="P12" s="58" t="s">
        <v>62</v>
      </c>
      <c r="Q12" s="58" t="s">
        <v>63</v>
      </c>
      <c r="R12" s="58" t="s">
        <v>60</v>
      </c>
      <c r="S12" s="59" t="s">
        <v>17</v>
      </c>
      <c r="T12" s="60" t="s">
        <v>71</v>
      </c>
    </row>
    <row r="13" spans="1:20" ht="33.75" customHeight="1" thickTop="1" thickBot="1">
      <c r="A13" s="1"/>
      <c r="B13" s="20"/>
      <c r="C13" s="51">
        <v>5000</v>
      </c>
      <c r="D13" s="52">
        <v>2000</v>
      </c>
      <c r="E13" s="53">
        <v>0</v>
      </c>
      <c r="F13" s="51">
        <v>0</v>
      </c>
      <c r="G13" s="51">
        <v>0</v>
      </c>
      <c r="H13" s="85">
        <f>C13-D13-E13-F13</f>
        <v>3000</v>
      </c>
      <c r="I13" s="1"/>
      <c r="J13" s="92">
        <v>7000</v>
      </c>
      <c r="K13" s="1"/>
      <c r="L13" s="75">
        <f>ROUNDDOWN(((J22-J23)/2+(J24/2))*J25*J26,0)</f>
        <v>4900</v>
      </c>
      <c r="M13" s="1"/>
      <c r="O13" s="61">
        <v>5000</v>
      </c>
      <c r="P13" s="62">
        <v>500</v>
      </c>
      <c r="Q13" s="63"/>
      <c r="R13" s="61">
        <v>0</v>
      </c>
      <c r="S13" s="61">
        <v>0</v>
      </c>
      <c r="T13" s="64">
        <f>O13-P13-Q13-R13</f>
        <v>4500</v>
      </c>
    </row>
    <row r="14" spans="1:20" ht="36.75" customHeight="1" thickTop="1">
      <c r="A14" s="1"/>
      <c r="B14" s="11"/>
      <c r="C14" s="16" t="s">
        <v>32</v>
      </c>
      <c r="D14" s="112" t="s">
        <v>30</v>
      </c>
      <c r="E14" s="113"/>
      <c r="F14" s="113"/>
      <c r="G14" s="16" t="s">
        <v>31</v>
      </c>
      <c r="H14" s="17" t="s">
        <v>29</v>
      </c>
      <c r="I14" s="1"/>
      <c r="J14" s="16" t="s">
        <v>33</v>
      </c>
      <c r="K14" s="1"/>
      <c r="L14" s="109" t="str">
        <f>IF(L13=0,"割当申請は受け付けられますが、総申請数量が「年度枠」数量を上回った場合は申請を取り下げて頂くことになります。",IF(J26=1,"この基準数量以上で申請することもできますが、事業計画に沿った必要な申請数量としてください。（過去の通関実績もご考慮ください。）","これ以上の数量で申請をしても「基準数量」以上の割当を受けることはできません。"))</f>
        <v>この基準数量以上で申請することもできますが、事業計画に沿った必要な申請数量としてください。（過去の通関実績もご考慮ください。）</v>
      </c>
      <c r="M14" s="1"/>
      <c r="O14" s="94" t="s">
        <v>59</v>
      </c>
      <c r="P14" s="94"/>
      <c r="Q14" s="94"/>
      <c r="R14" s="94"/>
      <c r="S14" s="94"/>
      <c r="T14" s="94"/>
    </row>
    <row r="15" spans="1:20" ht="13.5" customHeight="1">
      <c r="A15" s="1"/>
      <c r="B15" s="12"/>
      <c r="C15" s="21"/>
      <c r="D15" s="22"/>
      <c r="E15" s="13"/>
      <c r="F15" s="13"/>
      <c r="G15" s="21"/>
      <c r="H15" s="13"/>
      <c r="I15" s="1"/>
      <c r="J15" s="21"/>
      <c r="K15" s="1"/>
      <c r="L15" s="110"/>
      <c r="M15" s="1"/>
    </row>
    <row r="16" spans="1:20" ht="13.5" customHeight="1">
      <c r="A16" s="37"/>
      <c r="B16" s="38" t="s">
        <v>45</v>
      </c>
      <c r="C16" s="39"/>
      <c r="D16" s="40"/>
      <c r="E16" s="40"/>
      <c r="F16" s="40"/>
      <c r="G16" s="41"/>
      <c r="H16" s="38"/>
      <c r="I16" s="37"/>
      <c r="J16" s="37"/>
      <c r="K16" s="37"/>
      <c r="L16" s="110"/>
      <c r="M16" s="37"/>
    </row>
    <row r="17" spans="1:13" ht="13.5" customHeight="1">
      <c r="A17" s="37"/>
      <c r="B17" s="42" t="s">
        <v>6</v>
      </c>
      <c r="C17" s="37"/>
      <c r="D17" s="37"/>
      <c r="E17" s="37"/>
      <c r="F17" s="37"/>
      <c r="G17" s="37"/>
      <c r="H17" s="37"/>
      <c r="I17" s="37"/>
      <c r="J17" s="37"/>
      <c r="K17" s="37"/>
      <c r="L17" s="110"/>
      <c r="M17" s="37"/>
    </row>
    <row r="18" spans="1:13" ht="13.5" customHeight="1">
      <c r="A18" s="37"/>
      <c r="B18" s="37"/>
      <c r="C18" s="37"/>
      <c r="D18" s="37"/>
      <c r="E18" s="37"/>
      <c r="F18" s="37"/>
      <c r="G18" s="37"/>
      <c r="H18" s="37"/>
      <c r="I18" s="37"/>
      <c r="J18" s="37"/>
      <c r="K18" s="37"/>
      <c r="L18" s="110"/>
      <c r="M18" s="37"/>
    </row>
    <row r="19" spans="1:13" ht="13.5" customHeight="1">
      <c r="A19" s="37"/>
      <c r="B19" s="37"/>
      <c r="C19" s="43" t="s">
        <v>0</v>
      </c>
      <c r="D19" s="98" t="s">
        <v>2</v>
      </c>
      <c r="E19" s="43" t="s">
        <v>3</v>
      </c>
      <c r="F19" s="98" t="s">
        <v>4</v>
      </c>
      <c r="G19" s="98"/>
      <c r="H19" s="37"/>
      <c r="I19" s="37"/>
      <c r="J19" s="37"/>
      <c r="K19" s="37"/>
      <c r="L19" s="110"/>
      <c r="M19" s="37"/>
    </row>
    <row r="20" spans="1:13" ht="13.5" customHeight="1">
      <c r="A20" s="37"/>
      <c r="B20" s="37"/>
      <c r="C20" s="44" t="s">
        <v>1</v>
      </c>
      <c r="D20" s="98"/>
      <c r="E20" s="44" t="s">
        <v>1</v>
      </c>
      <c r="F20" s="98"/>
      <c r="G20" s="98"/>
      <c r="H20" s="37"/>
      <c r="I20" s="37"/>
      <c r="J20" s="37"/>
      <c r="K20" s="37"/>
      <c r="L20" s="110"/>
      <c r="M20" s="37"/>
    </row>
    <row r="21" spans="1:13" ht="17.25" customHeight="1" thickBot="1">
      <c r="A21" s="37"/>
      <c r="B21" s="37"/>
      <c r="C21" s="37"/>
      <c r="D21" s="37"/>
      <c r="E21" s="37"/>
      <c r="F21" s="37"/>
      <c r="G21" s="37"/>
      <c r="H21" s="37"/>
      <c r="I21" s="37"/>
      <c r="J21" s="37"/>
      <c r="K21" s="37"/>
      <c r="L21" s="111"/>
      <c r="M21" s="37"/>
    </row>
    <row r="22" spans="1:13" ht="14.25">
      <c r="A22" s="37"/>
      <c r="B22" s="37"/>
      <c r="C22" s="42" t="s">
        <v>73</v>
      </c>
      <c r="D22" s="37"/>
      <c r="E22" s="37"/>
      <c r="F22" s="37"/>
      <c r="G22" s="37"/>
      <c r="H22" s="37"/>
      <c r="I22" s="37"/>
      <c r="J22" s="3">
        <f>ROUNDDOWN(H13,0)</f>
        <v>3000</v>
      </c>
      <c r="K22" s="37" t="s">
        <v>18</v>
      </c>
      <c r="L22" s="37"/>
      <c r="M22" s="37"/>
    </row>
    <row r="23" spans="1:13" ht="14.25">
      <c r="A23" s="37"/>
      <c r="B23" s="37"/>
      <c r="C23" s="42" t="s">
        <v>64</v>
      </c>
      <c r="D23" s="37"/>
      <c r="E23" s="37"/>
      <c r="F23" s="37"/>
      <c r="G23" s="37"/>
      <c r="H23" s="37"/>
      <c r="I23" s="37"/>
      <c r="J23" s="4">
        <f>G13</f>
        <v>0</v>
      </c>
      <c r="K23" s="37" t="s">
        <v>19</v>
      </c>
      <c r="L23" s="37"/>
      <c r="M23" s="37"/>
    </row>
    <row r="24" spans="1:13" ht="14.25">
      <c r="A24" s="37"/>
      <c r="B24" s="37"/>
      <c r="C24" s="42" t="s">
        <v>74</v>
      </c>
      <c r="D24" s="37"/>
      <c r="E24" s="37"/>
      <c r="F24" s="37"/>
      <c r="G24" s="37"/>
      <c r="H24" s="37"/>
      <c r="I24" s="37"/>
      <c r="J24" s="5">
        <f>J13</f>
        <v>7000</v>
      </c>
      <c r="K24" s="37" t="s">
        <v>20</v>
      </c>
      <c r="L24" s="37"/>
      <c r="M24" s="37"/>
    </row>
    <row r="25" spans="1:13" ht="14.25" customHeight="1">
      <c r="A25" s="37"/>
      <c r="B25" s="37"/>
      <c r="C25" s="99" t="s">
        <v>65</v>
      </c>
      <c r="D25" s="99"/>
      <c r="E25" s="99"/>
      <c r="F25" s="37"/>
      <c r="G25" s="37"/>
      <c r="H25" s="37"/>
      <c r="I25" s="37"/>
      <c r="J25" s="6">
        <v>0.98</v>
      </c>
      <c r="K25" s="37" t="s">
        <v>21</v>
      </c>
      <c r="L25" s="37"/>
      <c r="M25" s="37"/>
    </row>
    <row r="26" spans="1:13" ht="14.25">
      <c r="A26" s="37"/>
      <c r="B26" s="37"/>
      <c r="C26" s="42" t="s">
        <v>5</v>
      </c>
      <c r="D26" s="37"/>
      <c r="E26" s="37"/>
      <c r="F26" s="37"/>
      <c r="G26" s="37"/>
      <c r="H26" s="37"/>
      <c r="I26" s="37"/>
      <c r="J26" s="36">
        <f>IF(J28&gt;=0.95,1,J28)</f>
        <v>1</v>
      </c>
      <c r="K26" s="46" t="s">
        <v>46</v>
      </c>
      <c r="L26" s="37"/>
      <c r="M26" s="37"/>
    </row>
    <row r="27" spans="1:13">
      <c r="A27" s="37"/>
      <c r="B27" s="37"/>
      <c r="C27" s="37"/>
      <c r="D27" s="37"/>
      <c r="E27" s="37"/>
      <c r="F27" s="37"/>
      <c r="G27" s="37"/>
      <c r="H27" s="37"/>
      <c r="I27" s="37"/>
      <c r="J27" s="37"/>
      <c r="K27" s="37"/>
      <c r="L27" s="37"/>
      <c r="M27" s="37"/>
    </row>
    <row r="28" spans="1:13" ht="14.25">
      <c r="A28" s="37"/>
      <c r="B28" s="42" t="s">
        <v>7</v>
      </c>
      <c r="C28" s="97" t="s">
        <v>10</v>
      </c>
      <c r="D28" s="95" t="s">
        <v>8</v>
      </c>
      <c r="E28" s="95"/>
      <c r="F28" s="95"/>
      <c r="G28" s="95"/>
      <c r="H28" s="37"/>
      <c r="I28" s="37"/>
      <c r="J28" s="76">
        <f>ROUNDDOWN(((J30-J31)+J34+(J35*0.5)+J32)/(J33+J32),3)</f>
        <v>1</v>
      </c>
      <c r="K28" s="77" t="s">
        <v>92</v>
      </c>
      <c r="L28" s="37"/>
      <c r="M28" s="37"/>
    </row>
    <row r="29" spans="1:13">
      <c r="A29" s="37"/>
      <c r="B29" s="37"/>
      <c r="C29" s="97"/>
      <c r="D29" s="96" t="s">
        <v>9</v>
      </c>
      <c r="E29" s="96"/>
      <c r="F29" s="96"/>
      <c r="G29" s="96"/>
      <c r="H29" s="37"/>
      <c r="I29" s="37"/>
      <c r="J29" s="37"/>
      <c r="K29" s="37"/>
      <c r="L29" s="37"/>
      <c r="M29" s="37"/>
    </row>
    <row r="30" spans="1:13" ht="14.25">
      <c r="A30" s="37"/>
      <c r="B30" s="37"/>
      <c r="C30" s="42" t="s">
        <v>75</v>
      </c>
      <c r="D30" s="37"/>
      <c r="E30" s="37"/>
      <c r="F30" s="37"/>
      <c r="G30" s="37"/>
      <c r="H30" s="37"/>
      <c r="I30" s="37"/>
      <c r="J30" s="7">
        <f>J22</f>
        <v>3000</v>
      </c>
      <c r="K30" s="37" t="s">
        <v>22</v>
      </c>
      <c r="L30" s="37"/>
      <c r="M30" s="37"/>
    </row>
    <row r="31" spans="1:13" ht="14.25">
      <c r="A31" s="37"/>
      <c r="B31" s="37"/>
      <c r="C31" s="42" t="s">
        <v>26</v>
      </c>
      <c r="D31" s="37"/>
      <c r="E31" s="37"/>
      <c r="F31" s="37"/>
      <c r="G31" s="37"/>
      <c r="H31" s="37"/>
      <c r="I31" s="37"/>
      <c r="J31" s="7">
        <f>J23</f>
        <v>0</v>
      </c>
      <c r="K31" s="37" t="s">
        <v>19</v>
      </c>
      <c r="L31" s="37"/>
      <c r="M31" s="37"/>
    </row>
    <row r="32" spans="1:13" ht="14.25">
      <c r="A32" s="37"/>
      <c r="B32" s="37"/>
      <c r="C32" s="42" t="s">
        <v>74</v>
      </c>
      <c r="D32" s="37"/>
      <c r="E32" s="37"/>
      <c r="F32" s="37"/>
      <c r="G32" s="37"/>
      <c r="H32" s="37"/>
      <c r="I32" s="37"/>
      <c r="J32" s="5">
        <f>J24</f>
        <v>7000</v>
      </c>
      <c r="K32" s="37" t="s">
        <v>20</v>
      </c>
      <c r="L32" s="37"/>
      <c r="M32" s="37"/>
    </row>
    <row r="33" spans="1:13" ht="14.25">
      <c r="A33" s="37"/>
      <c r="B33" s="37"/>
      <c r="C33" s="42" t="s">
        <v>76</v>
      </c>
      <c r="D33" s="37"/>
      <c r="E33" s="37"/>
      <c r="F33" s="37"/>
      <c r="G33" s="37"/>
      <c r="H33" s="37"/>
      <c r="I33" s="37"/>
      <c r="J33" s="7">
        <f>C13</f>
        <v>5000</v>
      </c>
      <c r="K33" s="37" t="s">
        <v>23</v>
      </c>
      <c r="L33" s="37"/>
      <c r="M33" s="37"/>
    </row>
    <row r="34" spans="1:13" ht="14.25">
      <c r="A34" s="37"/>
      <c r="B34" s="37"/>
      <c r="C34" s="42" t="s">
        <v>83</v>
      </c>
      <c r="D34" s="37"/>
      <c r="E34" s="37"/>
      <c r="F34" s="37"/>
      <c r="G34" s="37"/>
      <c r="H34" s="37"/>
      <c r="I34" s="37"/>
      <c r="J34" s="7">
        <f>D13</f>
        <v>2000</v>
      </c>
      <c r="K34" s="37" t="s">
        <v>24</v>
      </c>
      <c r="L34" s="37"/>
      <c r="M34" s="37"/>
    </row>
    <row r="35" spans="1:13" ht="14.25">
      <c r="A35" s="37"/>
      <c r="B35" s="37"/>
      <c r="C35" s="45" t="s">
        <v>84</v>
      </c>
      <c r="D35" s="37"/>
      <c r="E35" s="37"/>
      <c r="F35" s="37"/>
      <c r="G35" s="37"/>
      <c r="H35" s="37"/>
      <c r="I35" s="37"/>
      <c r="J35" s="7">
        <f>E13</f>
        <v>0</v>
      </c>
      <c r="K35" s="37" t="s">
        <v>25</v>
      </c>
      <c r="L35" s="37"/>
      <c r="M35" s="37"/>
    </row>
    <row r="36" spans="1:13">
      <c r="A36" s="37"/>
      <c r="B36" s="37"/>
      <c r="C36" s="42"/>
      <c r="D36" s="37"/>
      <c r="E36" s="37"/>
      <c r="F36" s="37"/>
      <c r="G36" s="37"/>
      <c r="H36" s="37"/>
      <c r="I36" s="37"/>
      <c r="J36" s="37"/>
      <c r="K36" s="37"/>
      <c r="L36" s="37"/>
      <c r="M36" s="37"/>
    </row>
  </sheetData>
  <sheetProtection password="EF3E" sheet="1"/>
  <mergeCells count="15">
    <mergeCell ref="B6:L6"/>
    <mergeCell ref="B8:L8"/>
    <mergeCell ref="B3:L3"/>
    <mergeCell ref="B4:L4"/>
    <mergeCell ref="B1:L1"/>
    <mergeCell ref="O9:T10"/>
    <mergeCell ref="O14:T14"/>
    <mergeCell ref="D28:G28"/>
    <mergeCell ref="D29:G29"/>
    <mergeCell ref="C28:C29"/>
    <mergeCell ref="D19:D20"/>
    <mergeCell ref="F19:G20"/>
    <mergeCell ref="C25:E25"/>
    <mergeCell ref="L14:L21"/>
    <mergeCell ref="D14:F14"/>
  </mergeCells>
  <phoneticPr fontId="1"/>
  <printOptions horizontalCentered="1"/>
  <pageMargins left="0.70866141732283472" right="0.70866141732283472" top="0.39370078740157483" bottom="0.39370078740157483" header="0.31496062992125984" footer="0.31496062992125984"/>
  <pageSetup paperSize="9" scale="80" orientation="landscape" verticalDpi="0" r:id="rId1"/>
  <ignoredErrors>
    <ignoredError sqref="C20 E20"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3AA31-911C-4B18-AEB0-ECFCCF8F528F}">
  <sheetPr>
    <tabColor rgb="FFFF99CC"/>
  </sheetPr>
  <dimension ref="A1:T48"/>
  <sheetViews>
    <sheetView view="pageBreakPreview" zoomScale="140" zoomScaleNormal="100" zoomScaleSheetLayoutView="140" workbookViewId="0">
      <selection activeCell="D19" sqref="D19"/>
    </sheetView>
  </sheetViews>
  <sheetFormatPr defaultRowHeight="13.5"/>
  <cols>
    <col min="1" max="1" width="2.375" style="32" customWidth="1"/>
    <col min="2" max="2" width="16.125" customWidth="1"/>
    <col min="3" max="6" width="13.25" customWidth="1"/>
    <col min="7" max="7" width="11" customWidth="1"/>
    <col min="8" max="8" width="12.25" customWidth="1"/>
    <col min="9" max="9" width="2.125" customWidth="1"/>
    <col min="10" max="10" width="13" customWidth="1"/>
    <col min="11" max="11" width="2.5" customWidth="1"/>
    <col min="12" max="12" width="27.75" customWidth="1"/>
    <col min="13" max="13" width="2.5" customWidth="1"/>
    <col min="15" max="20" width="9.875" customWidth="1"/>
    <col min="21" max="21" width="9" customWidth="1"/>
  </cols>
  <sheetData>
    <row r="1" spans="1:20" ht="30" customHeight="1">
      <c r="A1" s="1"/>
      <c r="B1" s="108" t="s">
        <v>89</v>
      </c>
      <c r="C1" s="108"/>
      <c r="D1" s="108"/>
      <c r="E1" s="108"/>
      <c r="F1" s="108"/>
      <c r="G1" s="108"/>
      <c r="H1" s="108"/>
      <c r="I1" s="108"/>
      <c r="J1" s="108"/>
      <c r="K1" s="108"/>
      <c r="L1" s="108"/>
      <c r="M1" s="1"/>
    </row>
    <row r="2" spans="1:20">
      <c r="A2" s="1"/>
      <c r="B2" s="1"/>
      <c r="C2" s="1"/>
      <c r="D2" s="1"/>
      <c r="E2" s="1"/>
      <c r="F2" s="1"/>
      <c r="G2" s="1"/>
      <c r="H2" s="1"/>
      <c r="I2" s="1"/>
      <c r="J2" s="1"/>
      <c r="K2" s="1"/>
      <c r="L2" s="1"/>
      <c r="M2" s="1"/>
    </row>
    <row r="3" spans="1:20" ht="20.25" customHeight="1">
      <c r="A3" s="1"/>
      <c r="B3" s="106" t="s">
        <v>94</v>
      </c>
      <c r="C3" s="106"/>
      <c r="D3" s="106"/>
      <c r="E3" s="106"/>
      <c r="F3" s="106"/>
      <c r="G3" s="106"/>
      <c r="H3" s="106"/>
      <c r="I3" s="106"/>
      <c r="J3" s="106"/>
      <c r="K3" s="106"/>
      <c r="L3" s="106"/>
      <c r="M3" s="1"/>
    </row>
    <row r="4" spans="1:20">
      <c r="A4" s="1"/>
      <c r="B4" s="107" t="s">
        <v>95</v>
      </c>
      <c r="C4" s="107"/>
      <c r="D4" s="107"/>
      <c r="E4" s="107"/>
      <c r="F4" s="107"/>
      <c r="G4" s="107"/>
      <c r="H4" s="107"/>
      <c r="I4" s="107"/>
      <c r="J4" s="107"/>
      <c r="K4" s="107"/>
      <c r="L4" s="107"/>
      <c r="M4" s="1"/>
    </row>
    <row r="5" spans="1:20" ht="6" customHeight="1">
      <c r="A5" s="1"/>
      <c r="B5" s="19"/>
      <c r="C5" s="1"/>
      <c r="D5" s="1"/>
      <c r="E5" s="1"/>
      <c r="F5" s="1"/>
      <c r="G5" s="1"/>
      <c r="H5" s="1"/>
      <c r="I5" s="1"/>
      <c r="J5" s="1"/>
      <c r="K5" s="1"/>
      <c r="L5" s="1"/>
      <c r="M5" s="1"/>
    </row>
    <row r="6" spans="1:20" ht="83.25" customHeight="1">
      <c r="A6" s="1"/>
      <c r="B6" s="100" t="s">
        <v>91</v>
      </c>
      <c r="C6" s="117"/>
      <c r="D6" s="117"/>
      <c r="E6" s="117"/>
      <c r="F6" s="117"/>
      <c r="G6" s="117"/>
      <c r="H6" s="117"/>
      <c r="I6" s="117"/>
      <c r="J6" s="117"/>
      <c r="K6" s="117"/>
      <c r="L6" s="118"/>
      <c r="M6" s="1"/>
    </row>
    <row r="7" spans="1:20" ht="4.5" customHeight="1">
      <c r="A7" s="1"/>
      <c r="B7" s="29"/>
      <c r="C7" s="30"/>
      <c r="D7" s="30"/>
      <c r="E7" s="30"/>
      <c r="F7" s="30"/>
      <c r="G7" s="30"/>
      <c r="H7" s="30"/>
      <c r="I7" s="30"/>
      <c r="J7" s="30"/>
      <c r="K7" s="30"/>
      <c r="L7" s="31"/>
      <c r="M7" s="1"/>
    </row>
    <row r="8" spans="1:20" ht="4.5" customHeight="1">
      <c r="A8" s="1"/>
      <c r="B8" s="119"/>
      <c r="C8" s="120"/>
      <c r="D8" s="120"/>
      <c r="E8" s="120"/>
      <c r="F8" s="120"/>
      <c r="G8" s="120"/>
      <c r="H8" s="120"/>
      <c r="I8" s="120"/>
      <c r="J8" s="120"/>
      <c r="K8" s="120"/>
      <c r="L8" s="121"/>
      <c r="M8" s="1"/>
      <c r="O8" s="65" t="s">
        <v>78</v>
      </c>
      <c r="P8" s="66"/>
      <c r="Q8" s="66"/>
    </row>
    <row r="9" spans="1:20" ht="6" customHeight="1">
      <c r="A9" s="1"/>
      <c r="B9" s="8"/>
      <c r="C9" s="8"/>
      <c r="D9" s="8"/>
      <c r="E9" s="8"/>
      <c r="F9" s="8"/>
      <c r="G9" s="8"/>
      <c r="H9" s="8"/>
      <c r="I9" s="8"/>
      <c r="J9" s="8"/>
      <c r="K9" s="8"/>
      <c r="L9" s="8"/>
      <c r="M9" s="1"/>
      <c r="O9" s="116" t="s">
        <v>57</v>
      </c>
      <c r="P9" s="116"/>
      <c r="Q9" s="116"/>
      <c r="R9" s="116"/>
      <c r="S9" s="116"/>
      <c r="T9" s="116"/>
    </row>
    <row r="10" spans="1:20" ht="7.5" customHeight="1">
      <c r="A10" s="1"/>
      <c r="B10" s="28"/>
      <c r="C10" s="1"/>
      <c r="D10" s="1"/>
      <c r="E10" s="1"/>
      <c r="F10" s="1"/>
      <c r="G10" s="1"/>
      <c r="H10" s="1"/>
      <c r="I10" s="1"/>
      <c r="J10" s="1"/>
      <c r="K10" s="1"/>
      <c r="L10" s="1"/>
      <c r="M10" s="1"/>
      <c r="O10" s="116"/>
      <c r="P10" s="116"/>
      <c r="Q10" s="116"/>
      <c r="R10" s="116"/>
      <c r="S10" s="116"/>
      <c r="T10" s="116"/>
    </row>
    <row r="11" spans="1:20" ht="8.25" customHeight="1">
      <c r="A11" s="1"/>
      <c r="B11" s="79" t="s">
        <v>82</v>
      </c>
      <c r="C11" s="1"/>
      <c r="D11" s="1"/>
      <c r="E11" s="1"/>
      <c r="F11" s="1"/>
      <c r="G11" s="1"/>
      <c r="H11" s="1"/>
      <c r="I11" s="1"/>
      <c r="J11" s="1"/>
      <c r="K11" s="1"/>
      <c r="L11" s="1"/>
      <c r="M11" s="1"/>
      <c r="O11" s="116"/>
      <c r="P11" s="116"/>
      <c r="Q11" s="116"/>
      <c r="R11" s="116"/>
      <c r="S11" s="116"/>
      <c r="T11" s="116"/>
    </row>
    <row r="12" spans="1:20" ht="14.25" thickBot="1">
      <c r="A12" s="1"/>
      <c r="B12" s="1"/>
      <c r="C12" s="10" t="s">
        <v>12</v>
      </c>
      <c r="D12" s="10" t="s">
        <v>15</v>
      </c>
      <c r="E12" s="10" t="s">
        <v>16</v>
      </c>
      <c r="F12" s="10"/>
      <c r="G12" s="10" t="s">
        <v>14</v>
      </c>
      <c r="H12" s="10" t="s">
        <v>13</v>
      </c>
      <c r="I12" s="10"/>
      <c r="J12" s="10" t="s">
        <v>11</v>
      </c>
      <c r="K12" s="1"/>
      <c r="L12" s="1"/>
      <c r="M12" s="1"/>
      <c r="O12" s="10" t="s">
        <v>12</v>
      </c>
      <c r="P12" s="10" t="s">
        <v>15</v>
      </c>
      <c r="Q12" s="10" t="s">
        <v>16</v>
      </c>
      <c r="R12" s="10"/>
      <c r="S12" s="10" t="s">
        <v>14</v>
      </c>
      <c r="T12" s="10" t="s">
        <v>13</v>
      </c>
    </row>
    <row r="13" spans="1:20" ht="82.5" customHeight="1" thickBot="1">
      <c r="A13" s="1"/>
      <c r="B13" s="2"/>
      <c r="C13" s="86" t="s">
        <v>77</v>
      </c>
      <c r="D13" s="82" t="s">
        <v>88</v>
      </c>
      <c r="E13" s="82" t="s">
        <v>86</v>
      </c>
      <c r="F13" s="87" t="s">
        <v>87</v>
      </c>
      <c r="G13" s="88" t="s">
        <v>17</v>
      </c>
      <c r="H13" s="84" t="s">
        <v>27</v>
      </c>
      <c r="I13" s="1"/>
      <c r="J13" s="73" t="s">
        <v>72</v>
      </c>
      <c r="K13" s="1"/>
      <c r="L13" s="78" t="s">
        <v>93</v>
      </c>
      <c r="M13" s="1"/>
      <c r="O13" s="67" t="s">
        <v>50</v>
      </c>
      <c r="P13" s="68" t="s">
        <v>49</v>
      </c>
      <c r="Q13" s="68" t="s">
        <v>51</v>
      </c>
      <c r="R13" s="69" t="s">
        <v>28</v>
      </c>
      <c r="S13" s="70" t="s">
        <v>17</v>
      </c>
      <c r="T13" s="71" t="s">
        <v>79</v>
      </c>
    </row>
    <row r="14" spans="1:20" ht="30" thickTop="1" thickBot="1">
      <c r="A14" s="1"/>
      <c r="B14" s="20" t="s">
        <v>44</v>
      </c>
      <c r="C14" s="91">
        <f>SUM(C16:C26)</f>
        <v>7400</v>
      </c>
      <c r="D14" s="91">
        <f>SUM(D16:D26)</f>
        <v>300</v>
      </c>
      <c r="E14" s="91">
        <f>SUM(E16:E26)</f>
        <v>0</v>
      </c>
      <c r="F14" s="91">
        <f>SUM(F16:F26)</f>
        <v>500</v>
      </c>
      <c r="G14" s="91">
        <f>SUM(G16:G26)</f>
        <v>55</v>
      </c>
      <c r="H14" s="89">
        <f>C14-D14-E14-F14</f>
        <v>6600</v>
      </c>
      <c r="I14" s="1"/>
      <c r="J14" s="93">
        <v>4000</v>
      </c>
      <c r="K14" s="1"/>
      <c r="L14" s="72">
        <f>ROUNDDOWN(((J34-J35)/2+(J36/2))*J37*J38,0)</f>
        <v>5167</v>
      </c>
      <c r="M14" s="1"/>
      <c r="O14" s="24">
        <f>SUM(O16:O26)</f>
        <v>5000</v>
      </c>
      <c r="P14" s="24">
        <f>SUM(P16:P26)</f>
        <v>0</v>
      </c>
      <c r="Q14" s="24">
        <f>SUM(Q16:Q26)</f>
        <v>0</v>
      </c>
      <c r="R14" s="24">
        <f>SUM(R16:R26)</f>
        <v>30</v>
      </c>
      <c r="S14" s="24">
        <f>SUM(S16:S26)</f>
        <v>0</v>
      </c>
      <c r="T14" s="18">
        <f>O14-P14-Q14-R14</f>
        <v>4970</v>
      </c>
    </row>
    <row r="15" spans="1:20" ht="36.75" customHeight="1" thickTop="1" thickBot="1">
      <c r="A15" s="1"/>
      <c r="B15" s="11" t="s">
        <v>98</v>
      </c>
      <c r="C15" s="16" t="s">
        <v>32</v>
      </c>
      <c r="D15" s="112" t="s">
        <v>30</v>
      </c>
      <c r="E15" s="113"/>
      <c r="F15" s="113"/>
      <c r="G15" s="16" t="s">
        <v>31</v>
      </c>
      <c r="H15" s="17" t="s">
        <v>29</v>
      </c>
      <c r="I15" s="1"/>
      <c r="J15" s="16" t="s">
        <v>33</v>
      </c>
      <c r="K15" s="1"/>
      <c r="L15" s="109" t="str">
        <f>IF(L14=0,"割当申請は受け付けられますが、総申請数量が「年度枠」数量を上回った場合は申請を取り下げて頂くことになります。",IF(J27=1,"この基準数量以上で申請することもできますが、事業計画に沿った申請数量としてください。（過去の通関実績もご考慮ください。）","この基準数量以上で申請することもできますが、事業計画に沿った必要な申請数量としてください。（過去の通関実績もご考慮ください。）"))</f>
        <v>この基準数量以上で申請することもできますが、事業計画に沿った必要な申請数量としてください。（過去の通関実績もご考慮ください。）</v>
      </c>
      <c r="M15" s="1"/>
      <c r="O15" s="48" t="s">
        <v>32</v>
      </c>
      <c r="P15" s="114" t="s">
        <v>30</v>
      </c>
      <c r="Q15" s="115"/>
      <c r="R15" s="115"/>
      <c r="S15" s="48" t="s">
        <v>31</v>
      </c>
      <c r="T15" s="49" t="s">
        <v>29</v>
      </c>
    </row>
    <row r="16" spans="1:20" ht="16.5" customHeight="1" thickBot="1">
      <c r="A16" s="1"/>
      <c r="B16" s="23" t="s">
        <v>58</v>
      </c>
      <c r="C16" s="25">
        <v>1000</v>
      </c>
      <c r="D16" s="25">
        <v>0</v>
      </c>
      <c r="E16" s="26"/>
      <c r="F16" s="26"/>
      <c r="G16" s="25">
        <v>0</v>
      </c>
      <c r="H16" s="90">
        <f>C16-D16-E16-F16</f>
        <v>1000</v>
      </c>
      <c r="I16" s="1"/>
      <c r="J16" s="21"/>
      <c r="K16" s="1"/>
      <c r="L16" s="110"/>
      <c r="M16" s="1"/>
      <c r="N16" s="47" t="s">
        <v>53</v>
      </c>
      <c r="O16" s="25">
        <v>10</v>
      </c>
      <c r="P16" s="25">
        <v>0</v>
      </c>
      <c r="Q16" s="26"/>
      <c r="R16" s="26"/>
      <c r="S16" s="25">
        <v>0</v>
      </c>
      <c r="T16" s="27">
        <f>O16-P16-Q16-R16</f>
        <v>10</v>
      </c>
    </row>
    <row r="17" spans="1:20" ht="16.5" customHeight="1" thickBot="1">
      <c r="A17" s="1"/>
      <c r="B17" s="23" t="s">
        <v>34</v>
      </c>
      <c r="C17" s="25">
        <v>2000</v>
      </c>
      <c r="D17" s="25"/>
      <c r="E17" s="26">
        <v>0</v>
      </c>
      <c r="F17" s="26"/>
      <c r="G17" s="25">
        <v>55</v>
      </c>
      <c r="H17" s="90">
        <f t="shared" ref="H17:H26" si="0">C17-D17-E17-F17</f>
        <v>2000</v>
      </c>
      <c r="I17" s="1"/>
      <c r="J17" s="21"/>
      <c r="K17" s="1"/>
      <c r="L17" s="110"/>
      <c r="M17" s="1"/>
      <c r="N17" s="47" t="s">
        <v>54</v>
      </c>
      <c r="O17" s="25">
        <v>1990</v>
      </c>
      <c r="P17" s="25"/>
      <c r="Q17" s="26"/>
      <c r="R17" s="26">
        <v>30</v>
      </c>
      <c r="S17" s="25">
        <v>0</v>
      </c>
      <c r="T17" s="27">
        <f t="shared" ref="T17:T26" si="1">O17-P17-Q17-R17</f>
        <v>1960</v>
      </c>
    </row>
    <row r="18" spans="1:20" ht="16.5" customHeight="1" thickBot="1">
      <c r="A18" s="1"/>
      <c r="B18" s="23" t="s">
        <v>35</v>
      </c>
      <c r="C18" s="25">
        <v>3500</v>
      </c>
      <c r="D18" s="25">
        <v>300</v>
      </c>
      <c r="E18" s="26"/>
      <c r="F18" s="26"/>
      <c r="G18" s="25">
        <v>0</v>
      </c>
      <c r="H18" s="90">
        <f t="shared" si="0"/>
        <v>3200</v>
      </c>
      <c r="I18" s="1"/>
      <c r="J18" s="21"/>
      <c r="K18" s="1"/>
      <c r="L18" s="110"/>
      <c r="M18" s="1"/>
      <c r="N18" s="47" t="s">
        <v>55</v>
      </c>
      <c r="O18" s="25">
        <v>2000</v>
      </c>
      <c r="P18" s="25"/>
      <c r="Q18" s="26"/>
      <c r="R18" s="26">
        <v>0</v>
      </c>
      <c r="S18" s="25">
        <v>0</v>
      </c>
      <c r="T18" s="27">
        <f t="shared" si="1"/>
        <v>2000</v>
      </c>
    </row>
    <row r="19" spans="1:20" ht="16.5" customHeight="1" thickBot="1">
      <c r="A19" s="1"/>
      <c r="B19" s="23" t="s">
        <v>36</v>
      </c>
      <c r="C19" s="25">
        <v>900</v>
      </c>
      <c r="D19" s="25"/>
      <c r="E19" s="26"/>
      <c r="F19" s="26">
        <v>500</v>
      </c>
      <c r="G19" s="25">
        <v>0</v>
      </c>
      <c r="H19" s="90">
        <f t="shared" si="0"/>
        <v>400</v>
      </c>
      <c r="I19" s="1"/>
      <c r="J19" s="21"/>
      <c r="K19" s="1"/>
      <c r="L19" s="110"/>
      <c r="M19" s="1"/>
      <c r="N19" s="47" t="s">
        <v>56</v>
      </c>
      <c r="O19" s="25">
        <v>1000</v>
      </c>
      <c r="P19" s="25"/>
      <c r="Q19" s="26"/>
      <c r="R19" s="26">
        <v>0</v>
      </c>
      <c r="S19" s="25">
        <v>0</v>
      </c>
      <c r="T19" s="27">
        <f t="shared" si="1"/>
        <v>1000</v>
      </c>
    </row>
    <row r="20" spans="1:20" ht="16.5" customHeight="1" thickBot="1">
      <c r="A20" s="1"/>
      <c r="B20" s="23" t="s">
        <v>37</v>
      </c>
      <c r="C20" s="25"/>
      <c r="D20" s="25"/>
      <c r="E20" s="26"/>
      <c r="F20" s="26"/>
      <c r="G20" s="25"/>
      <c r="H20" s="90">
        <f t="shared" si="0"/>
        <v>0</v>
      </c>
      <c r="I20" s="1"/>
      <c r="J20" s="21"/>
      <c r="K20" s="1"/>
      <c r="L20" s="110"/>
      <c r="M20" s="1"/>
      <c r="N20" s="50"/>
      <c r="O20" s="25"/>
      <c r="P20" s="25"/>
      <c r="Q20" s="26"/>
      <c r="R20" s="26"/>
      <c r="S20" s="25"/>
      <c r="T20" s="27">
        <f t="shared" si="1"/>
        <v>0</v>
      </c>
    </row>
    <row r="21" spans="1:20" ht="16.5" customHeight="1" thickBot="1">
      <c r="A21" s="1"/>
      <c r="B21" s="23" t="s">
        <v>38</v>
      </c>
      <c r="C21" s="25"/>
      <c r="D21" s="25"/>
      <c r="E21" s="26"/>
      <c r="F21" s="26"/>
      <c r="G21" s="25"/>
      <c r="H21" s="90">
        <f t="shared" si="0"/>
        <v>0</v>
      </c>
      <c r="I21" s="1"/>
      <c r="J21" s="21"/>
      <c r="K21" s="1"/>
      <c r="L21" s="110"/>
      <c r="M21" s="1"/>
      <c r="O21" s="25"/>
      <c r="P21" s="25"/>
      <c r="Q21" s="26"/>
      <c r="R21" s="26"/>
      <c r="S21" s="25"/>
      <c r="T21" s="27">
        <f t="shared" si="1"/>
        <v>0</v>
      </c>
    </row>
    <row r="22" spans="1:20" ht="16.5" customHeight="1" thickBot="1">
      <c r="A22" s="1"/>
      <c r="B22" s="23" t="s">
        <v>39</v>
      </c>
      <c r="C22" s="25"/>
      <c r="D22" s="25"/>
      <c r="E22" s="26"/>
      <c r="F22" s="26"/>
      <c r="G22" s="25"/>
      <c r="H22" s="90">
        <f t="shared" si="0"/>
        <v>0</v>
      </c>
      <c r="I22" s="1"/>
      <c r="J22" s="21"/>
      <c r="K22" s="1"/>
      <c r="L22" s="111"/>
      <c r="M22" s="1"/>
      <c r="O22" s="25"/>
      <c r="P22" s="25"/>
      <c r="Q22" s="26"/>
      <c r="R22" s="26"/>
      <c r="S22" s="25"/>
      <c r="T22" s="27">
        <f t="shared" si="1"/>
        <v>0</v>
      </c>
    </row>
    <row r="23" spans="1:20" ht="16.5" customHeight="1" thickBot="1">
      <c r="A23" s="1"/>
      <c r="B23" s="23" t="s">
        <v>40</v>
      </c>
      <c r="C23" s="25"/>
      <c r="D23" s="25"/>
      <c r="E23" s="26"/>
      <c r="F23" s="26"/>
      <c r="G23" s="25"/>
      <c r="H23" s="90">
        <f t="shared" si="0"/>
        <v>0</v>
      </c>
      <c r="I23" s="1"/>
      <c r="J23" s="21"/>
      <c r="K23" s="1"/>
      <c r="L23" s="1"/>
      <c r="M23" s="1"/>
      <c r="O23" s="25"/>
      <c r="P23" s="25"/>
      <c r="Q23" s="26"/>
      <c r="R23" s="26"/>
      <c r="S23" s="25"/>
      <c r="T23" s="27">
        <f t="shared" si="1"/>
        <v>0</v>
      </c>
    </row>
    <row r="24" spans="1:20" ht="16.5" customHeight="1" thickBot="1">
      <c r="A24" s="1"/>
      <c r="B24" s="23" t="s">
        <v>41</v>
      </c>
      <c r="C24" s="25"/>
      <c r="D24" s="25"/>
      <c r="E24" s="26"/>
      <c r="F24" s="26"/>
      <c r="G24" s="25"/>
      <c r="H24" s="90">
        <f t="shared" si="0"/>
        <v>0</v>
      </c>
      <c r="I24" s="1"/>
      <c r="J24" s="21"/>
      <c r="K24" s="1"/>
      <c r="L24" s="1"/>
      <c r="M24" s="1"/>
      <c r="O24" s="25"/>
      <c r="P24" s="25"/>
      <c r="Q24" s="26"/>
      <c r="R24" s="26"/>
      <c r="S24" s="25"/>
      <c r="T24" s="27">
        <f t="shared" si="1"/>
        <v>0</v>
      </c>
    </row>
    <row r="25" spans="1:20" ht="16.5" customHeight="1" thickBot="1">
      <c r="A25" s="1"/>
      <c r="B25" s="23" t="s">
        <v>42</v>
      </c>
      <c r="C25" s="25"/>
      <c r="D25" s="25"/>
      <c r="E25" s="26"/>
      <c r="F25" s="26"/>
      <c r="G25" s="25"/>
      <c r="H25" s="90">
        <f t="shared" si="0"/>
        <v>0</v>
      </c>
      <c r="I25" s="1"/>
      <c r="J25" s="21"/>
      <c r="K25" s="1"/>
      <c r="L25" s="1"/>
      <c r="M25" s="1"/>
      <c r="O25" s="25"/>
      <c r="P25" s="25"/>
      <c r="Q25" s="26"/>
      <c r="R25" s="26"/>
      <c r="S25" s="25"/>
      <c r="T25" s="27">
        <f t="shared" si="1"/>
        <v>0</v>
      </c>
    </row>
    <row r="26" spans="1:20" ht="16.5" customHeight="1" thickBot="1">
      <c r="A26" s="1"/>
      <c r="B26" s="23" t="s">
        <v>43</v>
      </c>
      <c r="C26" s="26"/>
      <c r="D26" s="26"/>
      <c r="E26" s="26"/>
      <c r="F26" s="26"/>
      <c r="G26" s="26"/>
      <c r="H26" s="90">
        <f t="shared" si="0"/>
        <v>0</v>
      </c>
      <c r="I26" s="1"/>
      <c r="J26" s="1"/>
      <c r="K26" s="1"/>
      <c r="L26" s="1"/>
      <c r="M26" s="1"/>
      <c r="O26" s="26"/>
      <c r="P26" s="26"/>
      <c r="Q26" s="26"/>
      <c r="R26" s="26"/>
      <c r="S26" s="26"/>
      <c r="T26" s="27">
        <f t="shared" si="1"/>
        <v>0</v>
      </c>
    </row>
    <row r="27" spans="1:20" ht="13.5" customHeight="1">
      <c r="A27" s="1"/>
      <c r="B27" s="23"/>
      <c r="C27" s="13"/>
      <c r="D27" s="14"/>
      <c r="E27" s="14"/>
      <c r="F27" s="14"/>
      <c r="G27" s="15"/>
      <c r="H27" s="12"/>
      <c r="I27" s="1"/>
      <c r="J27" s="1"/>
      <c r="K27" s="1"/>
      <c r="L27" s="1"/>
      <c r="M27" s="1"/>
    </row>
    <row r="28" spans="1:20" ht="13.5" customHeight="1">
      <c r="A28" s="37"/>
      <c r="B28" s="38" t="s">
        <v>45</v>
      </c>
      <c r="C28" s="39"/>
      <c r="D28" s="40"/>
      <c r="E28" s="40"/>
      <c r="F28" s="40"/>
      <c r="G28" s="41"/>
      <c r="H28" s="38"/>
      <c r="I28" s="37"/>
      <c r="J28" s="37"/>
      <c r="K28" s="37"/>
      <c r="L28" s="37"/>
      <c r="M28" s="37"/>
    </row>
    <row r="29" spans="1:20" ht="13.5" customHeight="1">
      <c r="A29" s="37"/>
      <c r="B29" s="42" t="s">
        <v>6</v>
      </c>
      <c r="C29" s="37"/>
      <c r="D29" s="37"/>
      <c r="E29" s="37"/>
      <c r="F29" s="37"/>
      <c r="G29" s="37"/>
      <c r="H29" s="37"/>
      <c r="I29" s="37"/>
      <c r="J29" s="37"/>
      <c r="K29" s="37"/>
      <c r="L29" s="37"/>
      <c r="M29" s="37"/>
    </row>
    <row r="30" spans="1:20" ht="13.5" customHeight="1">
      <c r="A30" s="37"/>
      <c r="B30" s="37"/>
      <c r="C30" s="37"/>
      <c r="D30" s="37"/>
      <c r="E30" s="37"/>
      <c r="F30" s="37"/>
      <c r="G30" s="37"/>
      <c r="H30" s="37"/>
      <c r="I30" s="37"/>
      <c r="J30" s="37"/>
      <c r="K30" s="37"/>
      <c r="L30" s="37"/>
      <c r="M30" s="37"/>
    </row>
    <row r="31" spans="1:20" ht="13.5" customHeight="1">
      <c r="A31" s="37"/>
      <c r="B31" s="37"/>
      <c r="C31" s="43" t="s">
        <v>0</v>
      </c>
      <c r="D31" s="98" t="s">
        <v>2</v>
      </c>
      <c r="E31" s="43" t="s">
        <v>3</v>
      </c>
      <c r="F31" s="98" t="s">
        <v>4</v>
      </c>
      <c r="G31" s="98"/>
      <c r="H31" s="37"/>
      <c r="I31" s="37"/>
      <c r="J31" s="37"/>
      <c r="K31" s="37"/>
      <c r="L31" s="37"/>
      <c r="M31" s="37"/>
    </row>
    <row r="32" spans="1:20" ht="13.5" customHeight="1">
      <c r="A32" s="37"/>
      <c r="B32" s="37"/>
      <c r="C32" s="44" t="s">
        <v>1</v>
      </c>
      <c r="D32" s="98"/>
      <c r="E32" s="44" t="s">
        <v>1</v>
      </c>
      <c r="F32" s="98"/>
      <c r="G32" s="98"/>
      <c r="H32" s="37"/>
      <c r="I32" s="37"/>
      <c r="J32" s="37"/>
      <c r="K32" s="37"/>
      <c r="L32" s="37"/>
      <c r="M32" s="37"/>
    </row>
    <row r="33" spans="1:13" ht="14.25" customHeight="1">
      <c r="A33" s="37"/>
      <c r="B33" s="37"/>
      <c r="C33" s="37"/>
      <c r="D33" s="37"/>
      <c r="E33" s="37"/>
      <c r="F33" s="37"/>
      <c r="G33" s="37"/>
      <c r="H33" s="37"/>
      <c r="I33" s="37"/>
      <c r="J33" s="37"/>
      <c r="K33" s="37"/>
      <c r="L33" s="37"/>
      <c r="M33" s="37"/>
    </row>
    <row r="34" spans="1:13" ht="14.25">
      <c r="A34" s="37"/>
      <c r="B34" s="37"/>
      <c r="C34" s="42" t="s">
        <v>73</v>
      </c>
      <c r="D34" s="37"/>
      <c r="E34" s="37"/>
      <c r="F34" s="37"/>
      <c r="G34" s="37"/>
      <c r="H34" s="37"/>
      <c r="I34" s="37"/>
      <c r="J34" s="3">
        <f>ROUNDDOWN(H14,0)</f>
        <v>6600</v>
      </c>
      <c r="K34" s="37" t="s">
        <v>18</v>
      </c>
      <c r="L34" s="37"/>
      <c r="M34" s="37"/>
    </row>
    <row r="35" spans="1:13" ht="14.25">
      <c r="A35" s="37"/>
      <c r="B35" s="37"/>
      <c r="C35" s="42" t="s">
        <v>64</v>
      </c>
      <c r="D35" s="37"/>
      <c r="E35" s="37"/>
      <c r="F35" s="37"/>
      <c r="G35" s="37"/>
      <c r="H35" s="37"/>
      <c r="I35" s="37"/>
      <c r="J35" s="35">
        <f>G14</f>
        <v>55</v>
      </c>
      <c r="K35" s="37" t="s">
        <v>19</v>
      </c>
      <c r="L35" s="37"/>
      <c r="M35" s="37"/>
    </row>
    <row r="36" spans="1:13" ht="14.25">
      <c r="A36" s="37"/>
      <c r="B36" s="37"/>
      <c r="C36" s="42" t="s">
        <v>74</v>
      </c>
      <c r="D36" s="37"/>
      <c r="E36" s="37"/>
      <c r="F36" s="37"/>
      <c r="G36" s="37"/>
      <c r="H36" s="37"/>
      <c r="I36" s="37"/>
      <c r="J36" s="5">
        <f>J14</f>
        <v>4000</v>
      </c>
      <c r="K36" s="37" t="s">
        <v>20</v>
      </c>
      <c r="L36" s="37"/>
      <c r="M36" s="37"/>
    </row>
    <row r="37" spans="1:13" ht="14.25" customHeight="1">
      <c r="A37" s="37"/>
      <c r="B37" s="37"/>
      <c r="C37" s="99" t="s">
        <v>65</v>
      </c>
      <c r="D37" s="99"/>
      <c r="E37" s="99"/>
      <c r="F37" s="37"/>
      <c r="G37" s="37"/>
      <c r="H37" s="37"/>
      <c r="I37" s="37"/>
      <c r="J37" s="6">
        <v>0.98</v>
      </c>
      <c r="K37" s="37" t="s">
        <v>21</v>
      </c>
      <c r="L37" s="37"/>
      <c r="M37" s="37"/>
    </row>
    <row r="38" spans="1:13" ht="14.25">
      <c r="A38" s="37"/>
      <c r="B38" s="37"/>
      <c r="C38" s="42" t="s">
        <v>5</v>
      </c>
      <c r="D38" s="37"/>
      <c r="E38" s="37"/>
      <c r="F38" s="37"/>
      <c r="G38" s="37"/>
      <c r="H38" s="37"/>
      <c r="I38" s="37"/>
      <c r="J38" s="36">
        <f>IF(J40&gt;=0.95,1,J40)</f>
        <v>1</v>
      </c>
      <c r="K38" s="46" t="s">
        <v>47</v>
      </c>
      <c r="L38" s="37"/>
      <c r="M38" s="37"/>
    </row>
    <row r="39" spans="1:13">
      <c r="A39" s="37"/>
      <c r="B39" s="37"/>
      <c r="C39" s="37"/>
      <c r="D39" s="37"/>
      <c r="E39" s="37"/>
      <c r="F39" s="37"/>
      <c r="G39" s="37"/>
      <c r="H39" s="37"/>
      <c r="I39" s="37"/>
      <c r="J39" s="37"/>
      <c r="K39" s="37"/>
      <c r="L39" s="37"/>
      <c r="M39" s="37"/>
    </row>
    <row r="40" spans="1:13" ht="14.25">
      <c r="A40" s="37"/>
      <c r="B40" s="42" t="s">
        <v>7</v>
      </c>
      <c r="C40" s="97" t="s">
        <v>10</v>
      </c>
      <c r="D40" s="95" t="s">
        <v>8</v>
      </c>
      <c r="E40" s="95"/>
      <c r="F40" s="95"/>
      <c r="G40" s="95"/>
      <c r="H40" s="37"/>
      <c r="I40" s="37"/>
      <c r="J40" s="76">
        <f>ROUNDDOWN(((J42-J43)+J46+(J47*0.5)+J44)/(J45+J44),3)</f>
        <v>0.95099999999999996</v>
      </c>
      <c r="K40" s="77" t="s">
        <v>92</v>
      </c>
      <c r="L40" s="37"/>
      <c r="M40" s="37"/>
    </row>
    <row r="41" spans="1:13">
      <c r="A41" s="37"/>
      <c r="B41" s="37"/>
      <c r="C41" s="97"/>
      <c r="D41" s="96" t="s">
        <v>9</v>
      </c>
      <c r="E41" s="96"/>
      <c r="F41" s="96"/>
      <c r="G41" s="96"/>
      <c r="H41" s="37"/>
      <c r="I41" s="37"/>
      <c r="J41" s="37"/>
      <c r="K41" s="37"/>
      <c r="L41" s="37"/>
      <c r="M41" s="37"/>
    </row>
    <row r="42" spans="1:13" ht="14.25">
      <c r="A42" s="37"/>
      <c r="B42" s="37"/>
      <c r="C42" s="42" t="s">
        <v>75</v>
      </c>
      <c r="D42" s="37"/>
      <c r="E42" s="37"/>
      <c r="F42" s="37"/>
      <c r="G42" s="37"/>
      <c r="H42" s="37"/>
      <c r="I42" s="37"/>
      <c r="J42" s="33">
        <f>J34</f>
        <v>6600</v>
      </c>
      <c r="K42" s="37" t="s">
        <v>18</v>
      </c>
      <c r="L42" s="37"/>
      <c r="M42" s="37"/>
    </row>
    <row r="43" spans="1:13" ht="14.25">
      <c r="A43" s="37"/>
      <c r="B43" s="37"/>
      <c r="C43" s="42" t="s">
        <v>26</v>
      </c>
      <c r="D43" s="37"/>
      <c r="E43" s="37"/>
      <c r="F43" s="37"/>
      <c r="G43" s="37"/>
      <c r="H43" s="37"/>
      <c r="I43" s="37"/>
      <c r="J43" s="33">
        <f>J35</f>
        <v>55</v>
      </c>
      <c r="K43" s="37" t="s">
        <v>19</v>
      </c>
      <c r="L43" s="37"/>
      <c r="M43" s="37"/>
    </row>
    <row r="44" spans="1:13" ht="14.25">
      <c r="A44" s="37"/>
      <c r="B44" s="37"/>
      <c r="C44" s="42" t="s">
        <v>74</v>
      </c>
      <c r="D44" s="37"/>
      <c r="E44" s="37"/>
      <c r="F44" s="37"/>
      <c r="G44" s="37"/>
      <c r="H44" s="37"/>
      <c r="I44" s="37"/>
      <c r="J44" s="34">
        <f>J36</f>
        <v>4000</v>
      </c>
      <c r="K44" s="37" t="s">
        <v>20</v>
      </c>
      <c r="L44" s="37"/>
      <c r="M44" s="37"/>
    </row>
    <row r="45" spans="1:13" ht="14.25">
      <c r="A45" s="37"/>
      <c r="B45" s="37"/>
      <c r="C45" s="42" t="s">
        <v>76</v>
      </c>
      <c r="D45" s="37"/>
      <c r="E45" s="37"/>
      <c r="F45" s="37"/>
      <c r="G45" s="37"/>
      <c r="H45" s="37"/>
      <c r="I45" s="37"/>
      <c r="J45" s="33">
        <f>C14</f>
        <v>7400</v>
      </c>
      <c r="K45" s="37" t="s">
        <v>23</v>
      </c>
      <c r="L45" s="37"/>
      <c r="M45" s="37"/>
    </row>
    <row r="46" spans="1:13" ht="14.25">
      <c r="A46" s="37"/>
      <c r="B46" s="37"/>
      <c r="C46" s="42" t="s">
        <v>83</v>
      </c>
      <c r="D46" s="37"/>
      <c r="E46" s="37"/>
      <c r="F46" s="37"/>
      <c r="G46" s="37"/>
      <c r="H46" s="37"/>
      <c r="I46" s="37"/>
      <c r="J46" s="33">
        <f>D14</f>
        <v>300</v>
      </c>
      <c r="K46" s="37" t="s">
        <v>24</v>
      </c>
      <c r="L46" s="37"/>
      <c r="M46" s="37"/>
    </row>
    <row r="47" spans="1:13" ht="14.25">
      <c r="A47" s="37"/>
      <c r="B47" s="37"/>
      <c r="C47" s="45" t="s">
        <v>84</v>
      </c>
      <c r="D47" s="37"/>
      <c r="E47" s="37"/>
      <c r="F47" s="37"/>
      <c r="G47" s="37"/>
      <c r="H47" s="37"/>
      <c r="I47" s="37"/>
      <c r="J47" s="33">
        <f>E14</f>
        <v>0</v>
      </c>
      <c r="K47" s="37" t="s">
        <v>25</v>
      </c>
      <c r="L47" s="37"/>
      <c r="M47" s="37"/>
    </row>
    <row r="48" spans="1:13">
      <c r="A48" s="37"/>
      <c r="B48" s="37"/>
      <c r="C48" s="42"/>
      <c r="D48" s="37"/>
      <c r="E48" s="37"/>
      <c r="F48" s="37"/>
      <c r="G48" s="37"/>
      <c r="H48" s="37"/>
      <c r="I48" s="37"/>
      <c r="J48" s="37"/>
      <c r="K48" s="37"/>
      <c r="L48" s="37"/>
      <c r="M48" s="37"/>
    </row>
  </sheetData>
  <sheetProtection password="EF3E" sheet="1"/>
  <mergeCells count="15">
    <mergeCell ref="D31:D32"/>
    <mergeCell ref="F31:G32"/>
    <mergeCell ref="C37:E37"/>
    <mergeCell ref="C40:C41"/>
    <mergeCell ref="D40:G40"/>
    <mergeCell ref="D41:G41"/>
    <mergeCell ref="P15:R15"/>
    <mergeCell ref="O9:T11"/>
    <mergeCell ref="B1:L1"/>
    <mergeCell ref="B6:L6"/>
    <mergeCell ref="B8:L8"/>
    <mergeCell ref="D15:F15"/>
    <mergeCell ref="B3:L3"/>
    <mergeCell ref="B4:L4"/>
    <mergeCell ref="L15:L22"/>
  </mergeCells>
  <phoneticPr fontId="9"/>
  <printOptions horizontalCentered="1"/>
  <pageMargins left="0.70866141732283472" right="0.70866141732283472" top="0.39370078740157483" bottom="0.39370078740157483" header="0.31496062992125984" footer="0.31496062992125984"/>
  <pageSetup paperSize="9" scale="60" orientation="landscape" verticalDpi="0" r:id="rId1"/>
  <ignoredErrors>
    <ignoredError sqref="C32 E3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算出シート（証明書が一通の場合）</vt:lpstr>
      <vt:lpstr>算出シート (複数証明書・再割当取得の場合)</vt:lpstr>
      <vt:lpstr>'算出シート (複数証明書・再割当取得の場合)'!Print_Area</vt:lpstr>
      <vt:lpstr>'算出シート（証明書が一通の場合）'!Print_Area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正義</dc:creator>
  <cp:lastModifiedBy>Windows ユーザー</cp:lastModifiedBy>
  <cp:lastPrinted>2025-01-21T02:03:54Z</cp:lastPrinted>
  <dcterms:created xsi:type="dcterms:W3CDTF">2016-07-13T01:30:05Z</dcterms:created>
  <dcterms:modified xsi:type="dcterms:W3CDTF">2025-02-26T05:38:43Z</dcterms:modified>
</cp:coreProperties>
</file>