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4.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bookViews>
    <workbookView xWindow="-120" yWindow="-16320" windowWidth="29040" windowHeight="15840" tabRatio="791" activeTab="2" xr2:uid="{00000000-000D-0000-FFFF-FFFF00000000}"/>
  </bookViews>
  <sheets>
    <sheet name="開示版説明" sheetId="44" r:id="rId1"/>
    <sheet name="様式一覧表" sheetId="34" r:id="rId2"/>
    <sheet name="添付資料一覧表" sheetId="35" r:id="rId3"/>
    <sheet name="様式A-1-6" sheetId="29" r:id="rId4"/>
    <sheet name="様式A-1-6 (開示版)" sheetId="37" r:id="rId5"/>
    <sheet name="様式A-1-7" sheetId="30" r:id="rId6"/>
    <sheet name="様式A-1-7 (開示版)" sheetId="38" r:id="rId7"/>
    <sheet name="様式A-3-2-2" sheetId="25" r:id="rId8"/>
    <sheet name="様式A-3-2-2 (開示版)" sheetId="39" r:id="rId9"/>
    <sheet name="様式A-4-2" sheetId="10" r:id="rId10"/>
    <sheet name="様式A-5-2" sheetId="7" r:id="rId11"/>
    <sheet name="様式A-6-1" sheetId="13" r:id="rId12"/>
    <sheet name="様式A-7-2" sheetId="5" r:id="rId13"/>
    <sheet name="様式A-7-2 (開示版)" sheetId="40" r:id="rId14"/>
    <sheet name="様式A-7-3" sheetId="14" r:id="rId15"/>
    <sheet name="様式A-7-3 (開示版)" sheetId="42" r:id="rId16"/>
    <sheet name="様式A-8-1" sheetId="28" r:id="rId17"/>
    <sheet name="様式A-8-1 (開示版)" sheetId="43" r:id="rId18"/>
    <sheet name="コード" sheetId="36" r:id="rId19"/>
  </sheets>
  <definedNames>
    <definedName name="AS2DocOpenMode" hidden="1">"AS2DocumentEdit"</definedName>
    <definedName name="_xlnm.Print_Area" localSheetId="0">開示版説明!$A$1:$G$27</definedName>
    <definedName name="_xlnm.Print_Area" localSheetId="2">添付資料一覧表!$A$1:$G$34</definedName>
    <definedName name="_xlnm.Print_Area" localSheetId="4">'様式A-1-6 (開示版)'!$A$1:$L$65</definedName>
    <definedName name="_xlnm.Print_Area" localSheetId="6">'様式A-1-7 (開示版)'!$A$1:$O$80</definedName>
    <definedName name="_xlnm.Print_Area" localSheetId="7">'様式A-3-2-2'!$A$1:$R$133</definedName>
    <definedName name="_xlnm.Print_Area" localSheetId="8">'様式A-3-2-2 (開示版)'!$A$1:$R$133</definedName>
    <definedName name="_xlnm.Print_Area" localSheetId="9">'様式A-4-2'!$A$1:$AM$80</definedName>
    <definedName name="_xlnm.Print_Area" localSheetId="10">'様式A-5-2'!$A$1:$F$20</definedName>
    <definedName name="_xlnm.Print_Area" localSheetId="12">'様式A-7-2'!$A$1:$N$23</definedName>
    <definedName name="_xlnm.Print_Area" localSheetId="13">'様式A-7-2 (開示版)'!$A$1:$N$23</definedName>
    <definedName name="_xlnm.Print_Area" localSheetId="14">'様式A-7-3'!$A$1:$K$22</definedName>
    <definedName name="_xlnm.Print_Area" localSheetId="15">'様式A-7-3 (開示版)'!$A$1:$K$22</definedName>
    <definedName name="_xlnm.Print_Area" localSheetId="16">'様式A-8-1'!$A$1:$S$22</definedName>
    <definedName name="_xlnm.Print_Area" localSheetId="17">'様式A-8-1 (開示版)'!$A$1:$S$22</definedName>
    <definedName name="_xlnm.Print_Area" localSheetId="1">様式一覧表!$A$1:$G$21</definedName>
    <definedName name="_xlnm.Print_Titles" localSheetId="2">添付資料一覧表!$11:$13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39" l="1"/>
  <c r="B12" i="7"/>
  <c r="B13" i="7"/>
  <c r="B14" i="7"/>
  <c r="B15" i="7" s="1"/>
  <c r="B16" i="7" s="1"/>
  <c r="B17" i="7" s="1"/>
  <c r="B18" i="7" s="1"/>
  <c r="B19" i="7" s="1"/>
  <c r="B11" i="7"/>
  <c r="J47" i="30"/>
  <c r="I47" i="30"/>
  <c r="H47" i="30"/>
  <c r="G47" i="30"/>
  <c r="F47" i="30"/>
  <c r="B14" i="34"/>
  <c r="B15" i="34" s="1"/>
  <c r="B16" i="34" s="1"/>
  <c r="B17" i="34" s="1"/>
  <c r="B18" i="34" s="1"/>
  <c r="B19" i="34" s="1"/>
  <c r="B20" i="34" s="1"/>
  <c r="B13" i="34"/>
  <c r="O126" i="39"/>
  <c r="N126" i="39"/>
  <c r="M126" i="39"/>
  <c r="L126" i="39"/>
  <c r="K126" i="39"/>
  <c r="K124" i="39"/>
  <c r="K115" i="39"/>
  <c r="K117" i="39"/>
  <c r="O117" i="39"/>
  <c r="N117" i="39"/>
  <c r="M117" i="39"/>
  <c r="L117" i="39"/>
  <c r="K98" i="39"/>
  <c r="O100" i="39"/>
  <c r="N100" i="39"/>
  <c r="M100" i="39"/>
  <c r="L100" i="39"/>
  <c r="K100" i="39"/>
  <c r="Q85" i="39"/>
  <c r="O49" i="39"/>
  <c r="N49" i="39"/>
  <c r="M49" i="39"/>
  <c r="L49" i="39"/>
  <c r="K49" i="39"/>
  <c r="N12" i="39"/>
  <c r="M12" i="39"/>
  <c r="L12" i="39"/>
  <c r="K12" i="39"/>
  <c r="K47" i="39"/>
  <c r="K10" i="39"/>
  <c r="O126" i="25"/>
  <c r="N126" i="25"/>
  <c r="M126" i="25"/>
  <c r="L126" i="25"/>
  <c r="K126" i="25"/>
  <c r="K124" i="25"/>
  <c r="K115" i="25"/>
  <c r="K47" i="25"/>
  <c r="O49" i="25"/>
  <c r="N49" i="25"/>
  <c r="M49" i="25"/>
  <c r="L49" i="25"/>
  <c r="K49" i="25"/>
  <c r="O100" i="25"/>
  <c r="N100" i="25"/>
  <c r="M100" i="25"/>
  <c r="L100" i="25"/>
  <c r="K100" i="25"/>
  <c r="K98" i="25"/>
  <c r="L117" i="25"/>
  <c r="M117" i="25"/>
  <c r="N117" i="25"/>
  <c r="O117" i="25"/>
  <c r="K117" i="25"/>
  <c r="B30" i="35"/>
  <c r="B31" i="35" s="1"/>
  <c r="B32" i="35" s="1"/>
  <c r="B33" i="35" s="1"/>
  <c r="B15" i="35"/>
  <c r="B16" i="35" s="1"/>
  <c r="B17" i="35" s="1"/>
  <c r="B18" i="35" s="1"/>
  <c r="B19" i="35" s="1"/>
  <c r="B20" i="35" s="1"/>
  <c r="B21" i="35" s="1"/>
  <c r="B22" i="35" s="1"/>
  <c r="B23" i="35" s="1"/>
  <c r="B24" i="35" s="1"/>
  <c r="B25" i="35" s="1"/>
  <c r="B26" i="35" s="1"/>
  <c r="B27" i="35" s="1"/>
  <c r="B28" i="35" s="1"/>
  <c r="B29" i="35" s="1"/>
  <c r="Q50" i="39" l="1"/>
  <c r="Q94" i="39"/>
  <c r="Q93" i="39"/>
  <c r="Q92" i="39"/>
  <c r="Q91" i="39"/>
  <c r="Q90" i="39"/>
  <c r="Q89" i="39"/>
  <c r="Q88" i="39"/>
  <c r="Q87" i="39"/>
  <c r="Q86" i="39"/>
  <c r="Q84" i="39"/>
  <c r="Q83" i="39"/>
  <c r="Q82" i="39"/>
  <c r="Q81" i="39"/>
  <c r="Q80" i="39"/>
  <c r="Q79" i="39"/>
  <c r="Q78" i="39"/>
  <c r="Q77" i="39"/>
  <c r="Q76" i="39"/>
  <c r="Q75" i="39"/>
  <c r="Q74" i="39"/>
  <c r="Q73" i="39"/>
  <c r="Q72" i="39"/>
  <c r="Q71" i="39"/>
  <c r="Q70" i="39"/>
  <c r="Q69" i="39"/>
  <c r="Q68" i="39"/>
  <c r="Q67" i="39"/>
  <c r="Q66" i="39"/>
  <c r="Q65" i="39"/>
  <c r="Q64" i="39"/>
  <c r="Q63" i="39"/>
  <c r="Q62" i="39"/>
  <c r="Q61" i="39"/>
  <c r="Q60" i="39"/>
  <c r="Q59" i="39"/>
  <c r="Q58" i="39"/>
  <c r="Q57" i="39"/>
  <c r="Q56" i="39"/>
  <c r="Q55" i="39"/>
  <c r="Q54" i="39"/>
  <c r="Q53" i="39"/>
  <c r="Q52" i="39"/>
  <c r="Q51" i="39"/>
  <c r="M116" i="39"/>
  <c r="N11" i="39"/>
  <c r="H22" i="40"/>
  <c r="H12" i="40"/>
  <c r="H13" i="40"/>
  <c r="H14" i="40"/>
  <c r="H15" i="40"/>
  <c r="H16" i="40"/>
  <c r="H17" i="40"/>
  <c r="H18" i="40"/>
  <c r="H19" i="40"/>
  <c r="H20" i="40"/>
  <c r="H21" i="40"/>
  <c r="H11" i="40"/>
  <c r="D4" i="7"/>
  <c r="M4" i="10"/>
  <c r="K39" i="39" l="1"/>
  <c r="H23" i="37"/>
  <c r="I23" i="37"/>
  <c r="J23" i="37"/>
  <c r="H22" i="37"/>
  <c r="I22" i="37"/>
  <c r="J22" i="37"/>
  <c r="G23" i="37"/>
  <c r="G22" i="37"/>
  <c r="H21" i="37"/>
  <c r="I21" i="37"/>
  <c r="J21" i="37"/>
  <c r="G21" i="37"/>
  <c r="F19" i="37"/>
  <c r="H19" i="37"/>
  <c r="I19" i="37"/>
  <c r="J19" i="37"/>
  <c r="G19" i="37"/>
  <c r="J18" i="37"/>
  <c r="I18" i="37"/>
  <c r="H18" i="37"/>
  <c r="G18" i="37"/>
  <c r="J16" i="37"/>
  <c r="I16" i="37"/>
  <c r="H16" i="37"/>
  <c r="G16" i="37"/>
  <c r="J15" i="37"/>
  <c r="I15" i="37"/>
  <c r="H15" i="37"/>
  <c r="G15" i="37"/>
  <c r="J13" i="37"/>
  <c r="I13" i="37"/>
  <c r="H13" i="37"/>
  <c r="G13" i="37"/>
  <c r="J18" i="14" l="1"/>
  <c r="G10" i="42"/>
  <c r="H10" i="42"/>
  <c r="I10" i="42"/>
  <c r="O120" i="25"/>
  <c r="N120" i="25"/>
  <c r="M120" i="25"/>
  <c r="L120" i="25"/>
  <c r="K120" i="25"/>
  <c r="L105" i="25"/>
  <c r="M105" i="25"/>
  <c r="N105" i="25"/>
  <c r="O105" i="25"/>
  <c r="K105" i="25"/>
  <c r="N101" i="25"/>
  <c r="O101" i="25"/>
  <c r="M101" i="25"/>
  <c r="L101" i="25"/>
  <c r="K101" i="25"/>
  <c r="L88" i="25" l="1"/>
  <c r="M88" i="25"/>
  <c r="N88" i="25"/>
  <c r="O88" i="25"/>
  <c r="K88" i="25"/>
  <c r="L83" i="25"/>
  <c r="M83" i="25"/>
  <c r="N83" i="25"/>
  <c r="N73" i="25" s="1"/>
  <c r="O83" i="25"/>
  <c r="K83" i="25"/>
  <c r="L78" i="25"/>
  <c r="M78" i="25"/>
  <c r="N78" i="25"/>
  <c r="O78" i="25"/>
  <c r="O73" i="25" s="1"/>
  <c r="K78" i="25"/>
  <c r="L72" i="25"/>
  <c r="M72" i="25"/>
  <c r="N72" i="25"/>
  <c r="O72" i="25"/>
  <c r="L73" i="25"/>
  <c r="M73" i="25"/>
  <c r="K73" i="25"/>
  <c r="K72" i="25"/>
  <c r="L67" i="25"/>
  <c r="M67" i="25"/>
  <c r="N67" i="25"/>
  <c r="O67" i="25"/>
  <c r="K67" i="25"/>
  <c r="L62" i="25"/>
  <c r="M62" i="25"/>
  <c r="N62" i="25"/>
  <c r="O62" i="25"/>
  <c r="K62" i="25"/>
  <c r="J42" i="25"/>
  <c r="K42" i="25"/>
  <c r="L42" i="25"/>
  <c r="I42" i="25"/>
  <c r="M50" i="25" l="1"/>
  <c r="L50" i="25"/>
  <c r="O50" i="25"/>
  <c r="N50" i="25"/>
  <c r="K50" i="25"/>
  <c r="F42" i="38" l="1"/>
  <c r="H42" i="38"/>
  <c r="I42" i="38"/>
  <c r="J42" i="38"/>
  <c r="H43" i="38"/>
  <c r="I43" i="38"/>
  <c r="J43" i="38"/>
  <c r="G43" i="38"/>
  <c r="G42" i="38"/>
  <c r="H48" i="38"/>
  <c r="I48" i="38"/>
  <c r="J48" i="38"/>
  <c r="H49" i="38"/>
  <c r="I49" i="38"/>
  <c r="J49" i="38"/>
  <c r="H51" i="38"/>
  <c r="I51" i="38"/>
  <c r="J51" i="38"/>
  <c r="H52" i="38"/>
  <c r="I52" i="38"/>
  <c r="J52" i="38"/>
  <c r="H54" i="38"/>
  <c r="I54" i="38"/>
  <c r="J54" i="38"/>
  <c r="H55" i="38"/>
  <c r="I55" i="38"/>
  <c r="J55" i="38"/>
  <c r="H57" i="38"/>
  <c r="I57" i="38"/>
  <c r="J57" i="38"/>
  <c r="H58" i="38"/>
  <c r="I58" i="38"/>
  <c r="J58" i="38"/>
  <c r="H60" i="38"/>
  <c r="I60" i="38"/>
  <c r="J60" i="38"/>
  <c r="H61" i="38"/>
  <c r="I61" i="38"/>
  <c r="J61" i="38"/>
  <c r="H63" i="38"/>
  <c r="I63" i="38"/>
  <c r="J63" i="38"/>
  <c r="H64" i="38"/>
  <c r="I64" i="38"/>
  <c r="J64" i="38"/>
  <c r="G64" i="38"/>
  <c r="G63" i="38"/>
  <c r="G61" i="38"/>
  <c r="G60" i="38"/>
  <c r="G58" i="38"/>
  <c r="G57" i="38"/>
  <c r="G55" i="38"/>
  <c r="G54" i="38"/>
  <c r="G52" i="38"/>
  <c r="G51" i="38"/>
  <c r="G49" i="38"/>
  <c r="G48" i="38"/>
  <c r="G59" i="30"/>
  <c r="H59" i="30"/>
  <c r="I59" i="30"/>
  <c r="J59" i="30"/>
  <c r="G62" i="30"/>
  <c r="H62" i="30"/>
  <c r="I62" i="30"/>
  <c r="J62" i="30"/>
  <c r="G65" i="30"/>
  <c r="H65" i="30"/>
  <c r="I65" i="30"/>
  <c r="J65" i="30"/>
  <c r="G56" i="30"/>
  <c r="H56" i="30"/>
  <c r="I56" i="30"/>
  <c r="J56" i="30"/>
  <c r="G53" i="30"/>
  <c r="H53" i="30"/>
  <c r="I53" i="30"/>
  <c r="J53" i="30"/>
  <c r="G14" i="30"/>
  <c r="H14" i="30"/>
  <c r="I14" i="30"/>
  <c r="J14" i="30"/>
  <c r="G17" i="30"/>
  <c r="G17" i="38" s="1"/>
  <c r="H17" i="30"/>
  <c r="H17" i="38" s="1"/>
  <c r="I17" i="30"/>
  <c r="I17" i="38" s="1"/>
  <c r="J17" i="30"/>
  <c r="J17" i="38" s="1"/>
  <c r="G20" i="30"/>
  <c r="G20" i="38" s="1"/>
  <c r="H20" i="30"/>
  <c r="H20" i="38" s="1"/>
  <c r="I20" i="30"/>
  <c r="I20" i="38" s="1"/>
  <c r="J20" i="30"/>
  <c r="J20" i="38" s="1"/>
  <c r="G23" i="30"/>
  <c r="G23" i="38" s="1"/>
  <c r="H23" i="30"/>
  <c r="H23" i="38" s="1"/>
  <c r="I23" i="30"/>
  <c r="I23" i="38" s="1"/>
  <c r="J23" i="30"/>
  <c r="J23" i="38" s="1"/>
  <c r="G26" i="30"/>
  <c r="G26" i="38" s="1"/>
  <c r="H26" i="30"/>
  <c r="H26" i="38" s="1"/>
  <c r="I26" i="30"/>
  <c r="I26" i="38" s="1"/>
  <c r="J26" i="30"/>
  <c r="J26" i="38" s="1"/>
  <c r="G29" i="30"/>
  <c r="G29" i="38" s="1"/>
  <c r="H29" i="30"/>
  <c r="H29" i="38" s="1"/>
  <c r="I29" i="30"/>
  <c r="I29" i="38" s="1"/>
  <c r="J29" i="30"/>
  <c r="J29" i="38" s="1"/>
  <c r="G32" i="30"/>
  <c r="G32" i="38" s="1"/>
  <c r="H32" i="30"/>
  <c r="H32" i="38" s="1"/>
  <c r="I32" i="30"/>
  <c r="I32" i="38" s="1"/>
  <c r="J32" i="30"/>
  <c r="J32" i="38" s="1"/>
  <c r="G35" i="30"/>
  <c r="G35" i="38" s="1"/>
  <c r="H35" i="30"/>
  <c r="H35" i="38" s="1"/>
  <c r="I35" i="30"/>
  <c r="I35" i="38" s="1"/>
  <c r="J35" i="30"/>
  <c r="J35" i="38" s="1"/>
  <c r="G38" i="30"/>
  <c r="G38" i="38" s="1"/>
  <c r="H38" i="30"/>
  <c r="H38" i="38" s="1"/>
  <c r="I38" i="30"/>
  <c r="I38" i="38" s="1"/>
  <c r="J38" i="30"/>
  <c r="J38" i="38" s="1"/>
  <c r="G41" i="30"/>
  <c r="G41" i="38" s="1"/>
  <c r="H41" i="30"/>
  <c r="H41" i="38" s="1"/>
  <c r="I41" i="30"/>
  <c r="I41" i="38" s="1"/>
  <c r="J41" i="30"/>
  <c r="J41" i="38" s="1"/>
  <c r="G50" i="30"/>
  <c r="H50" i="30"/>
  <c r="I50" i="30"/>
  <c r="J50" i="30"/>
  <c r="F14" i="30"/>
  <c r="G14" i="38" l="1"/>
  <c r="J14" i="38"/>
  <c r="I14" i="38"/>
  <c r="H14" i="38"/>
  <c r="H39" i="38" l="1"/>
  <c r="I39" i="38"/>
  <c r="J39" i="38"/>
  <c r="H40" i="38"/>
  <c r="I40" i="38"/>
  <c r="J40" i="38"/>
  <c r="H36" i="38"/>
  <c r="I36" i="38"/>
  <c r="J36" i="38"/>
  <c r="H37" i="38"/>
  <c r="I37" i="38"/>
  <c r="J37" i="38"/>
  <c r="H33" i="38"/>
  <c r="I33" i="38"/>
  <c r="J33" i="38"/>
  <c r="H34" i="38"/>
  <c r="I34" i="38"/>
  <c r="J34" i="38"/>
  <c r="H30" i="38"/>
  <c r="I30" i="38"/>
  <c r="J30" i="38"/>
  <c r="H31" i="38"/>
  <c r="I31" i="38"/>
  <c r="J31" i="38"/>
  <c r="H27" i="38"/>
  <c r="I27" i="38"/>
  <c r="J27" i="38"/>
  <c r="H28" i="38"/>
  <c r="I28" i="38"/>
  <c r="J28" i="38"/>
  <c r="H24" i="38"/>
  <c r="I24" i="38"/>
  <c r="J24" i="38"/>
  <c r="H25" i="38"/>
  <c r="I25" i="38"/>
  <c r="J25" i="38"/>
  <c r="H21" i="38"/>
  <c r="I21" i="38"/>
  <c r="J21" i="38"/>
  <c r="H22" i="38"/>
  <c r="I22" i="38"/>
  <c r="J22" i="38"/>
  <c r="H18" i="38"/>
  <c r="I18" i="38"/>
  <c r="J18" i="38"/>
  <c r="H19" i="38"/>
  <c r="I19" i="38"/>
  <c r="J19" i="38"/>
  <c r="H15" i="38"/>
  <c r="I15" i="38"/>
  <c r="J15" i="38"/>
  <c r="H16" i="38"/>
  <c r="I16" i="38"/>
  <c r="J16" i="38"/>
  <c r="G40" i="38"/>
  <c r="G39" i="38"/>
  <c r="G37" i="38"/>
  <c r="G36" i="38"/>
  <c r="G34" i="38"/>
  <c r="G33" i="38"/>
  <c r="G31" i="38"/>
  <c r="G30" i="38"/>
  <c r="G28" i="38"/>
  <c r="G27" i="38"/>
  <c r="G25" i="38"/>
  <c r="G24" i="38"/>
  <c r="G22" i="38"/>
  <c r="G21" i="38"/>
  <c r="G19" i="38"/>
  <c r="G18" i="38"/>
  <c r="G16" i="38"/>
  <c r="G15" i="38"/>
  <c r="F14" i="38"/>
  <c r="I20" i="29"/>
  <c r="I20" i="37" s="1"/>
  <c r="J20" i="29"/>
  <c r="J20" i="37" s="1"/>
  <c r="H20" i="29"/>
  <c r="H20" i="37" s="1"/>
  <c r="G20" i="29"/>
  <c r="G20" i="37" s="1"/>
  <c r="F20" i="29"/>
  <c r="F20" i="37" s="1"/>
  <c r="I17" i="29"/>
  <c r="I17" i="37" s="1"/>
  <c r="J17" i="29"/>
  <c r="J17" i="37" s="1"/>
  <c r="H17" i="29"/>
  <c r="H17" i="37" s="1"/>
  <c r="G17" i="29"/>
  <c r="G17" i="37" s="1"/>
  <c r="F17" i="29"/>
  <c r="F17" i="37" s="1"/>
  <c r="I14" i="29"/>
  <c r="I14" i="37" s="1"/>
  <c r="J14" i="29"/>
  <c r="J14" i="37" s="1"/>
  <c r="H14" i="29"/>
  <c r="H14" i="37" s="1"/>
  <c r="G14" i="29"/>
  <c r="G14" i="37" s="1"/>
  <c r="F14" i="29"/>
  <c r="F14" i="37" s="1"/>
  <c r="F54" i="38"/>
  <c r="F48" i="38"/>
  <c r="F63" i="38"/>
  <c r="F60" i="38"/>
  <c r="F57" i="38"/>
  <c r="F51" i="38"/>
  <c r="F43" i="38"/>
  <c r="F40" i="38"/>
  <c r="F39" i="38"/>
  <c r="H12" i="38"/>
  <c r="G12" i="38"/>
  <c r="F12" i="38"/>
  <c r="G12" i="37"/>
  <c r="H12" i="37"/>
  <c r="F13" i="37"/>
  <c r="F15" i="37"/>
  <c r="F16" i="37"/>
  <c r="F13" i="38"/>
  <c r="F12" i="37"/>
  <c r="H21" i="42"/>
  <c r="H20" i="42"/>
  <c r="H19" i="42"/>
  <c r="H17" i="42"/>
  <c r="H16" i="42"/>
  <c r="H15" i="42"/>
  <c r="H14" i="42"/>
  <c r="H13" i="42"/>
  <c r="H12" i="42"/>
  <c r="H11" i="42"/>
  <c r="H18" i="42"/>
  <c r="E18" i="42"/>
  <c r="L40" i="39"/>
  <c r="L41" i="39"/>
  <c r="I12" i="38"/>
  <c r="J12" i="38"/>
  <c r="H13" i="38"/>
  <c r="I13" i="38"/>
  <c r="J13" i="38"/>
  <c r="M40" i="25"/>
  <c r="L42" i="39"/>
  <c r="F64" i="38"/>
  <c r="F61" i="38"/>
  <c r="F58" i="38"/>
  <c r="F55" i="38"/>
  <c r="F52" i="38"/>
  <c r="F49" i="38"/>
  <c r="G13" i="38"/>
  <c r="F37" i="38"/>
  <c r="F36" i="38"/>
  <c r="F34" i="38"/>
  <c r="F33" i="38"/>
  <c r="F31" i="38"/>
  <c r="F30" i="38"/>
  <c r="F28" i="38"/>
  <c r="F27" i="38"/>
  <c r="F25" i="38"/>
  <c r="F24" i="38"/>
  <c r="F22" i="38"/>
  <c r="F21" i="38"/>
  <c r="F19" i="38"/>
  <c r="F18" i="38"/>
  <c r="F16" i="38"/>
  <c r="F15" i="38"/>
  <c r="I12" i="37"/>
  <c r="J12" i="37"/>
  <c r="F23" i="37"/>
  <c r="F22" i="37"/>
  <c r="F21" i="37"/>
  <c r="F18" i="37"/>
  <c r="M40" i="39" l="1"/>
  <c r="B62" i="37"/>
  <c r="B52" i="37"/>
  <c r="B37" i="37"/>
  <c r="R8" i="43"/>
  <c r="Q8" i="43"/>
  <c r="P8" i="43"/>
  <c r="O8" i="43"/>
  <c r="N8" i="43"/>
  <c r="L8" i="43"/>
  <c r="J8" i="43"/>
  <c r="H8" i="43"/>
  <c r="F8" i="43"/>
  <c r="D8" i="43"/>
  <c r="B78" i="38" l="1"/>
  <c r="B71" i="38"/>
  <c r="B41" i="37"/>
  <c r="B33" i="37"/>
  <c r="D21" i="28"/>
  <c r="D21" i="43" s="1"/>
  <c r="E21" i="28"/>
  <c r="E21" i="43" s="1"/>
  <c r="F21" i="28"/>
  <c r="F21" i="43" s="1"/>
  <c r="G21" i="28"/>
  <c r="G21" i="43" s="1"/>
  <c r="H21" i="28"/>
  <c r="H21" i="43" s="1"/>
  <c r="I21" i="28"/>
  <c r="I21" i="43" s="1"/>
  <c r="J21" i="28"/>
  <c r="K21" i="28"/>
  <c r="L21" i="28"/>
  <c r="L21" i="43" s="1"/>
  <c r="M21" i="28"/>
  <c r="M21" i="43" s="1"/>
  <c r="N21" i="28"/>
  <c r="N21" i="43" s="1"/>
  <c r="O21" i="28"/>
  <c r="O21" i="43" s="1"/>
  <c r="P21" i="28"/>
  <c r="P21" i="43" s="1"/>
  <c r="Q21" i="28"/>
  <c r="Q21" i="43" s="1"/>
  <c r="R21" i="28"/>
  <c r="C21" i="28"/>
  <c r="R21" i="43"/>
  <c r="K21" i="43"/>
  <c r="J21" i="43"/>
  <c r="C21" i="43"/>
  <c r="R20" i="43"/>
  <c r="Q20" i="43"/>
  <c r="P20" i="43"/>
  <c r="O20" i="43"/>
  <c r="N20" i="43"/>
  <c r="M20" i="43"/>
  <c r="L20" i="43"/>
  <c r="K20" i="43"/>
  <c r="J20" i="43"/>
  <c r="I20" i="43"/>
  <c r="H20" i="43"/>
  <c r="G20" i="43"/>
  <c r="F20" i="43"/>
  <c r="E20" i="43"/>
  <c r="D20" i="43"/>
  <c r="C20" i="43"/>
  <c r="R19" i="43"/>
  <c r="Q19" i="43"/>
  <c r="P19" i="43"/>
  <c r="O19" i="43"/>
  <c r="N19" i="43"/>
  <c r="M19" i="43"/>
  <c r="L19" i="43"/>
  <c r="K19" i="43"/>
  <c r="J19" i="43"/>
  <c r="I19" i="43"/>
  <c r="H19" i="43"/>
  <c r="G19" i="43"/>
  <c r="F19" i="43"/>
  <c r="E19" i="43"/>
  <c r="D19" i="43"/>
  <c r="C19" i="43"/>
  <c r="R18" i="43"/>
  <c r="Q18" i="43"/>
  <c r="P18" i="43"/>
  <c r="O18" i="43"/>
  <c r="N18" i="43"/>
  <c r="M18" i="43"/>
  <c r="L18" i="43"/>
  <c r="K18" i="43"/>
  <c r="J18" i="43"/>
  <c r="I18" i="43"/>
  <c r="H18" i="43"/>
  <c r="G18" i="43"/>
  <c r="F18" i="43"/>
  <c r="E18" i="43"/>
  <c r="D18" i="43"/>
  <c r="C18" i="43"/>
  <c r="R17" i="43"/>
  <c r="Q17" i="43"/>
  <c r="P17" i="43"/>
  <c r="O17" i="43"/>
  <c r="N17" i="43"/>
  <c r="M17" i="43"/>
  <c r="L17" i="43"/>
  <c r="K17" i="43"/>
  <c r="J17" i="43"/>
  <c r="I17" i="43"/>
  <c r="H17" i="43"/>
  <c r="G17" i="43"/>
  <c r="F17" i="43"/>
  <c r="E17" i="43"/>
  <c r="D17" i="43"/>
  <c r="C17" i="43"/>
  <c r="R16" i="43"/>
  <c r="Q16" i="43"/>
  <c r="P16" i="43"/>
  <c r="O16" i="43"/>
  <c r="N16" i="43"/>
  <c r="M16" i="43"/>
  <c r="L16" i="43"/>
  <c r="K16" i="43"/>
  <c r="J16" i="43"/>
  <c r="I16" i="43"/>
  <c r="H16" i="43"/>
  <c r="G16" i="43"/>
  <c r="F16" i="43"/>
  <c r="E16" i="43"/>
  <c r="D16" i="43"/>
  <c r="C16" i="43"/>
  <c r="R15" i="43"/>
  <c r="Q15" i="43"/>
  <c r="P15" i="43"/>
  <c r="O15" i="43"/>
  <c r="N15" i="43"/>
  <c r="M15" i="43"/>
  <c r="L15" i="43"/>
  <c r="K15" i="43"/>
  <c r="J15" i="43"/>
  <c r="I15" i="43"/>
  <c r="H15" i="43"/>
  <c r="G15" i="43"/>
  <c r="F15" i="43"/>
  <c r="E15" i="43"/>
  <c r="D15" i="43"/>
  <c r="C15" i="43"/>
  <c r="R14" i="43"/>
  <c r="Q14" i="43"/>
  <c r="P14" i="43"/>
  <c r="O14" i="43"/>
  <c r="N14" i="43"/>
  <c r="M14" i="43"/>
  <c r="L14" i="43"/>
  <c r="K14" i="43"/>
  <c r="J14" i="43"/>
  <c r="I14" i="43"/>
  <c r="H14" i="43"/>
  <c r="G14" i="43"/>
  <c r="F14" i="43"/>
  <c r="E14" i="43"/>
  <c r="D14" i="43"/>
  <c r="C14" i="43"/>
  <c r="R13" i="43"/>
  <c r="Q13" i="43"/>
  <c r="P13" i="43"/>
  <c r="O13" i="43"/>
  <c r="N13" i="43"/>
  <c r="M13" i="43"/>
  <c r="L13" i="43"/>
  <c r="K13" i="43"/>
  <c r="J13" i="43"/>
  <c r="I13" i="43"/>
  <c r="H13" i="43"/>
  <c r="G13" i="43"/>
  <c r="F13" i="43"/>
  <c r="E13" i="43"/>
  <c r="D13" i="43"/>
  <c r="C13" i="43"/>
  <c r="R12" i="43"/>
  <c r="Q12" i="43"/>
  <c r="P12" i="43"/>
  <c r="O12" i="43"/>
  <c r="N12" i="43"/>
  <c r="M12" i="43"/>
  <c r="L12" i="43"/>
  <c r="K12" i="43"/>
  <c r="J12" i="43"/>
  <c r="I12" i="43"/>
  <c r="H12" i="43"/>
  <c r="G12" i="43"/>
  <c r="F12" i="43"/>
  <c r="E12" i="43"/>
  <c r="D12" i="43"/>
  <c r="C12" i="43"/>
  <c r="R11" i="43"/>
  <c r="Q11" i="43"/>
  <c r="P11" i="43"/>
  <c r="O11" i="43"/>
  <c r="N11" i="43"/>
  <c r="M11" i="43"/>
  <c r="L11" i="43"/>
  <c r="K11" i="43"/>
  <c r="J11" i="43"/>
  <c r="I11" i="43"/>
  <c r="H11" i="43"/>
  <c r="G11" i="43"/>
  <c r="F11" i="43"/>
  <c r="E11" i="43"/>
  <c r="D11" i="43"/>
  <c r="C11" i="43"/>
  <c r="R10" i="43"/>
  <c r="Q10" i="43"/>
  <c r="P10" i="43"/>
  <c r="O10" i="43"/>
  <c r="N10" i="43"/>
  <c r="M10" i="43"/>
  <c r="L10" i="43"/>
  <c r="K10" i="43"/>
  <c r="J10" i="43"/>
  <c r="I10" i="43"/>
  <c r="H10" i="43"/>
  <c r="G10" i="43"/>
  <c r="F10" i="43"/>
  <c r="E10" i="43"/>
  <c r="D10" i="43"/>
  <c r="C10" i="43"/>
  <c r="R9" i="43"/>
  <c r="Q9" i="43"/>
  <c r="P9" i="43"/>
  <c r="O9" i="43"/>
  <c r="N9" i="43"/>
  <c r="M9" i="43"/>
  <c r="L9" i="43"/>
  <c r="K9" i="43"/>
  <c r="J9" i="43"/>
  <c r="I9" i="43"/>
  <c r="H9" i="43"/>
  <c r="G9" i="43"/>
  <c r="F9" i="43"/>
  <c r="E9" i="43"/>
  <c r="D9" i="43"/>
  <c r="C9" i="43"/>
  <c r="E4" i="43"/>
  <c r="B1" i="43"/>
  <c r="J21" i="14"/>
  <c r="J21" i="42" s="1"/>
  <c r="J20" i="14"/>
  <c r="J20" i="42" s="1"/>
  <c r="J19" i="14"/>
  <c r="J19" i="42" s="1"/>
  <c r="J17" i="14"/>
  <c r="J16" i="14"/>
  <c r="J16" i="42" s="1"/>
  <c r="J15" i="14"/>
  <c r="J15" i="42" s="1"/>
  <c r="J14" i="14"/>
  <c r="J14" i="42" s="1"/>
  <c r="J13" i="14"/>
  <c r="J13" i="42" s="1"/>
  <c r="J12" i="14"/>
  <c r="J12" i="42" s="1"/>
  <c r="J11" i="14"/>
  <c r="J11" i="42" s="1"/>
  <c r="J10" i="14"/>
  <c r="J10" i="42" s="1"/>
  <c r="I21" i="42"/>
  <c r="G21" i="42"/>
  <c r="I20" i="42"/>
  <c r="G20" i="42"/>
  <c r="I19" i="42"/>
  <c r="G19" i="42"/>
  <c r="J18" i="42"/>
  <c r="I18" i="42"/>
  <c r="G18" i="42"/>
  <c r="J17" i="42"/>
  <c r="I17" i="42"/>
  <c r="G17" i="42"/>
  <c r="I16" i="42"/>
  <c r="G16" i="42"/>
  <c r="I15" i="42"/>
  <c r="G15" i="42"/>
  <c r="I14" i="42"/>
  <c r="G14" i="42"/>
  <c r="I13" i="42"/>
  <c r="G13" i="42"/>
  <c r="I12" i="42"/>
  <c r="G12" i="42"/>
  <c r="I11" i="42"/>
  <c r="G11" i="42"/>
  <c r="D10" i="42"/>
  <c r="F21" i="42"/>
  <c r="E21" i="42"/>
  <c r="D21" i="42"/>
  <c r="C21" i="42"/>
  <c r="F20" i="42"/>
  <c r="E20" i="42"/>
  <c r="D20" i="42"/>
  <c r="C20" i="42"/>
  <c r="F19" i="42"/>
  <c r="E19" i="42"/>
  <c r="D19" i="42"/>
  <c r="C19" i="42"/>
  <c r="F18" i="42"/>
  <c r="D18" i="42"/>
  <c r="C18" i="42"/>
  <c r="F17" i="42"/>
  <c r="E17" i="42"/>
  <c r="D17" i="42"/>
  <c r="C17" i="42"/>
  <c r="F16" i="42"/>
  <c r="E16" i="42"/>
  <c r="D16" i="42"/>
  <c r="C16" i="42"/>
  <c r="F15" i="42"/>
  <c r="E15" i="42"/>
  <c r="D15" i="42"/>
  <c r="C15" i="42"/>
  <c r="F14" i="42"/>
  <c r="E14" i="42"/>
  <c r="D14" i="42"/>
  <c r="C14" i="42"/>
  <c r="F13" i="42"/>
  <c r="E13" i="42"/>
  <c r="D13" i="42"/>
  <c r="C13" i="42"/>
  <c r="F12" i="42"/>
  <c r="E12" i="42"/>
  <c r="D12" i="42"/>
  <c r="C12" i="42"/>
  <c r="F11" i="42"/>
  <c r="E11" i="42"/>
  <c r="D11" i="42"/>
  <c r="C11" i="42"/>
  <c r="F10" i="42"/>
  <c r="E10" i="42"/>
  <c r="C10" i="42"/>
  <c r="D4" i="42"/>
  <c r="B1" i="42"/>
  <c r="J22" i="5"/>
  <c r="J22" i="40" s="1"/>
  <c r="J21" i="5"/>
  <c r="J21" i="40" s="1"/>
  <c r="J20" i="5"/>
  <c r="J20" i="40" s="1"/>
  <c r="J19" i="5"/>
  <c r="J19" i="40" s="1"/>
  <c r="J18" i="5"/>
  <c r="J18" i="40" s="1"/>
  <c r="J17" i="5"/>
  <c r="J17" i="40" s="1"/>
  <c r="J16" i="5"/>
  <c r="J16" i="40" s="1"/>
  <c r="J15" i="5"/>
  <c r="J15" i="40" s="1"/>
  <c r="J14" i="5"/>
  <c r="J14" i="40" s="1"/>
  <c r="J13" i="5"/>
  <c r="J13" i="40" s="1"/>
  <c r="J12" i="5"/>
  <c r="J12" i="40" s="1"/>
  <c r="J11" i="5"/>
  <c r="J11" i="40" s="1"/>
  <c r="I22" i="40"/>
  <c r="G22" i="40"/>
  <c r="I21" i="40"/>
  <c r="G21" i="40"/>
  <c r="I20" i="40"/>
  <c r="G20" i="40"/>
  <c r="I19" i="40"/>
  <c r="G19" i="40"/>
  <c r="I18" i="40"/>
  <c r="G18" i="40"/>
  <c r="I17" i="40"/>
  <c r="G17" i="40"/>
  <c r="I16" i="40"/>
  <c r="G16" i="40"/>
  <c r="I15" i="40"/>
  <c r="G15" i="40"/>
  <c r="I14" i="40"/>
  <c r="G14" i="40"/>
  <c r="I13" i="40"/>
  <c r="G13" i="40"/>
  <c r="I12" i="40"/>
  <c r="G12" i="40"/>
  <c r="I11" i="40"/>
  <c r="G11" i="40"/>
  <c r="D15" i="40"/>
  <c r="F22" i="40"/>
  <c r="E22" i="40"/>
  <c r="D22" i="40"/>
  <c r="C22" i="40"/>
  <c r="F21" i="40"/>
  <c r="E21" i="40"/>
  <c r="D21" i="40"/>
  <c r="C21" i="40"/>
  <c r="F20" i="40"/>
  <c r="E20" i="40"/>
  <c r="D20" i="40"/>
  <c r="C20" i="40"/>
  <c r="F19" i="40"/>
  <c r="E19" i="40"/>
  <c r="D19" i="40"/>
  <c r="C19" i="40"/>
  <c r="F18" i="40"/>
  <c r="E18" i="40"/>
  <c r="D18" i="40"/>
  <c r="C18" i="40"/>
  <c r="F17" i="40"/>
  <c r="E17" i="40"/>
  <c r="D17" i="40"/>
  <c r="C17" i="40"/>
  <c r="F16" i="40"/>
  <c r="E16" i="40"/>
  <c r="D16" i="40"/>
  <c r="C16" i="40"/>
  <c r="F15" i="40"/>
  <c r="E15" i="40"/>
  <c r="C15" i="40"/>
  <c r="F14" i="40"/>
  <c r="E14" i="40"/>
  <c r="D14" i="40"/>
  <c r="C14" i="40"/>
  <c r="F13" i="40"/>
  <c r="E13" i="40"/>
  <c r="D13" i="40"/>
  <c r="C13" i="40"/>
  <c r="F12" i="40"/>
  <c r="E12" i="40"/>
  <c r="D12" i="40"/>
  <c r="C12" i="40"/>
  <c r="F11" i="40"/>
  <c r="E11" i="40"/>
  <c r="C11" i="40"/>
  <c r="D11" i="40"/>
  <c r="D4" i="40"/>
  <c r="B1" i="40"/>
  <c r="M125" i="39"/>
  <c r="O121" i="39"/>
  <c r="N121" i="39"/>
  <c r="M121" i="39"/>
  <c r="L121" i="39"/>
  <c r="K121" i="39"/>
  <c r="O119" i="39"/>
  <c r="N119" i="39"/>
  <c r="M119" i="39"/>
  <c r="L119" i="39"/>
  <c r="K119" i="39"/>
  <c r="J119" i="39"/>
  <c r="D119" i="39"/>
  <c r="O118" i="39"/>
  <c r="N118" i="39"/>
  <c r="M118" i="39"/>
  <c r="L118" i="39"/>
  <c r="K118" i="39"/>
  <c r="J118" i="39"/>
  <c r="D118" i="39"/>
  <c r="O110" i="39"/>
  <c r="N110" i="39"/>
  <c r="M110" i="39"/>
  <c r="L110" i="39"/>
  <c r="K110" i="39"/>
  <c r="O108" i="39"/>
  <c r="N108" i="39"/>
  <c r="M108" i="39"/>
  <c r="L108" i="39"/>
  <c r="K108" i="39"/>
  <c r="J108" i="39"/>
  <c r="E108" i="39"/>
  <c r="O107" i="39"/>
  <c r="N107" i="39"/>
  <c r="M107" i="39"/>
  <c r="L107" i="39"/>
  <c r="K107" i="39"/>
  <c r="J107" i="39"/>
  <c r="E107" i="39"/>
  <c r="O106" i="39"/>
  <c r="N106" i="39"/>
  <c r="M106" i="39"/>
  <c r="L106" i="39"/>
  <c r="K106" i="39"/>
  <c r="J106" i="39"/>
  <c r="E106" i="39"/>
  <c r="O104" i="39"/>
  <c r="N104" i="39"/>
  <c r="M104" i="39"/>
  <c r="L104" i="39"/>
  <c r="K104" i="39"/>
  <c r="J104" i="39"/>
  <c r="E104" i="39"/>
  <c r="O103" i="39"/>
  <c r="N103" i="39"/>
  <c r="M103" i="39"/>
  <c r="L103" i="39"/>
  <c r="K103" i="39"/>
  <c r="J103" i="39"/>
  <c r="E103" i="39"/>
  <c r="O102" i="39"/>
  <c r="N102" i="39"/>
  <c r="M102" i="39"/>
  <c r="L102" i="39"/>
  <c r="K102" i="39"/>
  <c r="J102" i="39"/>
  <c r="E102" i="39"/>
  <c r="M99" i="39"/>
  <c r="O93" i="39"/>
  <c r="N93" i="39"/>
  <c r="M93" i="39"/>
  <c r="L93" i="39"/>
  <c r="K93" i="39"/>
  <c r="O91" i="39"/>
  <c r="N91" i="39"/>
  <c r="M91" i="39"/>
  <c r="L91" i="39"/>
  <c r="K91" i="39"/>
  <c r="O90" i="39"/>
  <c r="N90" i="39"/>
  <c r="M90" i="39"/>
  <c r="L90" i="39"/>
  <c r="K90" i="39"/>
  <c r="O87" i="39"/>
  <c r="N87" i="39"/>
  <c r="M87" i="39"/>
  <c r="L87" i="39"/>
  <c r="K87" i="39"/>
  <c r="J87" i="39"/>
  <c r="F87" i="39"/>
  <c r="O86" i="39"/>
  <c r="N86" i="39"/>
  <c r="M86" i="39"/>
  <c r="L86" i="39"/>
  <c r="K86" i="39"/>
  <c r="J86" i="39"/>
  <c r="F86" i="39"/>
  <c r="O85" i="39"/>
  <c r="N85" i="39"/>
  <c r="M85" i="39"/>
  <c r="L85" i="39"/>
  <c r="K85" i="39"/>
  <c r="J85" i="39"/>
  <c r="F85" i="39"/>
  <c r="O82" i="39"/>
  <c r="N82" i="39"/>
  <c r="M82" i="39"/>
  <c r="L82" i="39"/>
  <c r="K82" i="39"/>
  <c r="J82" i="39"/>
  <c r="F82" i="39"/>
  <c r="O81" i="39"/>
  <c r="N81" i="39"/>
  <c r="M81" i="39"/>
  <c r="L81" i="39"/>
  <c r="K81" i="39"/>
  <c r="J81" i="39"/>
  <c r="F81" i="39"/>
  <c r="O80" i="39"/>
  <c r="N80" i="39"/>
  <c r="M80" i="39"/>
  <c r="L80" i="39"/>
  <c r="K80" i="39"/>
  <c r="J80" i="39"/>
  <c r="F80" i="39"/>
  <c r="O77" i="39"/>
  <c r="N77" i="39"/>
  <c r="M77" i="39"/>
  <c r="L77" i="39"/>
  <c r="K77" i="39"/>
  <c r="J77" i="39"/>
  <c r="F77" i="39"/>
  <c r="O76" i="39"/>
  <c r="N76" i="39"/>
  <c r="M76" i="39"/>
  <c r="L76" i="39"/>
  <c r="K76" i="39"/>
  <c r="J76" i="39"/>
  <c r="F76" i="39"/>
  <c r="O75" i="39"/>
  <c r="N75" i="39"/>
  <c r="M75" i="39"/>
  <c r="L75" i="39"/>
  <c r="K75" i="39"/>
  <c r="J75" i="39"/>
  <c r="F75" i="39"/>
  <c r="O71" i="39"/>
  <c r="N71" i="39"/>
  <c r="M71" i="39"/>
  <c r="L71" i="39"/>
  <c r="K71" i="39"/>
  <c r="J71" i="39"/>
  <c r="F71" i="39"/>
  <c r="O70" i="39"/>
  <c r="N70" i="39"/>
  <c r="M70" i="39"/>
  <c r="L70" i="39"/>
  <c r="K70" i="39"/>
  <c r="J70" i="39"/>
  <c r="F70" i="39"/>
  <c r="O69" i="39"/>
  <c r="N69" i="39"/>
  <c r="M69" i="39"/>
  <c r="L69" i="39"/>
  <c r="K69" i="39"/>
  <c r="J69" i="39"/>
  <c r="F69" i="39"/>
  <c r="O66" i="39"/>
  <c r="N66" i="39"/>
  <c r="M66" i="39"/>
  <c r="L66" i="39"/>
  <c r="K66" i="39"/>
  <c r="J66" i="39"/>
  <c r="F66" i="39"/>
  <c r="O65" i="39"/>
  <c r="N65" i="39"/>
  <c r="M65" i="39"/>
  <c r="L65" i="39"/>
  <c r="K65" i="39"/>
  <c r="J65" i="39"/>
  <c r="F65" i="39"/>
  <c r="O64" i="39"/>
  <c r="N64" i="39"/>
  <c r="M64" i="39"/>
  <c r="L64" i="39"/>
  <c r="K64" i="39"/>
  <c r="J64" i="39"/>
  <c r="F64" i="39"/>
  <c r="O61" i="39"/>
  <c r="N61" i="39"/>
  <c r="M61" i="39"/>
  <c r="L61" i="39"/>
  <c r="K61" i="39"/>
  <c r="J61" i="39"/>
  <c r="O60" i="39"/>
  <c r="N60" i="39"/>
  <c r="M60" i="39"/>
  <c r="L60" i="39"/>
  <c r="K60" i="39"/>
  <c r="J60" i="39"/>
  <c r="F60" i="39"/>
  <c r="O59" i="39"/>
  <c r="N59" i="39"/>
  <c r="M59" i="39"/>
  <c r="L59" i="39"/>
  <c r="K59" i="39"/>
  <c r="J59" i="39"/>
  <c r="O58" i="39"/>
  <c r="N58" i="39"/>
  <c r="M58" i="39"/>
  <c r="L58" i="39"/>
  <c r="K58" i="39"/>
  <c r="J58" i="39"/>
  <c r="O57" i="39"/>
  <c r="N57" i="39"/>
  <c r="M57" i="39"/>
  <c r="L57" i="39"/>
  <c r="K57" i="39"/>
  <c r="J57" i="39"/>
  <c r="O56" i="39"/>
  <c r="N56" i="39"/>
  <c r="M56" i="39"/>
  <c r="L56" i="39"/>
  <c r="K56" i="39"/>
  <c r="J56" i="39"/>
  <c r="H56" i="39"/>
  <c r="O55" i="39"/>
  <c r="N55" i="39"/>
  <c r="M55" i="39"/>
  <c r="L55" i="39"/>
  <c r="K55" i="39"/>
  <c r="J55" i="39"/>
  <c r="H55" i="39"/>
  <c r="O54" i="39"/>
  <c r="N54" i="39"/>
  <c r="M54" i="39"/>
  <c r="L54" i="39"/>
  <c r="K54" i="39"/>
  <c r="J54" i="39"/>
  <c r="F54" i="39"/>
  <c r="O53" i="39"/>
  <c r="N53" i="39"/>
  <c r="M53" i="39"/>
  <c r="L53" i="39"/>
  <c r="K53" i="39"/>
  <c r="J53" i="39"/>
  <c r="F53" i="39"/>
  <c r="O52" i="39"/>
  <c r="N52" i="39"/>
  <c r="M52" i="39"/>
  <c r="L52" i="39"/>
  <c r="K52" i="39"/>
  <c r="J52" i="39"/>
  <c r="F52" i="39"/>
  <c r="M48" i="39"/>
  <c r="K41" i="39"/>
  <c r="J41" i="39"/>
  <c r="I41" i="39"/>
  <c r="K40" i="39"/>
  <c r="J40" i="39"/>
  <c r="I40" i="39"/>
  <c r="P33" i="39"/>
  <c r="J33" i="39"/>
  <c r="P32" i="39"/>
  <c r="P31" i="39"/>
  <c r="P30" i="39"/>
  <c r="O30" i="39"/>
  <c r="N30" i="39"/>
  <c r="M30" i="39"/>
  <c r="L30" i="39"/>
  <c r="K30" i="39"/>
  <c r="P29" i="39"/>
  <c r="O29" i="39"/>
  <c r="N29" i="39"/>
  <c r="M29" i="39"/>
  <c r="L29" i="39"/>
  <c r="K29" i="39"/>
  <c r="P28" i="39"/>
  <c r="O28" i="39"/>
  <c r="N28" i="39"/>
  <c r="M28" i="39"/>
  <c r="L28" i="39"/>
  <c r="K28" i="39"/>
  <c r="P27" i="39"/>
  <c r="O27" i="39"/>
  <c r="N27" i="39"/>
  <c r="M27" i="39"/>
  <c r="L27" i="39"/>
  <c r="K27" i="39"/>
  <c r="P26" i="39"/>
  <c r="J25" i="39"/>
  <c r="O24" i="39"/>
  <c r="N24" i="39"/>
  <c r="M24" i="39"/>
  <c r="L24" i="39"/>
  <c r="K24" i="39"/>
  <c r="J24" i="39"/>
  <c r="O23" i="39"/>
  <c r="N23" i="39"/>
  <c r="M23" i="39"/>
  <c r="L23" i="39"/>
  <c r="K23" i="39"/>
  <c r="J23" i="39"/>
  <c r="P22" i="39"/>
  <c r="J21" i="39"/>
  <c r="O20" i="39"/>
  <c r="N20" i="39"/>
  <c r="M20" i="39"/>
  <c r="L20" i="39"/>
  <c r="K20" i="39"/>
  <c r="J20" i="39"/>
  <c r="J19" i="39"/>
  <c r="P18" i="39"/>
  <c r="J18" i="39"/>
  <c r="P17" i="39"/>
  <c r="O17" i="39"/>
  <c r="N17" i="39"/>
  <c r="M17" i="39"/>
  <c r="L17" i="39"/>
  <c r="K17" i="39"/>
  <c r="J17" i="39"/>
  <c r="P16" i="39"/>
  <c r="O16" i="39"/>
  <c r="N16" i="39"/>
  <c r="M16" i="39"/>
  <c r="L16" i="39"/>
  <c r="K16" i="39"/>
  <c r="J16" i="39"/>
  <c r="P15" i="39"/>
  <c r="O15" i="39"/>
  <c r="N15" i="39"/>
  <c r="M15" i="39"/>
  <c r="L15" i="39"/>
  <c r="K15" i="39"/>
  <c r="J15" i="39"/>
  <c r="J14" i="39"/>
  <c r="P13" i="39"/>
  <c r="O13" i="39"/>
  <c r="N13" i="39"/>
  <c r="M13" i="39"/>
  <c r="L13" i="39"/>
  <c r="K13" i="39"/>
  <c r="J13" i="39"/>
  <c r="H4" i="39"/>
  <c r="B1" i="39"/>
  <c r="E4" i="38"/>
  <c r="B1" i="38"/>
  <c r="D4" i="37" l="1"/>
  <c r="B1" i="37"/>
  <c r="B1" i="14"/>
  <c r="A9" i="36" l="1"/>
  <c r="A19" i="36" s="1"/>
  <c r="A24" i="36" s="1"/>
  <c r="A29" i="36" s="1"/>
  <c r="A34" i="36" s="1"/>
  <c r="A41" i="36" s="1"/>
  <c r="A50" i="36" s="1"/>
  <c r="A56" i="36" s="1"/>
  <c r="A68" i="36" s="1"/>
  <c r="A72" i="36" s="1"/>
  <c r="A82" i="36" s="1"/>
  <c r="A88" i="36" s="1"/>
  <c r="A93" i="36" s="1"/>
  <c r="A98" i="36" s="1"/>
  <c r="A115" i="36" s="1"/>
  <c r="A121" i="36" s="1"/>
  <c r="A127" i="36" s="1"/>
  <c r="A133" i="36" s="1"/>
  <c r="A142" i="36" s="1"/>
  <c r="B1" i="28"/>
  <c r="B1" i="25"/>
  <c r="B1" i="30"/>
  <c r="B1" i="10"/>
  <c r="B1" i="29"/>
  <c r="B1" i="7"/>
  <c r="B1" i="13"/>
  <c r="B3" i="34"/>
  <c r="B1" i="5"/>
  <c r="B3" i="35"/>
  <c r="F38" i="30" l="1"/>
  <c r="F38" i="38" s="1"/>
  <c r="F35" i="30"/>
  <c r="F35" i="38" s="1"/>
  <c r="F29" i="30"/>
  <c r="F29" i="38" s="1"/>
  <c r="F26" i="30"/>
  <c r="F26" i="38" s="1"/>
  <c r="F20" i="30"/>
  <c r="F20" i="38" s="1"/>
  <c r="F17" i="30"/>
  <c r="F17" i="38" s="1"/>
  <c r="I42" i="39" l="1"/>
  <c r="K105" i="39" l="1"/>
  <c r="K101" i="39"/>
  <c r="K67" i="39"/>
  <c r="O62" i="39"/>
  <c r="K33" i="25"/>
  <c r="K33" i="39" s="1"/>
  <c r="K32" i="25"/>
  <c r="K32" i="39" s="1"/>
  <c r="P24" i="25"/>
  <c r="P24" i="39" s="1"/>
  <c r="P23" i="25"/>
  <c r="P23" i="39" s="1"/>
  <c r="K122" i="25" l="1"/>
  <c r="K122" i="39" s="1"/>
  <c r="K120" i="39"/>
  <c r="K88" i="39"/>
  <c r="P20" i="25"/>
  <c r="P20" i="39" s="1"/>
  <c r="F41" i="30" l="1"/>
  <c r="F41" i="38" s="1"/>
  <c r="F32" i="30"/>
  <c r="F32" i="38" s="1"/>
  <c r="F23" i="30"/>
  <c r="F23" i="38" s="1"/>
  <c r="E4" i="28"/>
  <c r="D4" i="14"/>
  <c r="D4" i="5"/>
  <c r="D4" i="13"/>
  <c r="D5" i="35"/>
  <c r="H4" i="25"/>
  <c r="E4" i="30"/>
  <c r="D4" i="29"/>
  <c r="J42" i="39"/>
  <c r="O32" i="25"/>
  <c r="O32" i="39" s="1"/>
  <c r="K130" i="25"/>
  <c r="K130" i="39" s="1"/>
  <c r="K129" i="25"/>
  <c r="K129" i="39" s="1"/>
  <c r="O105" i="39"/>
  <c r="N105" i="39"/>
  <c r="M105" i="39"/>
  <c r="L105" i="39"/>
  <c r="O101" i="39"/>
  <c r="N101" i="39"/>
  <c r="M101" i="39"/>
  <c r="L101" i="39"/>
  <c r="O88" i="39"/>
  <c r="N88" i="39"/>
  <c r="M88" i="39"/>
  <c r="L88" i="39"/>
  <c r="O83" i="39"/>
  <c r="N83" i="39"/>
  <c r="M83" i="39"/>
  <c r="L83" i="39"/>
  <c r="K83" i="39"/>
  <c r="O78" i="39"/>
  <c r="N78" i="39"/>
  <c r="M78" i="39"/>
  <c r="L78" i="39"/>
  <c r="K78" i="39"/>
  <c r="O72" i="39"/>
  <c r="N72" i="39"/>
  <c r="M72" i="39"/>
  <c r="L72" i="39"/>
  <c r="K72" i="39"/>
  <c r="N67" i="39"/>
  <c r="M67" i="39"/>
  <c r="L67" i="39"/>
  <c r="N62" i="39"/>
  <c r="M62" i="39"/>
  <c r="L62" i="39"/>
  <c r="N32" i="25"/>
  <c r="M32" i="25"/>
  <c r="L32" i="25"/>
  <c r="L32" i="39" s="1"/>
  <c r="K131" i="25"/>
  <c r="K131" i="39" s="1"/>
  <c r="O14" i="25"/>
  <c r="N14" i="25"/>
  <c r="N18" i="25" s="1"/>
  <c r="M14" i="25"/>
  <c r="L14" i="25"/>
  <c r="L18" i="25" s="1"/>
  <c r="K14" i="25"/>
  <c r="K18" i="25" s="1"/>
  <c r="F65" i="30"/>
  <c r="F62" i="30"/>
  <c r="F59" i="30"/>
  <c r="F56" i="30"/>
  <c r="F53" i="30"/>
  <c r="F50" i="30"/>
  <c r="M109" i="25"/>
  <c r="K109" i="25"/>
  <c r="K109" i="39" s="1"/>
  <c r="K42" i="39"/>
  <c r="O33" i="25"/>
  <c r="N33" i="25"/>
  <c r="M33" i="25"/>
  <c r="L33" i="25"/>
  <c r="F59" i="38" l="1"/>
  <c r="H59" i="38"/>
  <c r="J59" i="38"/>
  <c r="I59" i="38"/>
  <c r="G59" i="38"/>
  <c r="F53" i="38"/>
  <c r="H53" i="38"/>
  <c r="G53" i="38"/>
  <c r="I53" i="38"/>
  <c r="J53" i="38"/>
  <c r="F50" i="38"/>
  <c r="G50" i="38"/>
  <c r="H50" i="38"/>
  <c r="I50" i="38"/>
  <c r="J50" i="38"/>
  <c r="F56" i="38"/>
  <c r="G56" i="38"/>
  <c r="J56" i="38"/>
  <c r="I56" i="38"/>
  <c r="H56" i="38"/>
  <c r="F62" i="38"/>
  <c r="J62" i="38"/>
  <c r="I62" i="38"/>
  <c r="G62" i="38"/>
  <c r="H62" i="38"/>
  <c r="O130" i="25"/>
  <c r="O130" i="39" s="1"/>
  <c r="L130" i="25"/>
  <c r="L130" i="39" s="1"/>
  <c r="M41" i="25"/>
  <c r="M42" i="25" s="1"/>
  <c r="M42" i="39" s="1"/>
  <c r="O18" i="25"/>
  <c r="O18" i="39" s="1"/>
  <c r="M31" i="25"/>
  <c r="M31" i="39" s="1"/>
  <c r="M18" i="25"/>
  <c r="M18" i="39" s="1"/>
  <c r="H65" i="38"/>
  <c r="F65" i="38"/>
  <c r="J65" i="38"/>
  <c r="I65" i="38"/>
  <c r="G65" i="38"/>
  <c r="M41" i="39"/>
  <c r="M122" i="25"/>
  <c r="M120" i="39"/>
  <c r="L131" i="25"/>
  <c r="L131" i="39" s="1"/>
  <c r="L33" i="39"/>
  <c r="M130" i="25"/>
  <c r="M130" i="39" s="1"/>
  <c r="M32" i="39"/>
  <c r="N122" i="25"/>
  <c r="N120" i="39"/>
  <c r="K31" i="25"/>
  <c r="K31" i="39" s="1"/>
  <c r="K14" i="39"/>
  <c r="O122" i="25"/>
  <c r="O120" i="39"/>
  <c r="O50" i="39"/>
  <c r="O67" i="39"/>
  <c r="N131" i="25"/>
  <c r="N131" i="39" s="1"/>
  <c r="N33" i="39"/>
  <c r="L19" i="25"/>
  <c r="L21" i="25" s="1"/>
  <c r="L22" i="25" s="1"/>
  <c r="L14" i="39"/>
  <c r="K50" i="39"/>
  <c r="K62" i="39"/>
  <c r="M19" i="25"/>
  <c r="M21" i="25" s="1"/>
  <c r="M14" i="39"/>
  <c r="M131" i="25"/>
  <c r="M131" i="39" s="1"/>
  <c r="M33" i="39"/>
  <c r="O131" i="25"/>
  <c r="O131" i="39" s="1"/>
  <c r="O33" i="39"/>
  <c r="N19" i="25"/>
  <c r="N19" i="39" s="1"/>
  <c r="N14" i="39"/>
  <c r="N130" i="25"/>
  <c r="N130" i="39" s="1"/>
  <c r="N32" i="39"/>
  <c r="O14" i="39"/>
  <c r="M111" i="25"/>
  <c r="M109" i="39"/>
  <c r="L122" i="25"/>
  <c r="L120" i="39"/>
  <c r="L109" i="25"/>
  <c r="N109" i="25"/>
  <c r="N73" i="39"/>
  <c r="N31" i="25"/>
  <c r="N31" i="39" s="1"/>
  <c r="M73" i="39"/>
  <c r="O109" i="25"/>
  <c r="P104" i="25" s="1"/>
  <c r="P104" i="39" s="1"/>
  <c r="L73" i="39"/>
  <c r="O31" i="25"/>
  <c r="O31" i="39" s="1"/>
  <c r="L50" i="39"/>
  <c r="K18" i="39"/>
  <c r="K19" i="25"/>
  <c r="N18" i="39"/>
  <c r="P14" i="25"/>
  <c r="P14" i="39" s="1"/>
  <c r="L18" i="39"/>
  <c r="L31" i="25"/>
  <c r="L31" i="39" s="1"/>
  <c r="K111" i="25"/>
  <c r="O19" i="25"/>
  <c r="O19" i="39" s="1"/>
  <c r="M19" i="39" l="1"/>
  <c r="N21" i="25"/>
  <c r="N21" i="39" s="1"/>
  <c r="P102" i="25"/>
  <c r="P102" i="39" s="1"/>
  <c r="M21" i="39"/>
  <c r="M22" i="25"/>
  <c r="L21" i="39"/>
  <c r="L22" i="39"/>
  <c r="K89" i="25"/>
  <c r="K73" i="39"/>
  <c r="O89" i="25"/>
  <c r="O89" i="39" s="1"/>
  <c r="O73" i="39"/>
  <c r="M89" i="25"/>
  <c r="M50" i="39"/>
  <c r="N111" i="25"/>
  <c r="N109" i="39"/>
  <c r="K128" i="25"/>
  <c r="K128" i="39" s="1"/>
  <c r="K111" i="39"/>
  <c r="N129" i="25"/>
  <c r="N129" i="39" s="1"/>
  <c r="N122" i="39"/>
  <c r="P107" i="25"/>
  <c r="P107" i="39" s="1"/>
  <c r="O111" i="25"/>
  <c r="M22" i="39"/>
  <c r="L111" i="25"/>
  <c r="L109" i="39"/>
  <c r="L129" i="25"/>
  <c r="L129" i="39" s="1"/>
  <c r="L122" i="39"/>
  <c r="M25" i="25"/>
  <c r="P105" i="25"/>
  <c r="P105" i="39" s="1"/>
  <c r="L19" i="39"/>
  <c r="O129" i="25"/>
  <c r="O129" i="39" s="1"/>
  <c r="O122" i="39"/>
  <c r="N89" i="25"/>
  <c r="N50" i="39"/>
  <c r="M128" i="25"/>
  <c r="M128" i="39" s="1"/>
  <c r="M111" i="39"/>
  <c r="P101" i="25"/>
  <c r="P101" i="39" s="1"/>
  <c r="O109" i="39"/>
  <c r="M129" i="25"/>
  <c r="M129" i="39" s="1"/>
  <c r="M122" i="39"/>
  <c r="L25" i="25"/>
  <c r="K21" i="25"/>
  <c r="K22" i="25" s="1"/>
  <c r="K19" i="39"/>
  <c r="P106" i="25"/>
  <c r="P106" i="39" s="1"/>
  <c r="P103" i="25"/>
  <c r="P103" i="39" s="1"/>
  <c r="P108" i="25"/>
  <c r="P108" i="39" s="1"/>
  <c r="L89" i="25"/>
  <c r="P19" i="25"/>
  <c r="P19" i="39" s="1"/>
  <c r="O21" i="25"/>
  <c r="N22" i="25" l="1"/>
  <c r="N22" i="39" s="1"/>
  <c r="N25" i="25"/>
  <c r="N26" i="25" s="1"/>
  <c r="N26" i="39" s="1"/>
  <c r="O21" i="39"/>
  <c r="O22" i="25"/>
  <c r="O22" i="39" s="1"/>
  <c r="L26" i="25"/>
  <c r="L26" i="39" s="1"/>
  <c r="M25" i="39"/>
  <c r="M26" i="25"/>
  <c r="M26" i="39" s="1"/>
  <c r="P65" i="25"/>
  <c r="P65" i="39" s="1"/>
  <c r="P62" i="25"/>
  <c r="P62" i="39" s="1"/>
  <c r="P73" i="25"/>
  <c r="P73" i="39" s="1"/>
  <c r="P76" i="25"/>
  <c r="P76" i="39" s="1"/>
  <c r="P81" i="25"/>
  <c r="P81" i="39" s="1"/>
  <c r="P64" i="25"/>
  <c r="P64" i="39" s="1"/>
  <c r="P87" i="25"/>
  <c r="P87" i="39" s="1"/>
  <c r="P72" i="25"/>
  <c r="P72" i="39" s="1"/>
  <c r="P70" i="25"/>
  <c r="P70" i="39" s="1"/>
  <c r="P60" i="25"/>
  <c r="P60" i="39" s="1"/>
  <c r="P83" i="25"/>
  <c r="P83" i="39" s="1"/>
  <c r="P69" i="25"/>
  <c r="P69" i="39" s="1"/>
  <c r="P80" i="25"/>
  <c r="P80" i="39" s="1"/>
  <c r="P50" i="25"/>
  <c r="P50" i="39" s="1"/>
  <c r="P88" i="25"/>
  <c r="P88" i="39" s="1"/>
  <c r="P82" i="25"/>
  <c r="P82" i="39" s="1"/>
  <c r="P56" i="25"/>
  <c r="P56" i="39" s="1"/>
  <c r="P55" i="25"/>
  <c r="P55" i="39" s="1"/>
  <c r="O92" i="25"/>
  <c r="O94" i="25" s="1"/>
  <c r="P85" i="25"/>
  <c r="P85" i="39" s="1"/>
  <c r="P71" i="25"/>
  <c r="P71" i="39" s="1"/>
  <c r="P78" i="25"/>
  <c r="P78" i="39" s="1"/>
  <c r="P54" i="25"/>
  <c r="P54" i="39" s="1"/>
  <c r="P77" i="25"/>
  <c r="P77" i="39" s="1"/>
  <c r="P66" i="25"/>
  <c r="P66" i="39" s="1"/>
  <c r="P58" i="25"/>
  <c r="P58" i="39" s="1"/>
  <c r="P75" i="25"/>
  <c r="P75" i="39" s="1"/>
  <c r="P57" i="25"/>
  <c r="P57" i="39" s="1"/>
  <c r="P53" i="25"/>
  <c r="P53" i="39" s="1"/>
  <c r="P59" i="25"/>
  <c r="P59" i="39" s="1"/>
  <c r="P61" i="25"/>
  <c r="P61" i="39" s="1"/>
  <c r="P67" i="25"/>
  <c r="P67" i="39" s="1"/>
  <c r="P86" i="25"/>
  <c r="P86" i="39" s="1"/>
  <c r="P52" i="25"/>
  <c r="P52" i="39" s="1"/>
  <c r="M92" i="25"/>
  <c r="M89" i="39"/>
  <c r="N92" i="25"/>
  <c r="N89" i="39"/>
  <c r="L25" i="39"/>
  <c r="K92" i="25"/>
  <c r="K89" i="39"/>
  <c r="L128" i="25"/>
  <c r="L128" i="39" s="1"/>
  <c r="L111" i="39"/>
  <c r="O128" i="25"/>
  <c r="O128" i="39" s="1"/>
  <c r="O111" i="39"/>
  <c r="L92" i="25"/>
  <c r="L89" i="39"/>
  <c r="N128" i="25"/>
  <c r="N128" i="39" s="1"/>
  <c r="N111" i="39"/>
  <c r="K22" i="39"/>
  <c r="K21" i="39"/>
  <c r="K25" i="25"/>
  <c r="K26" i="25" s="1"/>
  <c r="P21" i="25"/>
  <c r="P21" i="39" s="1"/>
  <c r="O25" i="25"/>
  <c r="N25" i="39" l="1"/>
  <c r="O25" i="39"/>
  <c r="O26" i="25"/>
  <c r="O26" i="39" s="1"/>
  <c r="O92" i="39"/>
  <c r="M94" i="25"/>
  <c r="M92" i="39"/>
  <c r="L94" i="25"/>
  <c r="L92" i="39"/>
  <c r="K94" i="25"/>
  <c r="K92" i="39"/>
  <c r="N94" i="25"/>
  <c r="N92" i="39"/>
  <c r="O127" i="25"/>
  <c r="O94" i="39"/>
  <c r="K26" i="39"/>
  <c r="K25" i="39"/>
  <c r="P25" i="25"/>
  <c r="P25" i="39" s="1"/>
  <c r="O132" i="25" l="1"/>
  <c r="O132" i="39" s="1"/>
  <c r="O127" i="39"/>
  <c r="N127" i="25"/>
  <c r="N94" i="39"/>
  <c r="K94" i="39"/>
  <c r="K127" i="25"/>
  <c r="L127" i="25"/>
  <c r="L94" i="39"/>
  <c r="M127" i="25"/>
  <c r="M94" i="39"/>
  <c r="N132" i="25" l="1"/>
  <c r="N132" i="39" s="1"/>
  <c r="N127" i="39"/>
  <c r="L132" i="25"/>
  <c r="L132" i="39" s="1"/>
  <c r="L127" i="39"/>
  <c r="M132" i="25"/>
  <c r="M132" i="39" s="1"/>
  <c r="M127" i="39"/>
  <c r="K132" i="25"/>
  <c r="K132" i="39" s="1"/>
  <c r="K127" i="39"/>
</calcChain>
</file>

<file path=xl/sharedStrings.xml><?xml version="1.0" encoding="utf-8"?>
<sst xmlns="http://schemas.openxmlformats.org/spreadsheetml/2006/main" count="1089" uniqueCount="512">
  <si>
    <t>非開示版及び開示版の様式（マイクロソフト・エクセル（MS Excel））による作成手順の例</t>
    <phoneticPr fontId="11"/>
  </si>
  <si>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1"/>
  </si>
  <si>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</si>
  <si>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</si>
  <si>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1"/>
  </si>
  <si>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1"/>
  </si>
  <si>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1"/>
  </si>
  <si>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1"/>
  </si>
  <si>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1"/>
  </si>
  <si>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1"/>
  </si>
  <si>
    <t>（別添）　様式一覧表</t>
    <rPh sb="1" eb="3">
      <t>ベッテン</t>
    </rPh>
    <rPh sb="5" eb="7">
      <t>ヨウシキ</t>
    </rPh>
    <rPh sb="7" eb="9">
      <t>イチラン</t>
    </rPh>
    <rPh sb="9" eb="10">
      <t>ヒョウ</t>
    </rPh>
    <phoneticPr fontId="11"/>
  </si>
  <si>
    <t>企業名（英語名併記）</t>
    <rPh sb="0" eb="2">
      <t>キギョウ</t>
    </rPh>
    <rPh sb="2" eb="3">
      <t>メイ</t>
    </rPh>
    <phoneticPr fontId="11"/>
  </si>
  <si>
    <t>【提出に当たっての注意事項】</t>
    <rPh sb="1" eb="3">
      <t>テイシュツ</t>
    </rPh>
    <rPh sb="4" eb="5">
      <t>ア</t>
    </rPh>
    <rPh sb="9" eb="11">
      <t>チュウイ</t>
    </rPh>
    <rPh sb="11" eb="13">
      <t>ジコウ</t>
    </rPh>
    <phoneticPr fontId="4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</si>
  <si>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1"/>
  </si>
  <si>
    <t>通番</t>
    <rPh sb="0" eb="2">
      <t>ツウバン</t>
    </rPh>
    <phoneticPr fontId="11"/>
  </si>
  <si>
    <t>様式番号
（質問項目番号）</t>
    <rPh sb="0" eb="2">
      <t>ヨウシキ</t>
    </rPh>
    <rPh sb="2" eb="4">
      <t>バンゴウ</t>
    </rPh>
    <rPh sb="6" eb="8">
      <t>シツモン</t>
    </rPh>
    <rPh sb="8" eb="10">
      <t>コウモク</t>
    </rPh>
    <rPh sb="10" eb="12">
      <t>バンゴウ</t>
    </rPh>
    <phoneticPr fontId="11"/>
  </si>
  <si>
    <t>資料
ページ数</t>
    <rPh sb="0" eb="2">
      <t>シリョウ</t>
    </rPh>
    <rPh sb="6" eb="7">
      <t>スウ</t>
    </rPh>
    <phoneticPr fontId="11"/>
  </si>
  <si>
    <t>提出の有無</t>
    <rPh sb="0" eb="2">
      <t>テイシュツ</t>
    </rPh>
    <rPh sb="3" eb="5">
      <t>ウム</t>
    </rPh>
    <phoneticPr fontId="11"/>
  </si>
  <si>
    <t>根拠資料保存場所名称</t>
    <rPh sb="0" eb="2">
      <t>コンキョ</t>
    </rPh>
    <rPh sb="2" eb="4">
      <t>シリョウ</t>
    </rPh>
    <rPh sb="4" eb="6">
      <t>ホゾン</t>
    </rPh>
    <rPh sb="6" eb="8">
      <t>バショ</t>
    </rPh>
    <rPh sb="8" eb="10">
      <t>メイショウ</t>
    </rPh>
    <phoneticPr fontId="11"/>
  </si>
  <si>
    <t>（様式の提出が無い場合は、「提出なし」と記載してください。）</t>
    <phoneticPr fontId="11"/>
  </si>
  <si>
    <t>様式A-1-6</t>
    <rPh sb="0" eb="2">
      <t>ヨウシキ</t>
    </rPh>
    <phoneticPr fontId="11"/>
  </si>
  <si>
    <t>様式A-1-7</t>
    <rPh sb="0" eb="2">
      <t>ヨウシキ</t>
    </rPh>
    <phoneticPr fontId="44"/>
  </si>
  <si>
    <t>様式A-3-2-2</t>
    <rPh sb="0" eb="2">
      <t>ヨウシキ</t>
    </rPh>
    <phoneticPr fontId="11"/>
  </si>
  <si>
    <t>様式A-4-2</t>
    <rPh sb="0" eb="2">
      <t>ヨウシキ</t>
    </rPh>
    <phoneticPr fontId="44"/>
  </si>
  <si>
    <t>様式A-5-2</t>
    <rPh sb="0" eb="2">
      <t>ヨウシキ</t>
    </rPh>
    <phoneticPr fontId="44"/>
  </si>
  <si>
    <t>様式A-6-1</t>
    <rPh sb="0" eb="2">
      <t>ヨウシキ</t>
    </rPh>
    <phoneticPr fontId="44"/>
  </si>
  <si>
    <t>様式A-7-2</t>
    <rPh sb="0" eb="2">
      <t>ヨウシキ</t>
    </rPh>
    <phoneticPr fontId="44"/>
  </si>
  <si>
    <t>様式A-7-3</t>
    <rPh sb="0" eb="2">
      <t>ヨウシキ</t>
    </rPh>
    <phoneticPr fontId="44"/>
  </si>
  <si>
    <t>様式A-8-1</t>
    <rPh sb="0" eb="2">
      <t>ヨウシキ</t>
    </rPh>
    <phoneticPr fontId="44"/>
  </si>
  <si>
    <t>（別添）　添付資料一覧表</t>
    <rPh sb="1" eb="3">
      <t>ベッテン</t>
    </rPh>
    <rPh sb="5" eb="7">
      <t>テンプ</t>
    </rPh>
    <rPh sb="7" eb="9">
      <t>シリョウ</t>
    </rPh>
    <rPh sb="9" eb="11">
      <t>イチラン</t>
    </rPh>
    <rPh sb="11" eb="12">
      <t>ヒョウ</t>
    </rPh>
    <phoneticPr fontId="11"/>
  </si>
  <si>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1"/>
  </si>
  <si>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1"/>
  </si>
  <si>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1"/>
  </si>
  <si>
    <t>添付資料番号
（質問項目番号）</t>
    <rPh sb="0" eb="2">
      <t>テンプ</t>
    </rPh>
    <rPh sb="2" eb="4">
      <t>シリョウ</t>
    </rPh>
    <rPh sb="4" eb="6">
      <t>バンゴウ</t>
    </rPh>
    <rPh sb="8" eb="10">
      <t>シツモン</t>
    </rPh>
    <rPh sb="10" eb="12">
      <t>コウモク</t>
    </rPh>
    <rPh sb="12" eb="14">
      <t>バンゴウ</t>
    </rPh>
    <phoneticPr fontId="11"/>
  </si>
  <si>
    <t>添付資料名</t>
    <rPh sb="0" eb="2">
      <t>テンプ</t>
    </rPh>
    <rPh sb="2" eb="4">
      <t>シリョウ</t>
    </rPh>
    <rPh sb="4" eb="5">
      <t>メイ</t>
    </rPh>
    <phoneticPr fontId="11"/>
  </si>
  <si>
    <t>（資料の添付が無い場合は、「添付なし」と記載してください。）</t>
    <rPh sb="1" eb="3">
      <t>シリョウ</t>
    </rPh>
    <rPh sb="4" eb="6">
      <t>テンプ</t>
    </rPh>
    <rPh sb="7" eb="8">
      <t>ナ</t>
    </rPh>
    <rPh sb="9" eb="11">
      <t>バアイ</t>
    </rPh>
    <rPh sb="14" eb="16">
      <t>テンプ</t>
    </rPh>
    <rPh sb="20" eb="22">
      <t>キサイ</t>
    </rPh>
    <phoneticPr fontId="11"/>
  </si>
  <si>
    <t>A-1-6-1</t>
    <phoneticPr fontId="11"/>
  </si>
  <si>
    <t>A-1-6-2</t>
    <phoneticPr fontId="11"/>
  </si>
  <si>
    <t>A-1-7-1</t>
    <phoneticPr fontId="11"/>
  </si>
  <si>
    <t>A-1-7-2</t>
    <phoneticPr fontId="11"/>
  </si>
  <si>
    <t>A-3-2-1①</t>
    <phoneticPr fontId="11"/>
  </si>
  <si>
    <t>A-3-2-1②</t>
    <phoneticPr fontId="11"/>
  </si>
  <si>
    <t>A-3-2-2</t>
    <phoneticPr fontId="11"/>
  </si>
  <si>
    <t>A-3-2-3①</t>
    <phoneticPr fontId="11"/>
  </si>
  <si>
    <t>A-3-2-3②</t>
    <phoneticPr fontId="11"/>
  </si>
  <si>
    <t>A-3-3①</t>
    <phoneticPr fontId="11"/>
  </si>
  <si>
    <t>A-3-3②</t>
    <phoneticPr fontId="11"/>
  </si>
  <si>
    <t>A-3-3③</t>
    <phoneticPr fontId="11"/>
  </si>
  <si>
    <t>A-4-1</t>
    <phoneticPr fontId="11"/>
  </si>
  <si>
    <t>A-5-3</t>
    <phoneticPr fontId="11"/>
  </si>
  <si>
    <t>A-6-2</t>
    <phoneticPr fontId="11"/>
  </si>
  <si>
    <t>A-10-1</t>
    <phoneticPr fontId="11"/>
  </si>
  <si>
    <t>A-10-2-1</t>
    <phoneticPr fontId="11"/>
  </si>
  <si>
    <t>A-10-6-1</t>
    <phoneticPr fontId="11"/>
  </si>
  <si>
    <t>A-12</t>
    <phoneticPr fontId="11"/>
  </si>
  <si>
    <t>様式A-1-6 　生産能力・生産量・製造原価（COM）</t>
    <rPh sb="0" eb="2">
      <t>ヨウシキ</t>
    </rPh>
    <rPh sb="14" eb="16">
      <t>セイサン</t>
    </rPh>
    <rPh sb="16" eb="17">
      <t>リョウ</t>
    </rPh>
    <rPh sb="18" eb="20">
      <t>セイゾウ</t>
    </rPh>
    <rPh sb="20" eb="22">
      <t>ゲンカ</t>
    </rPh>
    <phoneticPr fontId="11"/>
  </si>
  <si>
    <t>企業名（英語名併記）</t>
    <phoneticPr fontId="11"/>
  </si>
  <si>
    <t>以下の記載要領に従い、貴社の単独の数値を基礎として、作成してください。</t>
    <phoneticPr fontId="11"/>
  </si>
  <si>
    <t>【生産能力・生産量・製造原価（COM）】</t>
    <phoneticPr fontId="44"/>
  </si>
  <si>
    <t>グレー部分には記載をしないでください。</t>
    <rPh sb="3" eb="5">
      <t>ブブン</t>
    </rPh>
    <rPh sb="7" eb="9">
      <t>キサイ</t>
    </rPh>
    <phoneticPr fontId="44"/>
  </si>
  <si>
    <t>なお、金額の単位について、（　）内に通貨単位（例えば「KRW」又は「TWD」）を記入してください。</t>
    <phoneticPr fontId="11"/>
  </si>
  <si>
    <t>貨物名</t>
    <rPh sb="0" eb="2">
      <t>カモツ</t>
    </rPh>
    <rPh sb="2" eb="3">
      <t>メイ</t>
    </rPh>
    <phoneticPr fontId="44"/>
  </si>
  <si>
    <r>
      <t xml:space="preserve">工場名
</t>
    </r>
    <r>
      <rPr>
        <sz val="9"/>
        <color theme="1"/>
        <rFont val="ＭＳ Ｐ明朝"/>
        <family val="1"/>
        <charset val="128"/>
      </rPr>
      <t>（注1）</t>
    </r>
    <rPh sb="0" eb="2">
      <t>コウジョウ</t>
    </rPh>
    <rPh sb="2" eb="3">
      <t>メイ</t>
    </rPh>
    <rPh sb="5" eb="6">
      <t>チュウ</t>
    </rPh>
    <phoneticPr fontId="44"/>
  </si>
  <si>
    <t>項目</t>
    <rPh sb="0" eb="2">
      <t>コウモク</t>
    </rPh>
    <phoneticPr fontId="44"/>
  </si>
  <si>
    <t>単位</t>
    <rPh sb="0" eb="2">
      <t>タンイ</t>
    </rPh>
    <phoneticPr fontId="44"/>
  </si>
  <si>
    <t>2021.1～2021.12</t>
    <phoneticPr fontId="44"/>
  </si>
  <si>
    <t>2022.1～2022.12</t>
    <phoneticPr fontId="44"/>
  </si>
  <si>
    <t>2023.1～2023.12</t>
    <phoneticPr fontId="44"/>
  </si>
  <si>
    <t>2024.1～2024.12</t>
    <phoneticPr fontId="44"/>
  </si>
  <si>
    <t>調査対象期間
（2024.4～2025.3）</t>
    <rPh sb="0" eb="2">
      <t>チョウサ</t>
    </rPh>
    <rPh sb="2" eb="4">
      <t>タイショウ</t>
    </rPh>
    <rPh sb="4" eb="6">
      <t>キカン</t>
    </rPh>
    <phoneticPr fontId="44"/>
  </si>
  <si>
    <t>（例）
本社工場</t>
    <rPh sb="1" eb="2">
      <t>レイ</t>
    </rPh>
    <rPh sb="4" eb="6">
      <t>ホンシャ</t>
    </rPh>
    <rPh sb="6" eb="8">
      <t>コウジョウ</t>
    </rPh>
    <phoneticPr fontId="44"/>
  </si>
  <si>
    <t>生産能力 （A）</t>
    <rPh sb="0" eb="2">
      <t>セイサン</t>
    </rPh>
    <rPh sb="2" eb="4">
      <t>ノウリョク</t>
    </rPh>
    <phoneticPr fontId="44"/>
  </si>
  <si>
    <t>kg</t>
    <phoneticPr fontId="44"/>
  </si>
  <si>
    <t>生産量 （B）</t>
    <rPh sb="0" eb="2">
      <t>セイサン</t>
    </rPh>
    <rPh sb="2" eb="3">
      <t>リョウ</t>
    </rPh>
    <phoneticPr fontId="44"/>
  </si>
  <si>
    <t>稼働率 (C)=(B)/(A)</t>
    <phoneticPr fontId="44"/>
  </si>
  <si>
    <t>%</t>
    <phoneticPr fontId="44"/>
  </si>
  <si>
    <t>ビスフェノールA</t>
  </si>
  <si>
    <t>（例）
第二工場</t>
    <rPh sb="1" eb="2">
      <t>レイ</t>
    </rPh>
    <phoneticPr fontId="44"/>
  </si>
  <si>
    <t>ビスフェノールA全体</t>
    <rPh sb="8" eb="10">
      <t>ゼンタイ</t>
    </rPh>
    <phoneticPr fontId="44"/>
  </si>
  <si>
    <r>
      <t>生産量 （B）</t>
    </r>
    <r>
      <rPr>
        <sz val="9"/>
        <color theme="1"/>
        <rFont val="ＭＳ Ｐ明朝"/>
        <family val="1"/>
        <charset val="128"/>
      </rPr>
      <t>(様式Eとの一致を確認) (注2)</t>
    </r>
    <rPh sb="0" eb="2">
      <t>セイサン</t>
    </rPh>
    <rPh sb="2" eb="3">
      <t>リョウ</t>
    </rPh>
    <phoneticPr fontId="44"/>
  </si>
  <si>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4"/>
  </si>
  <si>
    <t>通貨単位
（　　）</t>
    <phoneticPr fontId="44"/>
  </si>
  <si>
    <t>ビスフェノールA以外の貨物</t>
    <rPh sb="8" eb="10">
      <t>イガイ</t>
    </rPh>
    <rPh sb="11" eb="13">
      <t>カモツ</t>
    </rPh>
    <phoneticPr fontId="11"/>
  </si>
  <si>
    <t>製造原価(COM)</t>
    <rPh sb="0" eb="1">
      <t>セイゾウ</t>
    </rPh>
    <rPh sb="1" eb="3">
      <t>ゲンカ</t>
    </rPh>
    <phoneticPr fontId="44"/>
  </si>
  <si>
    <t>全社合計</t>
    <rPh sb="0" eb="2">
      <t>ゼンシャ</t>
    </rPh>
    <rPh sb="2" eb="4">
      <t>ゴウケイ</t>
    </rPh>
    <phoneticPr fontId="11"/>
  </si>
  <si>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4"/>
  </si>
  <si>
    <t>（注2）調査対象期間（2024年4月～2025年3月）については、様式Eとの一致を確認のうえ、回答してください。</t>
    <rPh sb="1" eb="2">
      <t>チュウ</t>
    </rPh>
    <rPh sb="23" eb="24">
      <t>ネン</t>
    </rPh>
    <phoneticPr fontId="44"/>
  </si>
  <si>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4"/>
  </si>
  <si>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4"/>
  </si>
  <si>
    <t>＜生産能力＞</t>
    <rPh sb="1" eb="3">
      <t>セイサン</t>
    </rPh>
    <rPh sb="3" eb="5">
      <t>ノウリョク</t>
    </rPh>
    <phoneticPr fontId="44"/>
  </si>
  <si>
    <t>＜生産量＞</t>
    <rPh sb="1" eb="3">
      <t>セイサン</t>
    </rPh>
    <rPh sb="3" eb="4">
      <t>リョウ</t>
    </rPh>
    <phoneticPr fontId="44"/>
  </si>
  <si>
    <t>＜製造原価（COM）＞</t>
    <rPh sb="1" eb="3">
      <t>セイゾウ</t>
    </rPh>
    <rPh sb="3" eb="5">
      <t>ゲンカ</t>
    </rPh>
    <phoneticPr fontId="44"/>
  </si>
  <si>
    <t>【ビスフェノールA以外の貨物の主な内容】</t>
    <rPh sb="9" eb="11">
      <t>イガイ</t>
    </rPh>
    <rPh sb="12" eb="14">
      <t>カモツ</t>
    </rPh>
    <rPh sb="15" eb="16">
      <t>オモ</t>
    </rPh>
    <rPh sb="17" eb="19">
      <t>ナイヨウ</t>
    </rPh>
    <phoneticPr fontId="44"/>
  </si>
  <si>
    <t>様式A-1-6の「ビスフェノールA以外の貨物」のうち主要なものについて、次の①から⑤を記載してください。</t>
  </si>
  <si>
    <t>①　生産品目名</t>
    <phoneticPr fontId="44"/>
  </si>
  <si>
    <t>②　①の生産品の直接材料費（金額）</t>
    <phoneticPr fontId="44"/>
  </si>
  <si>
    <t>③　①の生産品の直接労務費（金額）</t>
    <phoneticPr fontId="44"/>
  </si>
  <si>
    <t>④　①の生産品の直接経費（金額）</t>
    <phoneticPr fontId="44"/>
  </si>
  <si>
    <t>⑤　①の生産品の製造間接費（金額）</t>
    <phoneticPr fontId="44"/>
  </si>
  <si>
    <t>同一の工場内でビスフェノールAとビスフェノールA以外の貨物の両方を製造している場合には、①当該工場名・②ビスフェノールA以外の主要な貨物の生産品目・③生産能力及び生産量を記載し、稼働率を算出してください。なお、生産能力及び生産量を算出するに当たって使用した資料がある場合には、その資料及びその元となるワークシート又は計算書を「添付資料A-1-6-2」として提出してください。</t>
    <rPh sb="120" eb="121">
      <t>ア</t>
    </rPh>
    <phoneticPr fontId="44"/>
  </si>
  <si>
    <t>様式A-1-6 　生産能力・生産量・製造原価（COM）【開示版】</t>
    <rPh sb="0" eb="2">
      <t>ヨウシキ</t>
    </rPh>
    <rPh sb="14" eb="16">
      <t>セイサン</t>
    </rPh>
    <rPh sb="16" eb="17">
      <t>リョウ</t>
    </rPh>
    <rPh sb="18" eb="20">
      <t>セイゾウ</t>
    </rPh>
    <rPh sb="20" eb="22">
      <t>ゲンカ</t>
    </rPh>
    <rPh sb="28" eb="31">
      <t>カイジバン</t>
    </rPh>
    <phoneticPr fontId="11"/>
  </si>
  <si>
    <t>様式A-1-7　販売概況</t>
    <rPh sb="0" eb="2">
      <t>ヨウシキ</t>
    </rPh>
    <rPh sb="8" eb="10">
      <t>ハンバイ</t>
    </rPh>
    <rPh sb="10" eb="12">
      <t>ガイキョウ</t>
    </rPh>
    <phoneticPr fontId="11"/>
  </si>
  <si>
    <t>【販売概況】</t>
    <rPh sb="1" eb="3">
      <t>ハンバイ</t>
    </rPh>
    <rPh sb="3" eb="5">
      <t>ガイキョウ</t>
    </rPh>
    <phoneticPr fontId="44"/>
  </si>
  <si>
    <t>なお、金額の単位について、（　）内に通貨単位（例えば「KRW」又は「TWD」）を記入してください。</t>
  </si>
  <si>
    <t>2023.1～2023.12</t>
    <phoneticPr fontId="11"/>
  </si>
  <si>
    <t>調査対象貨物</t>
  </si>
  <si>
    <t>(A)数量（kg）</t>
    <phoneticPr fontId="11"/>
  </si>
  <si>
    <t>(様式Bとの整合を確認) (注1)</t>
    <phoneticPr fontId="11"/>
  </si>
  <si>
    <t>(B)金額（　）</t>
    <phoneticPr fontId="11"/>
  </si>
  <si>
    <t>(C)=(B)/(A)平均単価</t>
    <rPh sb="11" eb="13">
      <t>ヘイキン</t>
    </rPh>
    <rPh sb="13" eb="15">
      <t>タンカ</t>
    </rPh>
    <phoneticPr fontId="11"/>
  </si>
  <si>
    <t>うち関連企業向け（注2）</t>
    <rPh sb="2" eb="4">
      <t>カンレン</t>
    </rPh>
    <rPh sb="4" eb="7">
      <t>キギョウム</t>
    </rPh>
    <rPh sb="9" eb="10">
      <t>チュウ</t>
    </rPh>
    <phoneticPr fontId="11"/>
  </si>
  <si>
    <t>数量（kg）</t>
    <phoneticPr fontId="11"/>
  </si>
  <si>
    <t>金額（　）</t>
    <phoneticPr fontId="11"/>
  </si>
  <si>
    <t>平均単価</t>
    <rPh sb="0" eb="2">
      <t>ヘイキン</t>
    </rPh>
    <rPh sb="2" eb="4">
      <t>タンカ</t>
    </rPh>
    <phoneticPr fontId="11"/>
  </si>
  <si>
    <t>うち非関連企業向け（注2）</t>
    <rPh sb="2" eb="3">
      <t>ヒ</t>
    </rPh>
    <rPh sb="3" eb="5">
      <t>カンレン</t>
    </rPh>
    <rPh sb="5" eb="8">
      <t>キギョウム</t>
    </rPh>
    <phoneticPr fontId="11"/>
  </si>
  <si>
    <t>国内向け同種の貨物</t>
    <rPh sb="0" eb="3">
      <t>コクナイム</t>
    </rPh>
    <rPh sb="4" eb="6">
      <t>ドウシュ</t>
    </rPh>
    <rPh sb="7" eb="9">
      <t>カモツ</t>
    </rPh>
    <phoneticPr fontId="11"/>
  </si>
  <si>
    <t>(様式Cとの整合を確認) (注1)</t>
    <phoneticPr fontId="11"/>
  </si>
  <si>
    <t>うち関連企業向け（注2）</t>
    <rPh sb="2" eb="4">
      <t>カンレン</t>
    </rPh>
    <rPh sb="4" eb="7">
      <t>キギョウム</t>
    </rPh>
    <phoneticPr fontId="11"/>
  </si>
  <si>
    <t>第三国向け同種の貨物</t>
    <phoneticPr fontId="11"/>
  </si>
  <si>
    <t>ビスフェノールA合計</t>
  </si>
  <si>
    <t>ビスフェノールA以外の貨物</t>
    <rPh sb="8" eb="10">
      <t>イガイ</t>
    </rPh>
    <phoneticPr fontId="11"/>
  </si>
  <si>
    <t>全社合計売上</t>
    <phoneticPr fontId="11"/>
  </si>
  <si>
    <t>（注1）調査対象期間（2024年4月～2025年3月）については、調査対象貨物・国内向け同種の貨物の販売金額について、様式B・様式Cとの一致を確認のうえ、回答してください。</t>
    <rPh sb="1" eb="2">
      <t>チュウ</t>
    </rPh>
    <rPh sb="23" eb="24">
      <t>ネン</t>
    </rPh>
    <phoneticPr fontId="11"/>
  </si>
  <si>
    <t>（注2）関連企業向け・非関連企業向けの区分については、調査対象期間（2024年4月～2025年3月）についてのみ回答してください。</t>
    <rPh sb="56" eb="58">
      <t>カイトウ</t>
    </rPh>
    <phoneticPr fontId="11"/>
  </si>
  <si>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7"/>
  </si>
  <si>
    <t>国名１</t>
    <rPh sb="0" eb="1">
      <t>クニ</t>
    </rPh>
    <rPh sb="1" eb="2">
      <t>メイ</t>
    </rPh>
    <phoneticPr fontId="11"/>
  </si>
  <si>
    <t>国名2</t>
    <rPh sb="0" eb="1">
      <t>クニ</t>
    </rPh>
    <rPh sb="1" eb="2">
      <t>メイ</t>
    </rPh>
    <phoneticPr fontId="11"/>
  </si>
  <si>
    <t>国名3</t>
    <rPh sb="0" eb="1">
      <t>クニ</t>
    </rPh>
    <rPh sb="1" eb="2">
      <t>メイ</t>
    </rPh>
    <phoneticPr fontId="11"/>
  </si>
  <si>
    <t>国名4</t>
    <rPh sb="0" eb="1">
      <t>クニ</t>
    </rPh>
    <rPh sb="1" eb="2">
      <t>メイ</t>
    </rPh>
    <phoneticPr fontId="11"/>
  </si>
  <si>
    <t>国名5</t>
    <rPh sb="0" eb="1">
      <t>クニ</t>
    </rPh>
    <rPh sb="1" eb="2">
      <t>メイ</t>
    </rPh>
    <phoneticPr fontId="11"/>
  </si>
  <si>
    <t>その他</t>
    <rPh sb="2" eb="3">
      <t>タ</t>
    </rPh>
    <phoneticPr fontId="37"/>
  </si>
  <si>
    <t>【販売金額の根拠の説明】</t>
    <rPh sb="1" eb="3">
      <t>ハンバイ</t>
    </rPh>
    <rPh sb="3" eb="5">
      <t>キンガク</t>
    </rPh>
    <rPh sb="6" eb="8">
      <t>コンキョ</t>
    </rPh>
    <rPh sb="9" eb="11">
      <t>セツメイ</t>
    </rPh>
    <phoneticPr fontId="11"/>
  </si>
  <si>
    <t>様式A-1-7で回答されている販売金額の情報源について、情報源のシステム名称（販売管理システム等）を含めたうえで、下記【例】を参照のうえ、記載してください。その際、どのようにシステムで出力したのか画面キャプチャを含む資料を、「添付資料A-1-7-1」として、併せて提出してください。</t>
    <rPh sb="69" eb="71">
      <t>キサイ</t>
    </rPh>
    <rPh sb="80" eb="81">
      <t>サイ</t>
    </rPh>
    <phoneticPr fontId="11"/>
  </si>
  <si>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1"/>
  </si>
  <si>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1"/>
  </si>
  <si>
    <t>【ビスフェノールA以外の貨物の主な内容】</t>
    <rPh sb="9" eb="11">
      <t>イガイ</t>
    </rPh>
    <rPh sb="12" eb="14">
      <t>カモツ</t>
    </rPh>
    <rPh sb="15" eb="16">
      <t>オモ</t>
    </rPh>
    <rPh sb="17" eb="19">
      <t>ナイヨウ</t>
    </rPh>
    <phoneticPr fontId="11"/>
  </si>
  <si>
    <t>様式A-1-7の「ビスフェノールA以外の貨物」のうち主要なものについて、①販売品目、及び②全社売上に占める割合について、下記【例】に従って、記載してください。</t>
    <rPh sb="17" eb="19">
      <t>イガイ</t>
    </rPh>
    <phoneticPr fontId="11"/>
  </si>
  <si>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1"/>
  </si>
  <si>
    <t>様式A-1-7　販売概況【開示版】</t>
    <rPh sb="0" eb="2">
      <t>ヨウシキ</t>
    </rPh>
    <rPh sb="8" eb="10">
      <t>ハンバイ</t>
    </rPh>
    <rPh sb="10" eb="12">
      <t>ガイキョウ</t>
    </rPh>
    <rPh sb="13" eb="16">
      <t>カイジバン</t>
    </rPh>
    <phoneticPr fontId="11"/>
  </si>
  <si>
    <t>ビスフェノールA合計</t>
    <rPh sb="8" eb="10">
      <t>ゴウケイ</t>
    </rPh>
    <phoneticPr fontId="11"/>
  </si>
  <si>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1"/>
  </si>
  <si>
    <t>各項目の記載要領に従い、作成してください。</t>
    <rPh sb="0" eb="3">
      <t>カクコウモク</t>
    </rPh>
    <rPh sb="4" eb="6">
      <t>キサイ</t>
    </rPh>
    <rPh sb="6" eb="8">
      <t>ヨウリョウ</t>
    </rPh>
    <rPh sb="9" eb="10">
      <t>シタガ</t>
    </rPh>
    <rPh sb="12" eb="14">
      <t>サクセイ</t>
    </rPh>
    <phoneticPr fontId="11"/>
  </si>
  <si>
    <t>(1)-1</t>
  </si>
  <si>
    <t>損益計算書（経常利益まで）</t>
    <rPh sb="6" eb="8">
      <t>ケイジョウ</t>
    </rPh>
    <rPh sb="8" eb="10">
      <t>リエキ</t>
    </rPh>
    <phoneticPr fontId="11"/>
  </si>
  <si>
    <t>以下の項目（足りない項目があれば適宜追加してください。）に沿って、 2024年4月から2025年3月まで（以下各計算表において「当期」という。）の金額、単価及び割合を算出してください。</t>
    <phoneticPr fontId="11"/>
  </si>
  <si>
    <t>（当期：2024.4.1～2025.3.31）</t>
    <rPh sb="1" eb="3">
      <t>トウキ</t>
    </rPh>
    <phoneticPr fontId="11"/>
  </si>
  <si>
    <t>勘定科目コード</t>
    <phoneticPr fontId="11"/>
  </si>
  <si>
    <t>金額　（貴国通貨単位：</t>
    <phoneticPr fontId="11"/>
  </si>
  <si>
    <t>)</t>
    <phoneticPr fontId="11"/>
  </si>
  <si>
    <t>第1四半期
2024.4-2024.6</t>
    <rPh sb="0" eb="1">
      <t>ダイ</t>
    </rPh>
    <rPh sb="2" eb="5">
      <t>シハンキ</t>
    </rPh>
    <phoneticPr fontId="11"/>
  </si>
  <si>
    <t>第2四半期
2024.7-2024.9</t>
    <rPh sb="0" eb="1">
      <t>ダイ</t>
    </rPh>
    <rPh sb="2" eb="5">
      <t>シハンキ</t>
    </rPh>
    <phoneticPr fontId="11"/>
  </si>
  <si>
    <t>第3四半期
2024.10-2024.12</t>
    <rPh sb="0" eb="1">
      <t>ダイ</t>
    </rPh>
    <rPh sb="2" eb="5">
      <t>シハンキ</t>
    </rPh>
    <phoneticPr fontId="11"/>
  </si>
  <si>
    <t>第4四半期
2025.1-2025.3</t>
    <rPh sb="0" eb="1">
      <t>ダイ</t>
    </rPh>
    <rPh sb="2" eb="5">
      <t>シハンキ</t>
    </rPh>
    <phoneticPr fontId="11"/>
  </si>
  <si>
    <t>当期
2024.4.1～2025.3.31</t>
    <rPh sb="0" eb="2">
      <t>トウキ</t>
    </rPh>
    <phoneticPr fontId="11"/>
  </si>
  <si>
    <t>製品売上高に対する割合</t>
    <rPh sb="0" eb="2">
      <t>セイヒン</t>
    </rPh>
    <rPh sb="2" eb="4">
      <t>ウリアゲ</t>
    </rPh>
    <rPh sb="4" eb="5">
      <t>ダカ</t>
    </rPh>
    <rPh sb="6" eb="7">
      <t>タイ</t>
    </rPh>
    <rPh sb="9" eb="11">
      <t>ワリアイ</t>
    </rPh>
    <phoneticPr fontId="11"/>
  </si>
  <si>
    <t>a</t>
    <phoneticPr fontId="11"/>
  </si>
  <si>
    <t>製品売上高</t>
    <phoneticPr fontId="11"/>
  </si>
  <si>
    <t>b</t>
    <phoneticPr fontId="11"/>
  </si>
  <si>
    <t>売上原価（c+d-e）</t>
    <phoneticPr fontId="11"/>
  </si>
  <si>
    <t>c</t>
    <phoneticPr fontId="11"/>
  </si>
  <si>
    <t>　（製品期首棚卸高）</t>
    <phoneticPr fontId="11"/>
  </si>
  <si>
    <t>d</t>
    <phoneticPr fontId="11"/>
  </si>
  <si>
    <t>　（当期製品製造原価）</t>
    <phoneticPr fontId="11"/>
  </si>
  <si>
    <t>e</t>
    <phoneticPr fontId="11"/>
  </si>
  <si>
    <t>　（製品期末棚卸高）</t>
    <phoneticPr fontId="11"/>
  </si>
  <si>
    <t>売上原価率(b/a)</t>
    <rPh sb="0" eb="2">
      <t>ウリアゲ</t>
    </rPh>
    <rPh sb="2" eb="4">
      <t>ゲンカ</t>
    </rPh>
    <rPh sb="4" eb="5">
      <t>リツ</t>
    </rPh>
    <phoneticPr fontId="11"/>
  </si>
  <si>
    <t>f</t>
    <phoneticPr fontId="11"/>
  </si>
  <si>
    <t>売上総利益（a-b）</t>
    <phoneticPr fontId="11"/>
  </si>
  <si>
    <t>g</t>
    <phoneticPr fontId="11"/>
  </si>
  <si>
    <t>販売費及び一般管理費</t>
    <phoneticPr fontId="11"/>
  </si>
  <si>
    <t>h</t>
    <phoneticPr fontId="11"/>
  </si>
  <si>
    <t>営業利益（f-g）</t>
    <rPh sb="0" eb="2">
      <t>エイギョウ</t>
    </rPh>
    <rPh sb="2" eb="4">
      <t>リエキ</t>
    </rPh>
    <phoneticPr fontId="11"/>
  </si>
  <si>
    <t>営業利益率(h/a)</t>
    <rPh sb="0" eb="2">
      <t>エイギョウ</t>
    </rPh>
    <rPh sb="2" eb="4">
      <t>リエキ</t>
    </rPh>
    <rPh sb="4" eb="5">
      <t>リツ</t>
    </rPh>
    <phoneticPr fontId="11"/>
  </si>
  <si>
    <t>i</t>
    <phoneticPr fontId="11"/>
  </si>
  <si>
    <t>営業外収益</t>
    <rPh sb="0" eb="3">
      <t>エイギョウガイ</t>
    </rPh>
    <rPh sb="3" eb="5">
      <t>シュウエキ</t>
    </rPh>
    <phoneticPr fontId="11"/>
  </si>
  <si>
    <t>j</t>
    <phoneticPr fontId="11"/>
  </si>
  <si>
    <t>営業外費用</t>
    <rPh sb="0" eb="3">
      <t>エイギョウガイ</t>
    </rPh>
    <rPh sb="3" eb="5">
      <t>ヒヨウ</t>
    </rPh>
    <phoneticPr fontId="11"/>
  </si>
  <si>
    <t>k</t>
    <phoneticPr fontId="11"/>
  </si>
  <si>
    <t>経常利益（h+i-j）</t>
    <rPh sb="0" eb="2">
      <t>ケイジョウ</t>
    </rPh>
    <rPh sb="2" eb="4">
      <t>リエキ</t>
    </rPh>
    <phoneticPr fontId="11"/>
  </si>
  <si>
    <t>経常利益率（k/a）</t>
  </si>
  <si>
    <t>w-1</t>
  </si>
  <si>
    <t>製品期首棚卸数量（kg）：</t>
    <rPh sb="0" eb="2">
      <t>セイヒン</t>
    </rPh>
    <rPh sb="2" eb="4">
      <t>キシュ</t>
    </rPh>
    <rPh sb="4" eb="6">
      <t>タナオロシ</t>
    </rPh>
    <rPh sb="6" eb="8">
      <t>スウリョウ</t>
    </rPh>
    <phoneticPr fontId="11"/>
  </si>
  <si>
    <t>x-1</t>
  </si>
  <si>
    <t>当期完成品数量（kg）：</t>
    <rPh sb="0" eb="2">
      <t>トウキ</t>
    </rPh>
    <rPh sb="2" eb="5">
      <t>カンセイヒン</t>
    </rPh>
    <rPh sb="5" eb="7">
      <t>スウリョウ</t>
    </rPh>
    <phoneticPr fontId="11"/>
  </si>
  <si>
    <t>y-1</t>
    <phoneticPr fontId="11"/>
  </si>
  <si>
    <t>製品期末棚卸数量（kg）：</t>
    <rPh sb="0" eb="2">
      <t>セイヒン</t>
    </rPh>
    <rPh sb="2" eb="4">
      <t>キマツ</t>
    </rPh>
    <rPh sb="4" eb="6">
      <t>タナオロシ</t>
    </rPh>
    <rPh sb="6" eb="8">
      <t>スウリョウ</t>
    </rPh>
    <phoneticPr fontId="11"/>
  </si>
  <si>
    <t>z-1</t>
    <phoneticPr fontId="11"/>
  </si>
  <si>
    <t>当期販売数量（kg）：</t>
    <rPh sb="0" eb="2">
      <t>トウキ</t>
    </rPh>
    <rPh sb="2" eb="4">
      <t>ハンバイ</t>
    </rPh>
    <rPh sb="4" eb="6">
      <t>スウリョウ</t>
    </rPh>
    <phoneticPr fontId="11"/>
  </si>
  <si>
    <t>当期売上原価単価（kgあたり）：</t>
    <rPh sb="0" eb="2">
      <t>トウキ</t>
    </rPh>
    <rPh sb="2" eb="4">
      <t>ウリアゲ</t>
    </rPh>
    <rPh sb="4" eb="6">
      <t>ゲンカ</t>
    </rPh>
    <rPh sb="6" eb="8">
      <t>タンカ</t>
    </rPh>
    <phoneticPr fontId="11"/>
  </si>
  <si>
    <t>当期営業外収益単価（kgあたり）：</t>
    <rPh sb="0" eb="2">
      <t>トウキ</t>
    </rPh>
    <rPh sb="2" eb="5">
      <t>エイギョウガイ</t>
    </rPh>
    <rPh sb="5" eb="7">
      <t>シュウエキ</t>
    </rPh>
    <rPh sb="7" eb="9">
      <t>タンカ</t>
    </rPh>
    <phoneticPr fontId="11"/>
  </si>
  <si>
    <t>当期営業外費用単価（kgあたり）：</t>
    <rPh sb="0" eb="2">
      <t>トウキ</t>
    </rPh>
    <rPh sb="2" eb="5">
      <t>エイギョウガイ</t>
    </rPh>
    <rPh sb="5" eb="7">
      <t>ヒヨウ</t>
    </rPh>
    <rPh sb="7" eb="9">
      <t>タンカ</t>
    </rPh>
    <phoneticPr fontId="11"/>
  </si>
  <si>
    <t>(1)-2</t>
    <phoneticPr fontId="11"/>
  </si>
  <si>
    <t>時系列情報</t>
    <rPh sb="0" eb="3">
      <t>ジケイレツ</t>
    </rPh>
    <rPh sb="3" eb="5">
      <t>ジョウホウ</t>
    </rPh>
    <phoneticPr fontId="11"/>
  </si>
  <si>
    <t>以下の項目に沿って、2021年1月から2025年3月までの各数値を記入してください。</t>
    <phoneticPr fontId="11"/>
  </si>
  <si>
    <t>2021年</t>
    <rPh sb="4" eb="5">
      <t>ネン</t>
    </rPh>
    <phoneticPr fontId="11"/>
  </si>
  <si>
    <t>2022年</t>
    <rPh sb="4" eb="5">
      <t>ネン</t>
    </rPh>
    <phoneticPr fontId="11"/>
  </si>
  <si>
    <t>2023年</t>
    <rPh sb="4" eb="5">
      <t>ネン</t>
    </rPh>
    <phoneticPr fontId="11"/>
  </si>
  <si>
    <t>2024年度</t>
    <rPh sb="4" eb="5">
      <t>ネン</t>
    </rPh>
    <rPh sb="5" eb="6">
      <t>ド</t>
    </rPh>
    <phoneticPr fontId="11"/>
  </si>
  <si>
    <t>当期</t>
    <rPh sb="0" eb="2">
      <t>トウキ</t>
    </rPh>
    <phoneticPr fontId="11"/>
  </si>
  <si>
    <t>2021.1-2021.12</t>
    <phoneticPr fontId="11"/>
  </si>
  <si>
    <t>2022.1-2022.12</t>
    <phoneticPr fontId="11"/>
  </si>
  <si>
    <t>2023.1-2023.12</t>
    <phoneticPr fontId="11"/>
  </si>
  <si>
    <t>2024.1-2024.12</t>
    <phoneticPr fontId="11"/>
  </si>
  <si>
    <t>2024.4-2025.3</t>
    <phoneticPr fontId="11"/>
  </si>
  <si>
    <t>金額（貴国通貨単位：</t>
    <phoneticPr fontId="11"/>
  </si>
  <si>
    <t>）</t>
  </si>
  <si>
    <t>製品売上高</t>
    <rPh sb="0" eb="2">
      <t>セイヒン</t>
    </rPh>
    <rPh sb="2" eb="4">
      <t>ウリアゲ</t>
    </rPh>
    <rPh sb="4" eb="5">
      <t>ダカ</t>
    </rPh>
    <phoneticPr fontId="11"/>
  </si>
  <si>
    <t>売上原価</t>
    <rPh sb="0" eb="2">
      <t>ウリアゲ</t>
    </rPh>
    <rPh sb="2" eb="4">
      <t>ゲンカ</t>
    </rPh>
    <phoneticPr fontId="11"/>
  </si>
  <si>
    <t>(b/a)</t>
    <phoneticPr fontId="11"/>
  </si>
  <si>
    <t>売上原価率</t>
    <rPh sb="0" eb="2">
      <t>ウリアゲ</t>
    </rPh>
    <rPh sb="2" eb="4">
      <t>ゲンカ</t>
    </rPh>
    <rPh sb="4" eb="5">
      <t>リツ</t>
    </rPh>
    <phoneticPr fontId="11"/>
  </si>
  <si>
    <t>　</t>
    <phoneticPr fontId="11"/>
  </si>
  <si>
    <t>当期製品製造原価の明細</t>
    <phoneticPr fontId="11"/>
  </si>
  <si>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1"/>
  </si>
  <si>
    <t>当期総製造費用に対する割合</t>
    <phoneticPr fontId="11"/>
  </si>
  <si>
    <t>添付資料</t>
    <phoneticPr fontId="11"/>
  </si>
  <si>
    <t>製造直接費（b+c+d）</t>
    <phoneticPr fontId="11"/>
  </si>
  <si>
    <t>直接材料費</t>
    <phoneticPr fontId="11"/>
  </si>
  <si>
    <t>①</t>
    <phoneticPr fontId="11"/>
  </si>
  <si>
    <t>②</t>
    <phoneticPr fontId="11"/>
  </si>
  <si>
    <t>③</t>
    <phoneticPr fontId="11"/>
  </si>
  <si>
    <t>④</t>
    <phoneticPr fontId="11"/>
  </si>
  <si>
    <t>副材料（</t>
    <rPh sb="0" eb="3">
      <t>フクザイリョウ</t>
    </rPh>
    <phoneticPr fontId="11"/>
  </si>
  <si>
    <t>名称：</t>
    <rPh sb="0" eb="2">
      <t>メイショウ</t>
    </rPh>
    <phoneticPr fontId="11"/>
  </si>
  <si>
    <t>）</t>
    <phoneticPr fontId="11"/>
  </si>
  <si>
    <t>⑤</t>
    <phoneticPr fontId="11"/>
  </si>
  <si>
    <t>名称：</t>
    <phoneticPr fontId="11"/>
  </si>
  <si>
    <t>⑥</t>
    <phoneticPr fontId="11"/>
  </si>
  <si>
    <t>電力</t>
    <rPh sb="0" eb="2">
      <t>デンリョク</t>
    </rPh>
    <phoneticPr fontId="11"/>
  </si>
  <si>
    <t>⑦</t>
    <phoneticPr fontId="11"/>
  </si>
  <si>
    <t>蒸気</t>
    <rPh sb="0" eb="2">
      <t>ジョウキ</t>
    </rPh>
    <phoneticPr fontId="11"/>
  </si>
  <si>
    <t>⑧</t>
    <phoneticPr fontId="11"/>
  </si>
  <si>
    <t>燃料</t>
    <rPh sb="0" eb="2">
      <t>ネンリョウ</t>
    </rPh>
    <phoneticPr fontId="11"/>
  </si>
  <si>
    <t>⑨</t>
    <phoneticPr fontId="11"/>
  </si>
  <si>
    <t>⑩</t>
    <phoneticPr fontId="11"/>
  </si>
  <si>
    <t>その他</t>
    <rPh sb="2" eb="3">
      <t>タ</t>
    </rPh>
    <phoneticPr fontId="11"/>
  </si>
  <si>
    <t>小計</t>
    <phoneticPr fontId="11"/>
  </si>
  <si>
    <t>直接労務費</t>
    <phoneticPr fontId="11"/>
  </si>
  <si>
    <t>直接経費</t>
    <phoneticPr fontId="11"/>
  </si>
  <si>
    <t>製造間接費（f+g+h）</t>
    <rPh sb="0" eb="2">
      <t>セイゾウ</t>
    </rPh>
    <rPh sb="2" eb="4">
      <t>カンセツ</t>
    </rPh>
    <rPh sb="4" eb="5">
      <t>ヒ</t>
    </rPh>
    <phoneticPr fontId="11"/>
  </si>
  <si>
    <t>間接材料費</t>
    <rPh sb="0" eb="2">
      <t>カンセツ</t>
    </rPh>
    <rPh sb="2" eb="5">
      <t>ザイリョウヒ</t>
    </rPh>
    <phoneticPr fontId="11"/>
  </si>
  <si>
    <t>間接労務費</t>
    <rPh sb="0" eb="2">
      <t>カンセツ</t>
    </rPh>
    <phoneticPr fontId="11"/>
  </si>
  <si>
    <t>間接経費</t>
    <rPh sb="0" eb="2">
      <t>カンセツ</t>
    </rPh>
    <phoneticPr fontId="11"/>
  </si>
  <si>
    <t>当期総製造費用（a+e）</t>
    <rPh sb="0" eb="2">
      <t>トウキ</t>
    </rPh>
    <rPh sb="2" eb="3">
      <t>ソウ</t>
    </rPh>
    <rPh sb="3" eb="6">
      <t>セイゾウヒ</t>
    </rPh>
    <rPh sb="6" eb="7">
      <t>ヨウ</t>
    </rPh>
    <phoneticPr fontId="11"/>
  </si>
  <si>
    <t>期首仕掛品棚卸高</t>
    <rPh sb="0" eb="2">
      <t>キシュ</t>
    </rPh>
    <rPh sb="2" eb="4">
      <t>シカカリ</t>
    </rPh>
    <rPh sb="4" eb="5">
      <t>ヒン</t>
    </rPh>
    <rPh sb="5" eb="7">
      <t>タナオロシ</t>
    </rPh>
    <rPh sb="7" eb="8">
      <t>ダカ</t>
    </rPh>
    <phoneticPr fontId="11"/>
  </si>
  <si>
    <t>期末仕掛品棚卸高</t>
    <rPh sb="0" eb="2">
      <t>キマツ</t>
    </rPh>
    <rPh sb="2" eb="4">
      <t>シカカリ</t>
    </rPh>
    <rPh sb="4" eb="5">
      <t>ヒン</t>
    </rPh>
    <rPh sb="5" eb="7">
      <t>タナオロシ</t>
    </rPh>
    <rPh sb="7" eb="8">
      <t>ダカ</t>
    </rPh>
    <phoneticPr fontId="11"/>
  </si>
  <si>
    <t>l</t>
    <phoneticPr fontId="11"/>
  </si>
  <si>
    <t>当期製品製造原価（i+j-k）</t>
    <rPh sb="0" eb="2">
      <t>トウキ</t>
    </rPh>
    <rPh sb="2" eb="4">
      <t>セイヒン</t>
    </rPh>
    <rPh sb="4" eb="6">
      <t>セイゾウ</t>
    </rPh>
    <rPh sb="6" eb="8">
      <t>ゲンカ</t>
    </rPh>
    <phoneticPr fontId="11"/>
  </si>
  <si>
    <t>当期完成品単価（kgあたり）：</t>
    <rPh sb="0" eb="2">
      <t>トウキ</t>
    </rPh>
    <rPh sb="2" eb="5">
      <t>カンセイヒン</t>
    </rPh>
    <rPh sb="5" eb="7">
      <t>タンカ</t>
    </rPh>
    <phoneticPr fontId="11"/>
  </si>
  <si>
    <t>販売費及び一般管理費の明細</t>
    <phoneticPr fontId="11"/>
  </si>
  <si>
    <t>以下の項目（足りない項目があれば適宜追加してください。）に沿って、調査対象期間における金額、単価及び割合を算出してください。</t>
    <rPh sb="33" eb="35">
      <t>チョウサ</t>
    </rPh>
    <rPh sb="35" eb="39">
      <t>タイショウキカン</t>
    </rPh>
    <phoneticPr fontId="11"/>
  </si>
  <si>
    <t>当期販管費に対する割合</t>
    <rPh sb="0" eb="2">
      <t>トウキ</t>
    </rPh>
    <rPh sb="2" eb="5">
      <t>ハンカンヒ</t>
    </rPh>
    <rPh sb="5" eb="6">
      <t>ヒヨウ</t>
    </rPh>
    <rPh sb="6" eb="7">
      <t>タイ</t>
    </rPh>
    <rPh sb="9" eb="11">
      <t>ワリアイ</t>
    </rPh>
    <phoneticPr fontId="11"/>
  </si>
  <si>
    <t>販売費</t>
    <rPh sb="0" eb="2">
      <t>ハンバイ</t>
    </rPh>
    <rPh sb="2" eb="3">
      <t>ヒ</t>
    </rPh>
    <phoneticPr fontId="11"/>
  </si>
  <si>
    <t>一般管理費</t>
    <rPh sb="0" eb="2">
      <t>イッパン</t>
    </rPh>
    <rPh sb="2" eb="5">
      <t>カンリヒ</t>
    </rPh>
    <phoneticPr fontId="11"/>
  </si>
  <si>
    <t>販売費及び一般管理費（a+b）</t>
    <rPh sb="0" eb="2">
      <t>ハンバイ</t>
    </rPh>
    <rPh sb="2" eb="3">
      <t>ヒ</t>
    </rPh>
    <rPh sb="3" eb="4">
      <t>オヨ</t>
    </rPh>
    <rPh sb="5" eb="7">
      <t>イッパン</t>
    </rPh>
    <rPh sb="7" eb="10">
      <t>カンリヒ</t>
    </rPh>
    <phoneticPr fontId="11"/>
  </si>
  <si>
    <t>当期販管費単価（kgあたり）：</t>
    <rPh sb="0" eb="2">
      <t>トウキ</t>
    </rPh>
    <rPh sb="2" eb="5">
      <t>ハンカンヒ</t>
    </rPh>
    <rPh sb="5" eb="7">
      <t>タンカ</t>
    </rPh>
    <phoneticPr fontId="11"/>
  </si>
  <si>
    <t>その他の費用</t>
    <rPh sb="2" eb="3">
      <t>タ</t>
    </rPh>
    <rPh sb="4" eb="6">
      <t>ヒヨウ</t>
    </rPh>
    <phoneticPr fontId="11"/>
  </si>
  <si>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1"/>
  </si>
  <si>
    <t>費用の名称</t>
    <phoneticPr fontId="11"/>
  </si>
  <si>
    <t>合計</t>
    <phoneticPr fontId="11"/>
  </si>
  <si>
    <t>当期その他の費用単価（kgあたり）：</t>
    <rPh sb="0" eb="2">
      <t>トウキ</t>
    </rPh>
    <rPh sb="4" eb="5">
      <t>タ</t>
    </rPh>
    <rPh sb="6" eb="8">
      <t>ヒヨウ</t>
    </rPh>
    <rPh sb="8" eb="10">
      <t>タンカ</t>
    </rPh>
    <phoneticPr fontId="11"/>
  </si>
  <si>
    <t>単価項目</t>
    <phoneticPr fontId="11"/>
  </si>
  <si>
    <t>当期販管費単価（kgあたり）：</t>
  </si>
  <si>
    <t>当期その他の費用単価（kgあたり）：</t>
  </si>
  <si>
    <t>合計（単価）</t>
    <rPh sb="0" eb="2">
      <t>ゴウケイ</t>
    </rPh>
    <rPh sb="3" eb="5">
      <t>タンカ</t>
    </rPh>
    <phoneticPr fontId="11"/>
  </si>
  <si>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50">
      <t>カイジバン</t>
    </rPh>
    <phoneticPr fontId="11"/>
  </si>
  <si>
    <t>(1)-1</t>
    <phoneticPr fontId="11"/>
  </si>
  <si>
    <t>w-1</t>
    <phoneticPr fontId="11"/>
  </si>
  <si>
    <t>x-1</t>
    <phoneticPr fontId="11"/>
  </si>
  <si>
    <t>以下の項目に沿って、2021年1月から2025年3月までの各数値を記入してください。</t>
  </si>
  <si>
    <t>①</t>
  </si>
  <si>
    <t>②</t>
  </si>
  <si>
    <t>③</t>
  </si>
  <si>
    <t>④</t>
  </si>
  <si>
    <t>副材料（</t>
  </si>
  <si>
    <t>名称：</t>
  </si>
  <si>
    <t>⑤</t>
  </si>
  <si>
    <t>⑥</t>
  </si>
  <si>
    <t>電力</t>
  </si>
  <si>
    <t>⑦</t>
  </si>
  <si>
    <t>蒸気</t>
  </si>
  <si>
    <t>⑧</t>
  </si>
  <si>
    <t>燃料</t>
  </si>
  <si>
    <t>⑨</t>
  </si>
  <si>
    <t>⑩</t>
  </si>
  <si>
    <t>その他</t>
  </si>
  <si>
    <t>小計</t>
  </si>
  <si>
    <t>直接労務費</t>
  </si>
  <si>
    <t>直接経費</t>
  </si>
  <si>
    <t>製造間接費（f+g+h）</t>
  </si>
  <si>
    <t>間接材料費</t>
  </si>
  <si>
    <t>間接労務費</t>
  </si>
  <si>
    <t>間接経費</t>
  </si>
  <si>
    <t>金額　（貴国通貨単位：</t>
  </si>
  <si>
    <t>a</t>
  </si>
  <si>
    <t>販売費</t>
  </si>
  <si>
    <t>b</t>
  </si>
  <si>
    <t>一般管理費</t>
  </si>
  <si>
    <t>c</t>
  </si>
  <si>
    <t>販売費及び一般管理費（a+b）</t>
  </si>
  <si>
    <t>当期販売数量（kg）：</t>
  </si>
  <si>
    <t>合計</t>
  </si>
  <si>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1"/>
  </si>
  <si>
    <t>企業名（英語名併記）</t>
    <rPh sb="0" eb="2">
      <t>キギョウ</t>
    </rPh>
    <rPh sb="2" eb="3">
      <t>メイ</t>
    </rPh>
    <rPh sb="4" eb="6">
      <t>エイゴ</t>
    </rPh>
    <rPh sb="6" eb="7">
      <t>メイ</t>
    </rPh>
    <rPh sb="7" eb="9">
      <t>ヘイキ</t>
    </rPh>
    <phoneticPr fontId="11"/>
  </si>
  <si>
    <t>貴社の調査対象貨物、国内向け同種の貨物及び第三国向け同種の貨物に関する事業について、回答してください。</t>
    <phoneticPr fontId="11"/>
  </si>
  <si>
    <t>＜記入要領＞</t>
    <rPh sb="1" eb="3">
      <t>キニュウ</t>
    </rPh>
    <rPh sb="3" eb="5">
      <t>ヨウリョウ</t>
    </rPh>
    <phoneticPr fontId="11"/>
  </si>
  <si>
    <t>（注１）</t>
    <rPh sb="1" eb="2">
      <t>チュウ</t>
    </rPh>
    <phoneticPr fontId="11"/>
  </si>
  <si>
    <r>
      <t>調査対象貨物の製造及び販売等に関し、貴社の</t>
    </r>
    <r>
      <rPr>
        <b/>
        <sz val="11"/>
        <rFont val="ＭＳ Ｐ明朝"/>
        <family val="1"/>
        <charset val="128"/>
      </rPr>
      <t>関連企業の</t>
    </r>
    <r>
      <rPr>
        <sz val="11"/>
        <rFont val="ＭＳ Ｐ明朝"/>
        <family val="1"/>
        <charset val="128"/>
      </rPr>
      <t>位置付け等につき、それぞれの名称を下の青枠内に記載してください。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28" eb="29">
      <t>ヅ</t>
    </rPh>
    <rPh sb="30" eb="31">
      <t>トウ</t>
    </rPh>
    <rPh sb="40" eb="42">
      <t>メイショウ</t>
    </rPh>
    <rPh sb="43" eb="44">
      <t>シタ</t>
    </rPh>
    <rPh sb="45" eb="46">
      <t>アオ</t>
    </rPh>
    <rPh sb="46" eb="47">
      <t>ワク</t>
    </rPh>
    <rPh sb="47" eb="48">
      <t>ナイ</t>
    </rPh>
    <rPh sb="49" eb="51">
      <t>キサイ</t>
    </rPh>
    <phoneticPr fontId="11"/>
  </si>
  <si>
    <t>（注２）</t>
    <rPh sb="1" eb="2">
      <t>チュウ</t>
    </rPh>
    <phoneticPr fontId="11"/>
  </si>
  <si>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1"/>
  </si>
  <si>
    <t>（注３）</t>
    <rPh sb="1" eb="2">
      <t>チュウ</t>
    </rPh>
    <phoneticPr fontId="11"/>
  </si>
  <si>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1"/>
  </si>
  <si>
    <t>原材料</t>
    <rPh sb="0" eb="3">
      <t>ゲンザイリョウ</t>
    </rPh>
    <phoneticPr fontId="11"/>
  </si>
  <si>
    <t>貴社</t>
    <rPh sb="0" eb="1">
      <t>キ</t>
    </rPh>
    <rPh sb="1" eb="2">
      <t>シャ</t>
    </rPh>
    <phoneticPr fontId="11"/>
  </si>
  <si>
    <t>調査対象貨物</t>
    <rPh sb="0" eb="2">
      <t>チョウサ</t>
    </rPh>
    <rPh sb="2" eb="4">
      <t>タイショウ</t>
    </rPh>
    <rPh sb="4" eb="6">
      <t>カモツ</t>
    </rPh>
    <phoneticPr fontId="11"/>
  </si>
  <si>
    <t>フェノール供給者</t>
    <rPh sb="5" eb="8">
      <t>キョウキュウシャ</t>
    </rPh>
    <phoneticPr fontId="11"/>
  </si>
  <si>
    <t>輸出者</t>
    <rPh sb="0" eb="3">
      <t>ユシュツシャ</t>
    </rPh>
    <phoneticPr fontId="11"/>
  </si>
  <si>
    <t>輸入者（産業上の使用者）</t>
    <rPh sb="0" eb="3">
      <t>ユニュウシャ</t>
    </rPh>
    <rPh sb="4" eb="6">
      <t>サンギョウ</t>
    </rPh>
    <rPh sb="6" eb="7">
      <t>ジョウ</t>
    </rPh>
    <rPh sb="8" eb="11">
      <t>シヨウシャ</t>
    </rPh>
    <phoneticPr fontId="11"/>
  </si>
  <si>
    <t>販売又は輸出</t>
    <rPh sb="0" eb="2">
      <t>ハンバイ</t>
    </rPh>
    <rPh sb="2" eb="3">
      <t>マタ</t>
    </rPh>
    <rPh sb="4" eb="6">
      <t>ユシュツ</t>
    </rPh>
    <phoneticPr fontId="11"/>
  </si>
  <si>
    <t>アセトン供給者</t>
    <phoneticPr fontId="11"/>
  </si>
  <si>
    <t>輸入者（商社）</t>
    <rPh sb="0" eb="3">
      <t>ユニュウシャ</t>
    </rPh>
    <rPh sb="4" eb="6">
      <t>ショウシャ</t>
    </rPh>
    <phoneticPr fontId="11"/>
  </si>
  <si>
    <t>購入又は輸入</t>
    <rPh sb="2" eb="3">
      <t>マタ</t>
    </rPh>
    <phoneticPr fontId="11"/>
  </si>
  <si>
    <t>副産物</t>
    <phoneticPr fontId="11"/>
  </si>
  <si>
    <t>その他（　　　　　　　　　　　　）</t>
    <rPh sb="2" eb="3">
      <t>タ</t>
    </rPh>
    <phoneticPr fontId="11"/>
  </si>
  <si>
    <t>販売</t>
    <rPh sb="0" eb="2">
      <t>ハンバイ</t>
    </rPh>
    <phoneticPr fontId="11"/>
  </si>
  <si>
    <t>産業上の使用者</t>
    <rPh sb="0" eb="2">
      <t>サンギョウ</t>
    </rPh>
    <rPh sb="2" eb="3">
      <t>ジョウ</t>
    </rPh>
    <rPh sb="4" eb="7">
      <t>シヨウシャ</t>
    </rPh>
    <phoneticPr fontId="11"/>
  </si>
  <si>
    <t>生産者又は商社</t>
    <phoneticPr fontId="11"/>
  </si>
  <si>
    <t>　　　購入</t>
    <rPh sb="3" eb="5">
      <t>コウニュウ</t>
    </rPh>
    <phoneticPr fontId="11"/>
  </si>
  <si>
    <t>商社</t>
    <rPh sb="0" eb="2">
      <t>ショウシャ</t>
    </rPh>
    <phoneticPr fontId="11"/>
  </si>
  <si>
    <t>第三国産同種の貨物</t>
    <rPh sb="0" eb="2">
      <t>ダイサン</t>
    </rPh>
    <rPh sb="2" eb="3">
      <t>コク</t>
    </rPh>
    <rPh sb="3" eb="4">
      <t>サン</t>
    </rPh>
    <rPh sb="4" eb="6">
      <t>ドウシュ</t>
    </rPh>
    <rPh sb="7" eb="9">
      <t>カモツ</t>
    </rPh>
    <phoneticPr fontId="11"/>
  </si>
  <si>
    <t>第三国向け同種の貨物</t>
    <rPh sb="0" eb="1">
      <t>ダイ</t>
    </rPh>
    <rPh sb="1" eb="2">
      <t>サン</t>
    </rPh>
    <rPh sb="2" eb="3">
      <t>コク</t>
    </rPh>
    <rPh sb="3" eb="4">
      <t>ム</t>
    </rPh>
    <rPh sb="5" eb="7">
      <t>ドウシュ</t>
    </rPh>
    <rPh sb="8" eb="10">
      <t>カモツ</t>
    </rPh>
    <phoneticPr fontId="11"/>
  </si>
  <si>
    <t>第三国において輸入する者（産業上の使用者）</t>
    <phoneticPr fontId="11"/>
  </si>
  <si>
    <t>本邦産同種の貨物</t>
    <rPh sb="0" eb="2">
      <t>ホンポウ</t>
    </rPh>
    <rPh sb="2" eb="3">
      <t>サン</t>
    </rPh>
    <rPh sb="3" eb="5">
      <t>ドウシュ</t>
    </rPh>
    <rPh sb="6" eb="8">
      <t>カモツ</t>
    </rPh>
    <phoneticPr fontId="11"/>
  </si>
  <si>
    <t>第三国において輸入する者（商社）</t>
    <rPh sb="0" eb="1">
      <t>ダイ</t>
    </rPh>
    <rPh sb="1" eb="3">
      <t>サンゴク</t>
    </rPh>
    <rPh sb="7" eb="9">
      <t>ユニュウ</t>
    </rPh>
    <rPh sb="11" eb="12">
      <t>シャ</t>
    </rPh>
    <rPh sb="13" eb="15">
      <t>ショウシャ</t>
    </rPh>
    <phoneticPr fontId="11"/>
  </si>
  <si>
    <t>生産</t>
    <rPh sb="0" eb="2">
      <t>セイサン</t>
    </rPh>
    <phoneticPr fontId="11"/>
  </si>
  <si>
    <t>（</t>
    <phoneticPr fontId="11"/>
  </si>
  <si>
    <t>委託</t>
    <rPh sb="0" eb="2">
      <t>イタク</t>
    </rPh>
    <phoneticPr fontId="11"/>
  </si>
  <si>
    <t>（　　　　　　　　　　　　　）</t>
    <phoneticPr fontId="11"/>
  </si>
  <si>
    <r>
      <t>様式</t>
    </r>
    <r>
      <rPr>
        <sz val="11"/>
        <rFont val="Century"/>
        <family val="1"/>
      </rPr>
      <t>A-5-2</t>
    </r>
    <r>
      <rPr>
        <sz val="11"/>
        <rFont val="ＭＳ Ｐ明朝"/>
        <family val="1"/>
        <charset val="128"/>
      </rPr>
      <t>　貨物の種類</t>
    </r>
    <rPh sb="0" eb="2">
      <t>ヨウシキ</t>
    </rPh>
    <phoneticPr fontId="11"/>
  </si>
  <si>
    <t>貴社が生産又は国内関連企業等に生産を委託している調査対象貨物、国内向け同種の貨物及び第三国向け同種の貨物の種類（製品型番、主な用途）について回答してください。</t>
  </si>
  <si>
    <t>【記載要領】
（１）製品型番コードを記入してください。
（２）主な用途を記入してください。　（主な用途の例）ポリカーボネート、エポキシ樹脂等</t>
    <rPh sb="1" eb="3">
      <t>キサイ</t>
    </rPh>
    <rPh sb="3" eb="5">
      <t>ヨウリョウ</t>
    </rPh>
    <rPh sb="67" eb="69">
      <t>ジュシ</t>
    </rPh>
    <phoneticPr fontId="11"/>
  </si>
  <si>
    <t>No.</t>
    <phoneticPr fontId="11"/>
  </si>
  <si>
    <t>製品型番コード</t>
    <phoneticPr fontId="11"/>
  </si>
  <si>
    <t>主な用途</t>
    <rPh sb="0" eb="1">
      <t>オモ</t>
    </rPh>
    <rPh sb="2" eb="4">
      <t>ヨウト</t>
    </rPh>
    <phoneticPr fontId="11"/>
  </si>
  <si>
    <r>
      <t>様式</t>
    </r>
    <r>
      <rPr>
        <sz val="12"/>
        <rFont val="Century"/>
        <family val="1"/>
      </rPr>
      <t>A-6-1</t>
    </r>
    <r>
      <rPr>
        <sz val="12"/>
        <rFont val="ＭＳ Ｐ明朝"/>
        <family val="1"/>
        <charset val="128"/>
      </rPr>
      <t>工場における生産体制</t>
    </r>
    <rPh sb="0" eb="2">
      <t>ヨウシキ</t>
    </rPh>
    <phoneticPr fontId="11"/>
  </si>
  <si>
    <t>企業名</t>
    <phoneticPr fontId="11"/>
  </si>
  <si>
    <t>調査対象貨物、国内向け同種の貨物及び第三国向け同種の貨物の生産工場の所在地、それぞれの工場において生産した貨物の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8">
      <t>セイヒン</t>
    </rPh>
    <rPh sb="58" eb="60">
      <t>カタバン</t>
    </rPh>
    <rPh sb="103" eb="105">
      <t>キサイ</t>
    </rPh>
    <phoneticPr fontId="11"/>
  </si>
  <si>
    <t>工場名</t>
  </si>
  <si>
    <t>所在地
（英語名併記）</t>
    <rPh sb="5" eb="8">
      <t>エイゴメイ</t>
    </rPh>
    <rPh sb="8" eb="10">
      <t>ヘイキ</t>
    </rPh>
    <phoneticPr fontId="11"/>
  </si>
  <si>
    <t>製品型番コード</t>
    <rPh sb="0" eb="2">
      <t>セイヒン</t>
    </rPh>
    <rPh sb="2" eb="4">
      <t>カタバン</t>
    </rPh>
    <phoneticPr fontId="11"/>
  </si>
  <si>
    <t>調査対象貨物以外も生産しているか否か</t>
    <phoneticPr fontId="11"/>
  </si>
  <si>
    <t>委託した工程の内容など</t>
    <rPh sb="0" eb="2">
      <t>イタク</t>
    </rPh>
    <rPh sb="4" eb="6">
      <t>コウテイ</t>
    </rPh>
    <rPh sb="7" eb="9">
      <t>ナイヨウ</t>
    </rPh>
    <phoneticPr fontId="11"/>
  </si>
  <si>
    <r>
      <t>様式</t>
    </r>
    <r>
      <rPr>
        <sz val="12"/>
        <rFont val="Century"/>
        <family val="1"/>
      </rPr>
      <t>A-7-2</t>
    </r>
    <r>
      <rPr>
        <sz val="12"/>
        <rFont val="ＭＳ Ｐ明朝"/>
        <family val="1"/>
        <charset val="128"/>
      </rPr>
      <t>　貴社が購入した調査対象貨物の生産者について</t>
    </r>
    <rPh sb="0" eb="2">
      <t>ヨウシキ</t>
    </rPh>
    <phoneticPr fontId="11"/>
  </si>
  <si>
    <t xml:space="preserve">【記載要領】
</t>
    <rPh sb="1" eb="3">
      <t>キサイ</t>
    </rPh>
    <rPh sb="3" eb="5">
      <t>ヨウリョウ</t>
    </rPh>
    <phoneticPr fontId="11"/>
  </si>
  <si>
    <t>①貴社が購入した調査対象貨物の生産者について、全ての生産者の名称・所在地、関連企業／非関連企業の別、購入した調査対象貨物の製品型番 、購入数量、通貨単位、グロス購入金額を記載してください。</t>
    <rPh sb="72" eb="74">
      <t>ツウカ</t>
    </rPh>
    <rPh sb="74" eb="76">
      <t>タンイ</t>
    </rPh>
    <phoneticPr fontId="11"/>
  </si>
  <si>
    <t>②購入金額は貴社の会計システム及び財務諸表に用いられる通貨で記載し、通貨単位は通貨コード（例えば「KRW」又は「TWD」）を記載してください。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4">
      <t>マタ</t>
    </rPh>
    <rPh sb="62" eb="64">
      <t>キサイ</t>
    </rPh>
    <phoneticPr fontId="11"/>
  </si>
  <si>
    <t>生産者名
（英語名を併記）</t>
    <rPh sb="8" eb="9">
      <t>メイ</t>
    </rPh>
    <phoneticPr fontId="11"/>
  </si>
  <si>
    <t>関連企業/
非関連企業</t>
    <phoneticPr fontId="11"/>
  </si>
  <si>
    <t>所在地
（住所を英語で併記）</t>
    <rPh sb="5" eb="7">
      <t>ジュウショ</t>
    </rPh>
    <rPh sb="8" eb="10">
      <t>エイゴ</t>
    </rPh>
    <rPh sb="11" eb="13">
      <t>ヘイキ</t>
    </rPh>
    <phoneticPr fontId="11"/>
  </si>
  <si>
    <t>購入数量
（kg）</t>
    <phoneticPr fontId="11"/>
  </si>
  <si>
    <t>通貨単位</t>
    <phoneticPr fontId="11"/>
  </si>
  <si>
    <t>グロス購入金額</t>
    <phoneticPr fontId="11"/>
  </si>
  <si>
    <t>様式A-7-2　貴社が購入した調査対象貨物の生産者について【開示版】</t>
    <rPh sb="0" eb="2">
      <t>ヨウシキ</t>
    </rPh>
    <rPh sb="30" eb="33">
      <t>カイジバン</t>
    </rPh>
    <phoneticPr fontId="11"/>
  </si>
  <si>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1"/>
  </si>
  <si>
    <t>【記載要領】
①貴社が購入した国内向けの同種の貨物及び第三国向け同種の貨物の生産者について、全ての生産者の名称・所在地、関連企業／非関連企業の別、購入した調査対象貨物の製品型番 、購入数量、通貨単位、グロス購入金額を記載してください。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95" eb="97">
      <t>ツウカ</t>
    </rPh>
    <rPh sb="97" eb="99">
      <t>タンイ</t>
    </rPh>
    <phoneticPr fontId="11"/>
  </si>
  <si>
    <t>様式A-7-3　貴社が購入した国内向け同種の貨物及び第三国向け同種の貨物の生産者について【開示版】</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rPh sb="45" eb="48">
      <t>カイジバン</t>
    </rPh>
    <phoneticPr fontId="11"/>
  </si>
  <si>
    <t>様式A-8-1　調査対象貨物、国内向け同種の貨物、第三国向け同種の貨物及びビスフェノールA以外の貨物の月別販売合計額・数量及び生産合計額・数量</t>
  </si>
  <si>
    <t>※　各項目の単位で（貴国通貨：　）となっている箇所については、（　）内に通貨単位（例えば「KRW」又は「TWD」）を記入してください。</t>
    <rPh sb="2" eb="5">
      <t>カクコウモク</t>
    </rPh>
    <rPh sb="6" eb="8">
      <t>タンイ</t>
    </rPh>
    <rPh sb="10" eb="14">
      <t>キコクツウカ</t>
    </rPh>
    <rPh sb="23" eb="25">
      <t>カショ</t>
    </rPh>
    <phoneticPr fontId="11"/>
  </si>
  <si>
    <t>調査対象貨物</t>
    <rPh sb="0" eb="2">
      <t>チョウサ</t>
    </rPh>
    <rPh sb="2" eb="4">
      <t>タイショウ</t>
    </rPh>
    <rPh sb="4" eb="6">
      <t>カモツ</t>
    </rPh>
    <phoneticPr fontId="37"/>
  </si>
  <si>
    <t>国内向け同種の貨物</t>
    <rPh sb="0" eb="2">
      <t>コクナイ</t>
    </rPh>
    <rPh sb="2" eb="3">
      <t>ム</t>
    </rPh>
    <rPh sb="4" eb="6">
      <t>ドウシュ</t>
    </rPh>
    <rPh sb="7" eb="9">
      <t>カモツ</t>
    </rPh>
    <phoneticPr fontId="37"/>
  </si>
  <si>
    <t>第三国向け同種の貨物</t>
    <rPh sb="0" eb="3">
      <t>ダイサンゴク</t>
    </rPh>
    <rPh sb="3" eb="4">
      <t>ム</t>
    </rPh>
    <rPh sb="5" eb="7">
      <t>ドウシュ</t>
    </rPh>
    <rPh sb="8" eb="10">
      <t>カモツ</t>
    </rPh>
    <phoneticPr fontId="37"/>
  </si>
  <si>
    <t>生産数量</t>
    <rPh sb="0" eb="2">
      <t>セイサン</t>
    </rPh>
    <rPh sb="2" eb="4">
      <t>スウリョウ</t>
    </rPh>
    <phoneticPr fontId="37"/>
  </si>
  <si>
    <t>生産額</t>
    <rPh sb="0" eb="3">
      <t>セイサンガク</t>
    </rPh>
    <phoneticPr fontId="37"/>
  </si>
  <si>
    <t>販売数量</t>
    <rPh sb="0" eb="2">
      <t>ハンバイ</t>
    </rPh>
    <rPh sb="2" eb="4">
      <t>スウリョウ</t>
    </rPh>
    <phoneticPr fontId="37"/>
  </si>
  <si>
    <t>販売額</t>
    <rPh sb="0" eb="3">
      <t>ハンバイガク</t>
    </rPh>
    <phoneticPr fontId="37"/>
  </si>
  <si>
    <t>（kg）</t>
  </si>
  <si>
    <t>（貴国通貨：）</t>
    <rPh sb="1" eb="3">
      <t>キコク</t>
    </rPh>
    <rPh sb="3" eb="5">
      <t>ツウカ</t>
    </rPh>
    <phoneticPr fontId="37"/>
  </si>
  <si>
    <t>合計</t>
    <rPh sb="0" eb="2">
      <t>ゴウケイ</t>
    </rPh>
    <phoneticPr fontId="37"/>
  </si>
  <si>
    <t>様式A-8-1　調査対象貨物、国内向け同種の貨物、第三国向け同種の貨物及びビスフェノールA以外の貨物の月別販売合計額・数量及び生産合計額・数量【開示版】</t>
    <rPh sb="0" eb="2">
      <t>ヨウシキ</t>
    </rPh>
    <rPh sb="8" eb="10">
      <t>チョウサ</t>
    </rPh>
    <rPh sb="10" eb="12">
      <t>タイショウ</t>
    </rPh>
    <rPh sb="12" eb="14">
      <t>カモツ</t>
    </rPh>
    <rPh sb="15" eb="18">
      <t>コクナイム</t>
    </rPh>
    <rPh sb="19" eb="21">
      <t>ドウシュ</t>
    </rPh>
    <rPh sb="22" eb="24">
      <t>カモツ</t>
    </rPh>
    <rPh sb="25" eb="26">
      <t>ダイ</t>
    </rPh>
    <rPh sb="26" eb="28">
      <t>サンゴク</t>
    </rPh>
    <rPh sb="28" eb="29">
      <t>ム</t>
    </rPh>
    <rPh sb="30" eb="32">
      <t>ドウシュ</t>
    </rPh>
    <rPh sb="33" eb="35">
      <t>カモツ</t>
    </rPh>
    <rPh sb="35" eb="36">
      <t>オヨ</t>
    </rPh>
    <rPh sb="45" eb="47">
      <t>イガイ</t>
    </rPh>
    <rPh sb="48" eb="50">
      <t>カモツ</t>
    </rPh>
    <rPh sb="51" eb="53">
      <t>ツキベツ</t>
    </rPh>
    <rPh sb="53" eb="55">
      <t>ハンバイ</t>
    </rPh>
    <rPh sb="55" eb="58">
      <t>ゴウケイガク</t>
    </rPh>
    <rPh sb="59" eb="61">
      <t>スウリョウ</t>
    </rPh>
    <rPh sb="61" eb="62">
      <t>オヨ</t>
    </rPh>
    <rPh sb="63" eb="65">
      <t>セイサン</t>
    </rPh>
    <rPh sb="65" eb="68">
      <t>ゴウケイガク</t>
    </rPh>
    <rPh sb="69" eb="71">
      <t>スウリョウ</t>
    </rPh>
    <rPh sb="72" eb="75">
      <t>カイジバン</t>
    </rPh>
    <phoneticPr fontId="11"/>
  </si>
  <si>
    <t>ビスフェノールA（海外供給者）</t>
    <phoneticPr fontId="11"/>
  </si>
  <si>
    <t>選択コード一覧</t>
    <rPh sb="0" eb="2">
      <t>センタク</t>
    </rPh>
    <rPh sb="5" eb="7">
      <t>イチラン</t>
    </rPh>
    <phoneticPr fontId="11"/>
  </si>
  <si>
    <t>関連・非関連</t>
    <rPh sb="0" eb="2">
      <t>カンレン</t>
    </rPh>
    <rPh sb="3" eb="4">
      <t>ヒ</t>
    </rPh>
    <rPh sb="4" eb="6">
      <t>カンレン</t>
    </rPh>
    <phoneticPr fontId="11"/>
  </si>
  <si>
    <t>A：関連企業</t>
    <rPh sb="2" eb="4">
      <t>カンレン</t>
    </rPh>
    <rPh sb="4" eb="6">
      <t>キギョウ</t>
    </rPh>
    <phoneticPr fontId="11"/>
  </si>
  <si>
    <t>B：非関連企業</t>
    <rPh sb="2" eb="3">
      <t>ヒ</t>
    </rPh>
    <rPh sb="3" eb="5">
      <t>カンレン</t>
    </rPh>
    <rPh sb="5" eb="7">
      <t>キギョウ</t>
    </rPh>
    <phoneticPr fontId="11"/>
  </si>
  <si>
    <t>関連企業との関係</t>
    <rPh sb="0" eb="2">
      <t>カンレン</t>
    </rPh>
    <rPh sb="2" eb="4">
      <t>キギョウ</t>
    </rPh>
    <rPh sb="6" eb="8">
      <t>カンケイ</t>
    </rPh>
    <phoneticPr fontId="11"/>
  </si>
  <si>
    <t>株式保有</t>
    <rPh sb="2" eb="4">
      <t>ホユウ</t>
    </rPh>
    <phoneticPr fontId="11"/>
  </si>
  <si>
    <t>役員派遣</t>
  </si>
  <si>
    <t>業務提携契約</t>
  </si>
  <si>
    <t>株式保有かつ役員派遣</t>
    <rPh sb="2" eb="4">
      <t>ホユウ</t>
    </rPh>
    <phoneticPr fontId="11"/>
  </si>
  <si>
    <t>株式保有かつ業務提携契約</t>
    <rPh sb="2" eb="4">
      <t>ホユウ</t>
    </rPh>
    <phoneticPr fontId="11"/>
  </si>
  <si>
    <t>役員派遣かつ業務提携契約</t>
  </si>
  <si>
    <t>株式保有かつ役員派遣かつ業務提携契約</t>
    <rPh sb="2" eb="4">
      <t>ホユウ</t>
    </rPh>
    <phoneticPr fontId="11"/>
  </si>
  <si>
    <t>その他</t>
    <phoneticPr fontId="11"/>
  </si>
  <si>
    <t>貨物の原産国種別</t>
    <rPh sb="0" eb="2">
      <t>カモツ</t>
    </rPh>
    <rPh sb="3" eb="5">
      <t>ゲンサン</t>
    </rPh>
    <rPh sb="5" eb="6">
      <t>コク</t>
    </rPh>
    <rPh sb="6" eb="8">
      <t>シュベツ</t>
    </rPh>
    <phoneticPr fontId="11"/>
  </si>
  <si>
    <t>第三国産同種の貨物</t>
    <rPh sb="0" eb="1">
      <t>ダイ</t>
    </rPh>
    <rPh sb="1" eb="3">
      <t>サンゴク</t>
    </rPh>
    <rPh sb="3" eb="4">
      <t>サン</t>
    </rPh>
    <rPh sb="4" eb="6">
      <t>ドウシュ</t>
    </rPh>
    <rPh sb="7" eb="9">
      <t>カモツ</t>
    </rPh>
    <phoneticPr fontId="11"/>
  </si>
  <si>
    <t>販売先の属性</t>
    <rPh sb="0" eb="3">
      <t>ハンバイサキ</t>
    </rPh>
    <rPh sb="4" eb="6">
      <t>ゾクセイ</t>
    </rPh>
    <phoneticPr fontId="11"/>
  </si>
  <si>
    <t>同業他社</t>
    <rPh sb="0" eb="2">
      <t>ドウギョウ</t>
    </rPh>
    <rPh sb="2" eb="4">
      <t>タシャ</t>
    </rPh>
    <phoneticPr fontId="11"/>
  </si>
  <si>
    <t>受渡し条件コード</t>
    <rPh sb="0" eb="2">
      <t>ウケワタ</t>
    </rPh>
    <rPh sb="3" eb="5">
      <t>ジョウケン</t>
    </rPh>
    <phoneticPr fontId="11"/>
  </si>
  <si>
    <t>庭先渡し</t>
    <phoneticPr fontId="11"/>
  </si>
  <si>
    <t>工場渡し</t>
    <phoneticPr fontId="11"/>
  </si>
  <si>
    <t>原産国コード</t>
    <rPh sb="0" eb="2">
      <t>ゲンサン</t>
    </rPh>
    <rPh sb="2" eb="3">
      <t>コク</t>
    </rPh>
    <phoneticPr fontId="11"/>
  </si>
  <si>
    <t>全原産国共通</t>
    <phoneticPr fontId="2"/>
  </si>
  <si>
    <t>本邦</t>
    <rPh sb="0" eb="2">
      <t>ホンポウ</t>
    </rPh>
    <phoneticPr fontId="2"/>
  </si>
  <si>
    <t>韓国</t>
    <rPh sb="0" eb="2">
      <t>カンコク</t>
    </rPh>
    <phoneticPr fontId="2"/>
  </si>
  <si>
    <t>台湾</t>
    <rPh sb="0" eb="2">
      <t>タイワン</t>
    </rPh>
    <phoneticPr fontId="2"/>
  </si>
  <si>
    <t>第三国</t>
    <rPh sb="0" eb="1">
      <t>ダイ</t>
    </rPh>
    <rPh sb="1" eb="3">
      <t>サンゴク</t>
    </rPh>
    <phoneticPr fontId="2"/>
  </si>
  <si>
    <t>決済手段コード</t>
    <rPh sb="0" eb="2">
      <t>ケッサイ</t>
    </rPh>
    <rPh sb="2" eb="4">
      <t>シュダン</t>
    </rPh>
    <phoneticPr fontId="11"/>
  </si>
  <si>
    <t>01：L/C信用状</t>
    <rPh sb="6" eb="9">
      <t>シンヨウジョウ</t>
    </rPh>
    <phoneticPr fontId="11"/>
  </si>
  <si>
    <t>02：D/P（手形支払書類渡し）</t>
    <rPh sb="7" eb="9">
      <t>テガタ</t>
    </rPh>
    <rPh sb="9" eb="11">
      <t>シハラ</t>
    </rPh>
    <rPh sb="11" eb="13">
      <t>ショルイ</t>
    </rPh>
    <rPh sb="13" eb="14">
      <t>ワタ</t>
    </rPh>
    <phoneticPr fontId="11"/>
  </si>
  <si>
    <t>03：D/A（手形引受書類渡し）</t>
    <rPh sb="7" eb="9">
      <t>テガタ</t>
    </rPh>
    <rPh sb="9" eb="11">
      <t>ヒキウケ</t>
    </rPh>
    <rPh sb="11" eb="13">
      <t>ショルイ</t>
    </rPh>
    <rPh sb="13" eb="14">
      <t>ワタ</t>
    </rPh>
    <phoneticPr fontId="11"/>
  </si>
  <si>
    <t>04：T/T（電信送金）</t>
    <rPh sb="7" eb="9">
      <t>デンシン</t>
    </rPh>
    <rPh sb="9" eb="11">
      <t>ソウキン</t>
    </rPh>
    <phoneticPr fontId="11"/>
  </si>
  <si>
    <t>05：M/T（郵便送金）</t>
    <rPh sb="7" eb="9">
      <t>ユウビン</t>
    </rPh>
    <rPh sb="9" eb="11">
      <t>ソウキン</t>
    </rPh>
    <phoneticPr fontId="11"/>
  </si>
  <si>
    <t>06：D/D（送金小切手）</t>
    <rPh sb="7" eb="9">
      <t>ソウキン</t>
    </rPh>
    <rPh sb="9" eb="12">
      <t>コギッテ</t>
    </rPh>
    <phoneticPr fontId="11"/>
  </si>
  <si>
    <t>07：（その他）</t>
    <rPh sb="6" eb="7">
      <t>タ</t>
    </rPh>
    <phoneticPr fontId="11"/>
  </si>
  <si>
    <t>荷姿コード</t>
    <rPh sb="0" eb="1">
      <t>ニ</t>
    </rPh>
    <rPh sb="1" eb="2">
      <t>スガタ</t>
    </rPh>
    <phoneticPr fontId="11"/>
  </si>
  <si>
    <t>A：フレコンバッグ</t>
    <phoneticPr fontId="2"/>
  </si>
  <si>
    <t>B：バルク（専用ローリー、コンテナ）</t>
    <rPh sb="6" eb="8">
      <t>センヨウ</t>
    </rPh>
    <phoneticPr fontId="2"/>
  </si>
  <si>
    <t>C：紙袋</t>
    <rPh sb="2" eb="4">
      <t>カミブクロ</t>
    </rPh>
    <phoneticPr fontId="2"/>
  </si>
  <si>
    <r>
      <rPr>
        <sz val="11"/>
        <color rgb="FF000000"/>
        <rFont val="ＭＳ Ｐゴシック"/>
        <family val="3"/>
        <charset val="128"/>
      </rP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</si>
  <si>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1"/>
  </si>
  <si>
    <t>販売先業種（C）</t>
    <rPh sb="0" eb="3">
      <t>ハンバイサキ</t>
    </rPh>
    <rPh sb="3" eb="5">
      <t>ギョウシュ</t>
    </rPh>
    <phoneticPr fontId="11"/>
  </si>
  <si>
    <t>販売先業種（D）</t>
    <rPh sb="0" eb="3">
      <t>ハンバイサキ</t>
    </rPh>
    <rPh sb="3" eb="5">
      <t>ギョウシュ</t>
    </rPh>
    <phoneticPr fontId="11"/>
  </si>
  <si>
    <t>販売先業種（G）</t>
    <rPh sb="0" eb="3">
      <t>ハンバイサキ</t>
    </rPh>
    <rPh sb="3" eb="5">
      <t>ギョウシュ</t>
    </rPh>
    <phoneticPr fontId="11"/>
  </si>
  <si>
    <t>A：輸出国内に所在する商社等の流通業者（Bを除く）</t>
    <phoneticPr fontId="11"/>
  </si>
  <si>
    <t>A：商社等の流通業者</t>
    <phoneticPr fontId="11"/>
  </si>
  <si>
    <t>D：日本国内に所在する商社等の流通業者</t>
    <phoneticPr fontId="11"/>
  </si>
  <si>
    <t>B：輸出者</t>
    <phoneticPr fontId="11"/>
  </si>
  <si>
    <t>B：産業上の使用者</t>
    <phoneticPr fontId="11"/>
  </si>
  <si>
    <t>E：調査対象貨物を原材料として使用する産業上の使用者</t>
    <phoneticPr fontId="11"/>
  </si>
  <si>
    <t>C1：輸入者（流通業者）</t>
    <phoneticPr fontId="11"/>
  </si>
  <si>
    <t>C：業種が不明の場合</t>
    <phoneticPr fontId="11"/>
  </si>
  <si>
    <t>F：業種が不明の場合</t>
    <phoneticPr fontId="11"/>
  </si>
  <si>
    <t>C2：輸入者（産業上の使用者）</t>
    <phoneticPr fontId="11"/>
  </si>
  <si>
    <t>D：（その他の業種）</t>
    <phoneticPr fontId="11"/>
  </si>
  <si>
    <t>G：（その他の業種）</t>
    <phoneticPr fontId="11"/>
  </si>
  <si>
    <t>C3：輸入者（関連企業間の取引）</t>
    <phoneticPr fontId="11"/>
  </si>
  <si>
    <t>C3：その他の輸入者（輸入者の具体的な業種不明）</t>
    <phoneticPr fontId="11"/>
  </si>
  <si>
    <t>C4：その他の輸入者（輸入者の具体的な業種不明）</t>
    <phoneticPr fontId="11"/>
  </si>
  <si>
    <t>D：第三国国内に所在する商社等の流通業者（C1からC3を除く）</t>
    <phoneticPr fontId="11"/>
  </si>
  <si>
    <t>D：日本国内に所在する商社等の流通業者（C1からC3を除く）</t>
    <phoneticPr fontId="11"/>
  </si>
  <si>
    <t>E：第三国向け同種の貨物を原材料として使用する産業上の使用者</t>
    <phoneticPr fontId="11"/>
  </si>
  <si>
    <t>E：調査対象貨物を原材料として使用する産業上の使用者（C2を除く）</t>
    <phoneticPr fontId="11"/>
  </si>
  <si>
    <t>輸入先業種</t>
    <rPh sb="0" eb="2">
      <t>ユニュウ</t>
    </rPh>
    <rPh sb="2" eb="3">
      <t>サキ</t>
    </rPh>
    <rPh sb="3" eb="5">
      <t>ギョウシュ</t>
    </rPh>
    <phoneticPr fontId="11"/>
  </si>
  <si>
    <t>A：輸出者かつ生産者</t>
    <rPh sb="2" eb="5">
      <t>ユシュツシャ</t>
    </rPh>
    <rPh sb="7" eb="10">
      <t>セイサンシャ</t>
    </rPh>
    <phoneticPr fontId="11"/>
  </si>
  <si>
    <t>B：輸出者（生産者でない）</t>
    <rPh sb="2" eb="5">
      <t>ユシュツシャ</t>
    </rPh>
    <rPh sb="6" eb="8">
      <t>セイサン</t>
    </rPh>
    <rPh sb="8" eb="9">
      <t>シャ</t>
    </rPh>
    <phoneticPr fontId="11"/>
  </si>
  <si>
    <t>企業間関連状況</t>
    <rPh sb="0" eb="2">
      <t>キギョウ</t>
    </rPh>
    <rPh sb="2" eb="3">
      <t>カン</t>
    </rPh>
    <rPh sb="3" eb="5">
      <t>カンレン</t>
    </rPh>
    <rPh sb="5" eb="7">
      <t>ジョウキョウ</t>
    </rPh>
    <phoneticPr fontId="11"/>
  </si>
  <si>
    <t>A2：生産者の関連企業</t>
    <rPh sb="3" eb="6">
      <t>セイサンシャ</t>
    </rPh>
    <rPh sb="7" eb="9">
      <t>カンレン</t>
    </rPh>
    <rPh sb="9" eb="11">
      <t>キギョウ</t>
    </rPh>
    <phoneticPr fontId="11"/>
  </si>
  <si>
    <t>A3：輸出国内流通業者</t>
    <rPh sb="3" eb="5">
      <t>ユシュツ</t>
    </rPh>
    <rPh sb="5" eb="6">
      <t>コク</t>
    </rPh>
    <rPh sb="6" eb="7">
      <t>ナイ</t>
    </rPh>
    <rPh sb="7" eb="9">
      <t>リュウツウ</t>
    </rPh>
    <rPh sb="9" eb="11">
      <t>ギョウシャ</t>
    </rPh>
    <phoneticPr fontId="11"/>
  </si>
  <si>
    <t>A4：輸出者の関連企業</t>
    <rPh sb="3" eb="6">
      <t>ユシュツシャ</t>
    </rPh>
    <rPh sb="7" eb="9">
      <t>カンレン</t>
    </rPh>
    <rPh sb="9" eb="11">
      <t>キギョウ</t>
    </rPh>
    <phoneticPr fontId="11"/>
  </si>
  <si>
    <t>A5：輸入者の関連企業</t>
    <rPh sb="3" eb="6">
      <t>ユニュウシャ</t>
    </rPh>
    <rPh sb="7" eb="9">
      <t>カンレン</t>
    </rPh>
    <rPh sb="9" eb="11">
      <t>キギョウ</t>
    </rPh>
    <phoneticPr fontId="11"/>
  </si>
  <si>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1"/>
  </si>
  <si>
    <t>A7：産業上の使用者の関連企業</t>
    <rPh sb="3" eb="5">
      <t>サンギョウ</t>
    </rPh>
    <rPh sb="5" eb="6">
      <t>ジョウ</t>
    </rPh>
    <rPh sb="7" eb="10">
      <t>シヨウシャ</t>
    </rPh>
    <rPh sb="11" eb="13">
      <t>カンレン</t>
    </rPh>
    <rPh sb="13" eb="15">
      <t>キギョウ</t>
    </rPh>
    <phoneticPr fontId="11"/>
  </si>
  <si>
    <t>Ｂ：非関連企業</t>
    <rPh sb="2" eb="3">
      <t>ヒ</t>
    </rPh>
    <rPh sb="3" eb="5">
      <t>カンレン</t>
    </rPh>
    <rPh sb="5" eb="7">
      <t>キギョウ</t>
    </rPh>
    <phoneticPr fontId="11"/>
  </si>
  <si>
    <t>複数該当：(手入力してください。）</t>
    <rPh sb="0" eb="2">
      <t>フクスウ</t>
    </rPh>
    <rPh sb="2" eb="4">
      <t>ガイトウ</t>
    </rPh>
    <rPh sb="6" eb="7">
      <t>テ</t>
    </rPh>
    <rPh sb="7" eb="9">
      <t>ニュウリョク</t>
    </rPh>
    <phoneticPr fontId="11"/>
  </si>
  <si>
    <t>販売価格の設定方法</t>
    <rPh sb="0" eb="2">
      <t>ハンバイ</t>
    </rPh>
    <rPh sb="2" eb="4">
      <t>カカク</t>
    </rPh>
    <rPh sb="5" eb="7">
      <t>セッテイ</t>
    </rPh>
    <rPh sb="7" eb="9">
      <t>ホウホウ</t>
    </rPh>
    <phoneticPr fontId="11"/>
  </si>
  <si>
    <t>ⅰ個別取引ごとの交渉</t>
    <rPh sb="1" eb="3">
      <t>コベツ</t>
    </rPh>
    <rPh sb="3" eb="5">
      <t>トリヒキ</t>
    </rPh>
    <rPh sb="8" eb="10">
      <t>コウショウ</t>
    </rPh>
    <phoneticPr fontId="11"/>
  </si>
  <si>
    <t>ⅱ契約書に記載</t>
    <rPh sb="1" eb="4">
      <t>ケイヤクショ</t>
    </rPh>
    <rPh sb="5" eb="7">
      <t>キサイ</t>
    </rPh>
    <phoneticPr fontId="11"/>
  </si>
  <si>
    <t>ⅲ価格表の提示</t>
    <rPh sb="1" eb="3">
      <t>カカク</t>
    </rPh>
    <rPh sb="3" eb="4">
      <t>ヒョウ</t>
    </rPh>
    <rPh sb="5" eb="7">
      <t>テイジ</t>
    </rPh>
    <phoneticPr fontId="11"/>
  </si>
  <si>
    <t>ⅳその他</t>
    <rPh sb="3" eb="4">
      <t>タ</t>
    </rPh>
    <phoneticPr fontId="11"/>
  </si>
  <si>
    <t>売買契約の適用期間</t>
    <rPh sb="0" eb="2">
      <t>バイバイ</t>
    </rPh>
    <phoneticPr fontId="11"/>
  </si>
  <si>
    <t>ⅰ長期契約（1年以上）</t>
    <rPh sb="1" eb="3">
      <t>チョウキ</t>
    </rPh>
    <rPh sb="3" eb="5">
      <t>ケイヤク</t>
    </rPh>
    <rPh sb="7" eb="8">
      <t>ネン</t>
    </rPh>
    <rPh sb="8" eb="10">
      <t>イジョウ</t>
    </rPh>
    <phoneticPr fontId="11"/>
  </si>
  <si>
    <t>ⅱ短期契約（1年未満）</t>
    <rPh sb="1" eb="3">
      <t>タンキ</t>
    </rPh>
    <rPh sb="3" eb="5">
      <t>ケイヤク</t>
    </rPh>
    <rPh sb="7" eb="8">
      <t>ネン</t>
    </rPh>
    <rPh sb="8" eb="10">
      <t>ミマン</t>
    </rPh>
    <phoneticPr fontId="11"/>
  </si>
  <si>
    <t>ⅲ一取引ごとの契約</t>
    <rPh sb="1" eb="2">
      <t>１</t>
    </rPh>
    <rPh sb="2" eb="4">
      <t>トリヒキ</t>
    </rPh>
    <rPh sb="7" eb="9">
      <t>ケイヤク</t>
    </rPh>
    <phoneticPr fontId="11"/>
  </si>
  <si>
    <t>割引、値引き及び割戻しの交渉</t>
    <rPh sb="12" eb="14">
      <t>コウショウ</t>
    </rPh>
    <phoneticPr fontId="11"/>
  </si>
  <si>
    <t>ⅰ個別取引数量に応じた割引等</t>
    <rPh sb="1" eb="3">
      <t>コベツ</t>
    </rPh>
    <rPh sb="3" eb="5">
      <t>トリヒキ</t>
    </rPh>
    <rPh sb="5" eb="7">
      <t>スウリョウ</t>
    </rPh>
    <rPh sb="8" eb="9">
      <t>オウ</t>
    </rPh>
    <rPh sb="13" eb="14">
      <t>トウ</t>
    </rPh>
    <phoneticPr fontId="11"/>
  </si>
  <si>
    <t>ⅱ年間取引数量に応じた割引等</t>
    <rPh sb="1" eb="3">
      <t>ネンカン</t>
    </rPh>
    <rPh sb="3" eb="5">
      <t>トリヒキ</t>
    </rPh>
    <rPh sb="5" eb="7">
      <t>スウリョウ</t>
    </rPh>
    <rPh sb="8" eb="9">
      <t>オウ</t>
    </rPh>
    <rPh sb="11" eb="13">
      <t>ワリビキ</t>
    </rPh>
    <rPh sb="13" eb="14">
      <t>トウ</t>
    </rPh>
    <phoneticPr fontId="11"/>
  </si>
  <si>
    <t>ⅲその他</t>
    <rPh sb="3" eb="4">
      <t>タ</t>
    </rPh>
    <phoneticPr fontId="11"/>
  </si>
  <si>
    <t>貿易取引条件（Incoterms）コード</t>
    <rPh sb="0" eb="2">
      <t>ボウエキ</t>
    </rPh>
    <rPh sb="2" eb="4">
      <t>トリヒキ</t>
    </rPh>
    <rPh sb="4" eb="6">
      <t>ジョウケン</t>
    </rPh>
    <phoneticPr fontId="11"/>
  </si>
  <si>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</si>
  <si>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</si>
  <si>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</si>
  <si>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</si>
  <si>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</si>
  <si>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</si>
  <si>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</si>
  <si>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1"/>
  </si>
  <si>
    <t>DAF：国境持ち込み渡し条件</t>
  </si>
  <si>
    <t>DES：仕向港着船渡し条件</t>
  </si>
  <si>
    <t>DEQ：仕向港埠頭渡し条件</t>
  </si>
  <si>
    <t>DDU：仕向地持ち込み渡し・関税抜き条件</t>
  </si>
  <si>
    <t>DAT：ターミナル持込渡し</t>
    <phoneticPr fontId="11"/>
  </si>
  <si>
    <t>DAP：仕向地持込渡し</t>
    <phoneticPr fontId="11"/>
  </si>
  <si>
    <t>DDP：仕向地持ち込み渡し・関税込み条件</t>
    <phoneticPr fontId="11"/>
  </si>
  <si>
    <t>代替可能性</t>
    <phoneticPr fontId="11"/>
  </si>
  <si>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</si>
  <si>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</si>
  <si>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</si>
  <si>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</si>
  <si>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1"/>
  </si>
  <si>
    <t>影響を及ぼさない</t>
    <phoneticPr fontId="11"/>
  </si>
  <si>
    <t>常に影響を及ぼす</t>
    <phoneticPr fontId="11"/>
  </si>
  <si>
    <t>場合によっては影響を及ぼす</t>
    <phoneticPr fontId="11"/>
  </si>
  <si>
    <t>不明</t>
    <phoneticPr fontId="11"/>
  </si>
  <si>
    <t>調査対象期間</t>
    <rPh sb="0" eb="2">
      <t>チョウサ</t>
    </rPh>
    <rPh sb="2" eb="4">
      <t>タイショウ</t>
    </rPh>
    <rPh sb="4" eb="6">
      <t>キカン</t>
    </rPh>
    <phoneticPr fontId="11"/>
  </si>
  <si>
    <t>令和3年度（2021年度）</t>
    <rPh sb="3" eb="4">
      <t>ネン</t>
    </rPh>
    <rPh sb="4" eb="5">
      <t>ド</t>
    </rPh>
    <rPh sb="10" eb="11">
      <t>ネン</t>
    </rPh>
    <rPh sb="11" eb="12">
      <t>ド</t>
    </rPh>
    <phoneticPr fontId="2"/>
  </si>
  <si>
    <t>令和4年度（2022年度）</t>
    <rPh sb="0" eb="2">
      <t>レイワ</t>
    </rPh>
    <rPh sb="3" eb="4">
      <t>ネン</t>
    </rPh>
    <rPh sb="4" eb="5">
      <t>ド</t>
    </rPh>
    <rPh sb="10" eb="11">
      <t>ネン</t>
    </rPh>
    <rPh sb="11" eb="12">
      <t>ド</t>
    </rPh>
    <phoneticPr fontId="2"/>
  </si>
  <si>
    <t>令和5年度（2023年度）</t>
    <rPh sb="0" eb="2">
      <t>レイワ</t>
    </rPh>
    <rPh sb="3" eb="4">
      <t>ネン</t>
    </rPh>
    <rPh sb="4" eb="5">
      <t>ド</t>
    </rPh>
    <rPh sb="10" eb="11">
      <t>ネン</t>
    </rPh>
    <rPh sb="11" eb="12">
      <t>ド</t>
    </rPh>
    <phoneticPr fontId="2"/>
  </si>
  <si>
    <t>令和6年度（2024年度）</t>
    <rPh sb="0" eb="2">
      <t>レイワ</t>
    </rPh>
    <rPh sb="3" eb="4">
      <t>ネン</t>
    </rPh>
    <rPh sb="4" eb="5">
      <t>ド</t>
    </rPh>
    <rPh sb="10" eb="11">
      <t>ネン</t>
    </rPh>
    <rPh sb="11" eb="12">
      <t>ド</t>
    </rPh>
    <phoneticPr fontId="2"/>
  </si>
  <si>
    <t>補助金等の種類</t>
    <rPh sb="0" eb="3">
      <t>ホジョキン</t>
    </rPh>
    <rPh sb="3" eb="4">
      <t>トウ</t>
    </rPh>
    <rPh sb="5" eb="7">
      <t>シュルイ</t>
    </rPh>
    <phoneticPr fontId="11"/>
  </si>
  <si>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</si>
  <si>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</si>
  <si>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</si>
  <si>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</si>
  <si>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</si>
  <si>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</si>
  <si>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</si>
  <si>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1"/>
  </si>
  <si>
    <t>a.合名会社</t>
    <rPh sb="2" eb="4">
      <t>ゴウメイ</t>
    </rPh>
    <rPh sb="4" eb="6">
      <t>カイシャ</t>
    </rPh>
    <phoneticPr fontId="11"/>
  </si>
  <si>
    <t>b.合資会社</t>
    <rPh sb="2" eb="4">
      <t>ゴウシ</t>
    </rPh>
    <rPh sb="4" eb="6">
      <t>カイシャ</t>
    </rPh>
    <phoneticPr fontId="11"/>
  </si>
  <si>
    <t>c.株式会社</t>
    <rPh sb="2" eb="6">
      <t>カブシキガイシャ</t>
    </rPh>
    <phoneticPr fontId="11"/>
  </si>
  <si>
    <t>d.有限会社</t>
    <rPh sb="2" eb="6">
      <t>ユウゲンガイシャ</t>
    </rPh>
    <phoneticPr fontId="11"/>
  </si>
  <si>
    <t>e.その他（具体的に記載してください）</t>
    <phoneticPr fontId="11"/>
  </si>
  <si>
    <t>A-5-2</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</si>
</sst>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
    <numFmt numFmtId="187" formatCode="#,##0.0;[Red]\-#,##0.0"/>
    <numFmt numFmtId="188" formatCode="#,##0.0_ "/>
  </numFmts>
  <fonts count="8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2"/>
      <name val="Century"/>
      <family val="1"/>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MS Mincho"/>
      <family val="3"/>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u/>
      <sz val="11"/>
      <name val="ＭＳ Ｐ明朝"/>
      <family val="1"/>
      <charset val="128"/>
    </font>
    <font>
      <b/>
      <u/>
      <sz val="11"/>
      <name val="ＭＳ Ｐ明朝"/>
      <family val="1"/>
      <charset val="128"/>
    </font>
    <font>
      <b/>
      <u/>
      <sz val="11"/>
      <color rgb="FFFF0000"/>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000000"/>
      <name val="ＭＳ Ｐゴシック"/>
      <family val="3"/>
      <charset val="128"/>
    </font>
    <font>
      <sz val="11"/>
      <color rgb="FFFF0000"/>
      <name val="ＭＳ Ｐゴシック"/>
      <family val="3"/>
      <charset val="128"/>
    </font>
    <font>
      <sz val="9"/>
      <color rgb="FF000000"/>
      <name val="ＭＳ Ｐ明朝"/>
      <family val="1"/>
      <charset val="128"/>
    </font>
    <font>
      <b/>
      <u/>
      <sz val="14"/>
      <color theme="1"/>
      <name val="MS PGothic"/>
      <family val="3"/>
      <charset val="128"/>
    </font>
    <font>
      <sz val="12"/>
      <name val="MS PMincho"/>
      <family val="1"/>
      <charset val="128"/>
    </font>
    <font>
      <sz val="11"/>
      <name val="MS PMincho"/>
      <family val="1"/>
      <charset val="128"/>
    </font>
    <font>
      <sz val="11"/>
      <color theme="1"/>
      <name val="MS PMincho"/>
      <family val="1"/>
      <charset val="128"/>
    </font>
    <font>
      <sz val="9"/>
      <name val="MS PMincho"/>
      <family val="1"/>
      <charset val="128"/>
    </font>
    <font>
      <b/>
      <u/>
      <sz val="14"/>
      <name val="MS PMincho"/>
      <family val="1"/>
      <charset val="128"/>
    </font>
    <font>
      <sz val="8"/>
      <color theme="1"/>
      <name val="MS PMincho"/>
      <family val="1"/>
      <charset val="128"/>
    </font>
    <font>
      <sz val="10"/>
      <name val="MS PMincho"/>
      <family val="1"/>
      <charset val="128"/>
    </font>
    <font>
      <sz val="11"/>
      <color rgb="FFFF0000"/>
      <name val="MS PMincho"/>
      <family val="1"/>
      <charset val="128"/>
    </font>
    <font>
      <sz val="9"/>
      <color theme="1"/>
      <name val="MS PMincho"/>
      <family val="1"/>
      <charset val="128"/>
    </font>
    <font>
      <b/>
      <u/>
      <sz val="14"/>
      <color theme="1"/>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18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ed">
        <color indexed="64"/>
      </right>
      <top style="thin">
        <color indexed="64"/>
      </top>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diagonalDown="1">
      <left/>
      <right style="medium">
        <color indexed="64"/>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style="medium">
        <color indexed="64"/>
      </left>
      <right style="medium">
        <color indexed="64"/>
      </right>
      <top/>
      <bottom style="medium">
        <color rgb="FF000000"/>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rgb="FF000000"/>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medium">
        <color indexed="64"/>
      </left>
      <right style="thin">
        <color indexed="64"/>
      </right>
      <top style="medium">
        <color rgb="FF000000"/>
      </top>
      <bottom style="thin">
        <color indexed="64"/>
      </bottom>
      <diagonal/>
    </border>
    <border>
      <left style="thin">
        <color indexed="64"/>
      </left>
      <right style="thin">
        <color indexed="64"/>
      </right>
      <top style="medium">
        <color rgb="FF000000"/>
      </top>
      <bottom/>
      <diagonal/>
    </border>
    <border>
      <left/>
      <right style="medium">
        <color rgb="FF000000"/>
      </right>
      <top style="medium">
        <color rgb="FF000000"/>
      </top>
      <bottom/>
      <diagonal/>
    </border>
    <border>
      <left style="medium">
        <color rgb="FF000000"/>
      </left>
      <right style="thin">
        <color indexed="64"/>
      </right>
      <top/>
      <bottom style="thin">
        <color indexed="64"/>
      </bottom>
      <diagonal/>
    </border>
    <border>
      <left/>
      <right style="medium">
        <color rgb="FF000000"/>
      </right>
      <top/>
      <bottom/>
      <diagonal/>
    </border>
    <border>
      <left style="medium">
        <color rgb="FF000000"/>
      </left>
      <right style="thin">
        <color indexed="64"/>
      </right>
      <top style="thin">
        <color indexed="64"/>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rgb="FF000000"/>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right style="dotted">
        <color indexed="64"/>
      </right>
      <top style="thin">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hair">
        <color indexed="64"/>
      </bottom>
      <diagonal/>
    </border>
    <border>
      <left style="thin">
        <color indexed="64"/>
      </left>
      <right style="medium">
        <color rgb="FF000000"/>
      </right>
      <top style="thin">
        <color indexed="64"/>
      </top>
      <bottom style="hair">
        <color indexed="64"/>
      </bottom>
      <diagonal/>
    </border>
    <border>
      <left style="medium">
        <color rgb="FF000000"/>
      </left>
      <right style="thin">
        <color indexed="64"/>
      </right>
      <top style="double">
        <color indexed="64"/>
      </top>
      <bottom style="medium">
        <color rgb="FF000000"/>
      </bottom>
      <diagonal/>
    </border>
    <border>
      <left style="thin">
        <color indexed="64"/>
      </left>
      <right style="thin">
        <color indexed="64"/>
      </right>
      <top style="double">
        <color indexed="64"/>
      </top>
      <bottom style="medium">
        <color rgb="FF000000"/>
      </bottom>
      <diagonal/>
    </border>
    <border>
      <left style="thin">
        <color indexed="64"/>
      </left>
      <right style="medium">
        <color rgb="FF000000"/>
      </right>
      <top style="double">
        <color indexed="64"/>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style="thin">
        <color indexed="64"/>
      </top>
      <bottom style="thin">
        <color indexed="64"/>
      </bottom>
      <diagonal/>
    </border>
    <border>
      <left style="medium">
        <color rgb="FF000000"/>
      </left>
      <right/>
      <top style="thin">
        <color indexed="64"/>
      </top>
      <bottom style="double">
        <color indexed="64"/>
      </bottom>
      <diagonal/>
    </border>
    <border>
      <left style="medium">
        <color rgb="FF000000"/>
      </left>
      <right/>
      <top/>
      <bottom style="medium">
        <color rgb="FF000000"/>
      </bottom>
      <diagonal/>
    </border>
    <border>
      <left style="medium">
        <color rgb="FF000000"/>
      </left>
      <right style="thin">
        <color indexed="64"/>
      </right>
      <top/>
      <bottom style="hair">
        <color indexed="64"/>
      </bottom>
      <diagonal/>
    </border>
    <border>
      <left style="thin">
        <color indexed="64"/>
      </left>
      <right style="medium">
        <color rgb="FF000000"/>
      </right>
      <top/>
      <bottom style="hair">
        <color indexed="64"/>
      </bottom>
      <diagonal/>
    </border>
  </borders>
  <cellStyleXfs count="200">
    <xf numFmtId="0" fontId="0" fillId="0" borderId="0"/>
    <xf numFmtId="9" fontId="12" fillId="0" borderId="0" applyFont="0" applyFill="0" applyBorder="0" applyAlignment="0" applyProtection="0">
      <alignment vertical="center"/>
    </xf>
    <xf numFmtId="9" fontId="14" fillId="0" borderId="0" applyFont="0" applyFill="0" applyBorder="0" applyAlignment="0" applyProtection="0">
      <alignment vertical="center"/>
    </xf>
    <xf numFmtId="178" fontId="15" fillId="0" borderId="0" applyFont="0" applyFill="0" applyBorder="0" applyAlignment="0" applyProtection="0"/>
    <xf numFmtId="179" fontId="15" fillId="0" borderId="0" applyFont="0" applyFill="0" applyBorder="0" applyAlignment="0" applyProtection="0">
      <alignment vertical="top"/>
    </xf>
    <xf numFmtId="180" fontId="15" fillId="0" borderId="0" applyFont="0" applyFill="0" applyBorder="0" applyAlignment="0" applyProtection="0"/>
    <xf numFmtId="38" fontId="13" fillId="0" borderId="0" applyFont="0" applyFill="0" applyBorder="0" applyAlignment="0" applyProtection="0">
      <alignment vertical="center"/>
    </xf>
    <xf numFmtId="38" fontId="12" fillId="0" borderId="0" applyFont="0" applyFill="0" applyBorder="0" applyAlignment="0" applyProtection="0">
      <alignment vertical="center"/>
    </xf>
    <xf numFmtId="38" fontId="12" fillId="0" borderId="0" applyFont="0" applyFill="0" applyBorder="0" applyAlignment="0" applyProtection="0"/>
    <xf numFmtId="38" fontId="26" fillId="0" borderId="0" applyFont="0" applyFill="0" applyBorder="0" applyAlignment="0" applyProtection="0">
      <alignment vertical="center"/>
    </xf>
    <xf numFmtId="38" fontId="14" fillId="0" borderId="0" applyFont="0" applyFill="0" applyBorder="0" applyAlignment="0" applyProtection="0">
      <alignment vertical="center"/>
    </xf>
    <xf numFmtId="0" fontId="16" fillId="0" borderId="0" applyFill="0" applyBorder="0" applyProtection="0"/>
    <xf numFmtId="0" fontId="14" fillId="0" borderId="0" applyNumberFormat="0" applyFont="0" applyFill="0" applyBorder="0">
      <alignment horizontal="left" vertical="top" wrapText="1"/>
    </xf>
    <xf numFmtId="0" fontId="12" fillId="0" borderId="0">
      <alignment vertical="center"/>
    </xf>
    <xf numFmtId="0" fontId="12" fillId="0" borderId="0">
      <alignment vertical="center"/>
    </xf>
    <xf numFmtId="0" fontId="12" fillId="0" borderId="0"/>
    <xf numFmtId="0" fontId="26" fillId="0" borderId="0">
      <alignment vertical="center"/>
    </xf>
    <xf numFmtId="0" fontId="26" fillId="0" borderId="0">
      <alignment vertical="center"/>
    </xf>
    <xf numFmtId="0" fontId="12" fillId="0" borderId="0">
      <alignment vertical="center"/>
    </xf>
    <xf numFmtId="0" fontId="12" fillId="0" borderId="0">
      <alignment vertical="center"/>
    </xf>
    <xf numFmtId="0" fontId="26" fillId="0" borderId="0">
      <alignment vertical="center"/>
    </xf>
    <xf numFmtId="0" fontId="12" fillId="0" borderId="0">
      <alignment vertical="center"/>
    </xf>
    <xf numFmtId="0" fontId="12" fillId="0" borderId="0">
      <alignment vertical="center"/>
    </xf>
    <xf numFmtId="0" fontId="12" fillId="0" borderId="0"/>
    <xf numFmtId="0" fontId="12" fillId="0" borderId="0">
      <alignment vertical="center"/>
    </xf>
    <xf numFmtId="177" fontId="15" fillId="0" borderId="0">
      <alignment vertical="top"/>
    </xf>
    <xf numFmtId="0" fontId="12" fillId="0" borderId="0">
      <alignment vertical="center"/>
    </xf>
    <xf numFmtId="0" fontId="12" fillId="0" borderId="0">
      <alignment vertical="center"/>
    </xf>
    <xf numFmtId="0" fontId="12"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2" fillId="0" borderId="0">
      <alignment vertical="center"/>
    </xf>
    <xf numFmtId="9" fontId="26" fillId="0" borderId="0" applyFont="0" applyFill="0" applyBorder="0" applyAlignment="0" applyProtection="0">
      <alignment vertical="center"/>
    </xf>
    <xf numFmtId="0" fontId="12" fillId="0" borderId="0">
      <alignment vertical="center"/>
    </xf>
    <xf numFmtId="0" fontId="36" fillId="0" borderId="0">
      <alignment vertical="center"/>
    </xf>
    <xf numFmtId="38" fontId="7" fillId="0" borderId="0" applyFont="0" applyFill="0" applyBorder="0" applyAlignment="0" applyProtection="0">
      <alignment vertical="center"/>
    </xf>
    <xf numFmtId="0" fontId="7" fillId="0" borderId="0">
      <alignment vertical="center"/>
    </xf>
    <xf numFmtId="43" fontId="36" fillId="0" borderId="0" applyFont="0" applyFill="0" applyBorder="0" applyAlignment="0" applyProtection="0">
      <alignment vertical="center"/>
    </xf>
    <xf numFmtId="0" fontId="40" fillId="0" borderId="0"/>
    <xf numFmtId="0" fontId="41" fillId="0" borderId="0"/>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2" fillId="0" borderId="0">
      <alignment vertical="center"/>
    </xf>
    <xf numFmtId="0" fontId="6" fillId="0" borderId="0">
      <alignment vertical="center"/>
    </xf>
    <xf numFmtId="0" fontId="45" fillId="0" borderId="0">
      <alignment vertical="center"/>
    </xf>
    <xf numFmtId="0" fontId="5" fillId="0" borderId="0">
      <alignment vertical="center"/>
    </xf>
    <xf numFmtId="38" fontId="6" fillId="0" borderId="0" applyFont="0" applyFill="0" applyBorder="0" applyAlignment="0" applyProtection="0">
      <alignment vertical="center"/>
    </xf>
    <xf numFmtId="0" fontId="12" fillId="0" borderId="0"/>
    <xf numFmtId="0" fontId="6" fillId="0" borderId="0">
      <alignment vertical="center"/>
    </xf>
    <xf numFmtId="0" fontId="6" fillId="0" borderId="0">
      <alignment vertical="center"/>
    </xf>
    <xf numFmtId="0" fontId="45" fillId="0" borderId="0">
      <alignment vertical="center"/>
    </xf>
    <xf numFmtId="0" fontId="12"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43" fontId="5"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43" fontId="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43" fontId="5"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19">
    <xf numFmtId="0" fontId="0" fillId="0" borderId="0" xfId="0"/>
    <xf numFmtId="0" fontId="17" fillId="0" borderId="0" xfId="0" applyFont="1"/>
    <xf numFmtId="0" fontId="18" fillId="0" borderId="0" xfId="0" applyFont="1"/>
    <xf numFmtId="0" fontId="17" fillId="0" borderId="0" xfId="16" applyFont="1">
      <alignment vertical="center"/>
    </xf>
    <xf numFmtId="0" fontId="17" fillId="0" borderId="0" xfId="22" applyFont="1">
      <alignment vertical="center"/>
    </xf>
    <xf numFmtId="0" fontId="17" fillId="0" borderId="0" xfId="22" applyFont="1" applyAlignment="1">
      <alignment vertical="center" wrapText="1"/>
    </xf>
    <xf numFmtId="0" fontId="17" fillId="0" borderId="0" xfId="26" applyFont="1">
      <alignment vertical="center"/>
    </xf>
    <xf numFmtId="0" fontId="17" fillId="0" borderId="0" xfId="26" applyFont="1" applyAlignment="1">
      <alignment horizontal="left" vertical="center"/>
    </xf>
    <xf numFmtId="0" fontId="22" fillId="0" borderId="15" xfId="26" applyFont="1" applyBorder="1">
      <alignment vertical="center"/>
    </xf>
    <xf numFmtId="0" fontId="22" fillId="0" borderId="12" xfId="26" applyFont="1" applyBorder="1">
      <alignment vertical="center"/>
    </xf>
    <xf numFmtId="0" fontId="17" fillId="0" borderId="12" xfId="26" applyFont="1" applyBorder="1" applyAlignment="1">
      <alignment horizontal="left" vertical="center"/>
    </xf>
    <xf numFmtId="0" fontId="17" fillId="0" borderId="16" xfId="26" applyFont="1" applyBorder="1" applyAlignment="1">
      <alignment horizontal="left" vertical="center"/>
    </xf>
    <xf numFmtId="0" fontId="22" fillId="0" borderId="15" xfId="26" applyFont="1" applyBorder="1" applyAlignment="1">
      <alignment vertical="top"/>
    </xf>
    <xf numFmtId="0" fontId="22" fillId="0" borderId="12" xfId="26" applyFont="1" applyBorder="1" applyAlignment="1">
      <alignment vertical="top"/>
    </xf>
    <xf numFmtId="0" fontId="22" fillId="0" borderId="16" xfId="26" applyFont="1" applyBorder="1" applyAlignment="1">
      <alignment vertical="top" wrapText="1"/>
    </xf>
    <xf numFmtId="0" fontId="17" fillId="0" borderId="17" xfId="26" applyFont="1" applyBorder="1" applyAlignment="1">
      <alignment vertical="center" wrapText="1"/>
    </xf>
    <xf numFmtId="0" fontId="22" fillId="0" borderId="18" xfId="26" applyFont="1" applyBorder="1" applyAlignment="1">
      <alignment vertical="top" wrapText="1"/>
    </xf>
    <xf numFmtId="0" fontId="17" fillId="0" borderId="0" xfId="26" applyFont="1" applyAlignment="1">
      <alignment horizontal="center" vertical="center"/>
    </xf>
    <xf numFmtId="0" fontId="22" fillId="0" borderId="17" xfId="26" applyFont="1" applyBorder="1" applyAlignment="1">
      <alignment vertical="top" wrapText="1"/>
    </xf>
    <xf numFmtId="0" fontId="17" fillId="0" borderId="18" xfId="26" applyFont="1" applyBorder="1">
      <alignment vertical="center"/>
    </xf>
    <xf numFmtId="0" fontId="17" fillId="0" borderId="17" xfId="26" applyFont="1" applyBorder="1">
      <alignment vertical="center"/>
    </xf>
    <xf numFmtId="0" fontId="17" fillId="0" borderId="0" xfId="26" applyFont="1" applyAlignment="1">
      <alignment horizontal="center" vertical="top" wrapText="1"/>
    </xf>
    <xf numFmtId="0" fontId="17" fillId="0" borderId="0" xfId="26" applyFont="1" applyAlignment="1">
      <alignment vertical="center" wrapText="1"/>
    </xf>
    <xf numFmtId="0" fontId="17" fillId="0" borderId="19" xfId="26" applyFont="1" applyBorder="1">
      <alignment vertical="center"/>
    </xf>
    <xf numFmtId="0" fontId="17" fillId="0" borderId="0" xfId="26" applyFont="1" applyAlignment="1">
      <alignment horizontal="left" vertical="top"/>
    </xf>
    <xf numFmtId="0" fontId="17" fillId="0" borderId="20" xfId="26" applyFont="1" applyBorder="1">
      <alignment vertical="center"/>
    </xf>
    <xf numFmtId="0" fontId="17" fillId="0" borderId="21" xfId="26" applyFont="1" applyBorder="1">
      <alignment vertical="center"/>
    </xf>
    <xf numFmtId="0" fontId="17" fillId="0" borderId="22" xfId="26" applyFont="1" applyBorder="1">
      <alignment vertical="center"/>
    </xf>
    <xf numFmtId="0" fontId="17" fillId="0" borderId="12" xfId="26" applyFont="1" applyBorder="1">
      <alignment vertical="center"/>
    </xf>
    <xf numFmtId="0" fontId="17" fillId="0" borderId="12" xfId="26" applyFont="1" applyBorder="1" applyAlignment="1">
      <alignment vertical="top" wrapText="1"/>
    </xf>
    <xf numFmtId="0" fontId="17" fillId="0" borderId="12" xfId="26" applyFont="1" applyBorder="1" applyAlignment="1">
      <alignment vertical="top"/>
    </xf>
    <xf numFmtId="0" fontId="17" fillId="0" borderId="16" xfId="26" applyFont="1" applyBorder="1">
      <alignment vertical="center"/>
    </xf>
    <xf numFmtId="0" fontId="17" fillId="0" borderId="0" xfId="26" applyFont="1" applyAlignment="1">
      <alignment vertical="top" wrapText="1"/>
    </xf>
    <xf numFmtId="0" fontId="17" fillId="0" borderId="0" xfId="26" applyFont="1" applyAlignment="1">
      <alignment vertical="top"/>
    </xf>
    <xf numFmtId="0" fontId="17" fillId="0" borderId="21" xfId="26" applyFont="1" applyBorder="1" applyAlignment="1">
      <alignment horizontal="left" vertical="top" wrapText="1"/>
    </xf>
    <xf numFmtId="0" fontId="17" fillId="0" borderId="21" xfId="26" applyFont="1" applyBorder="1" applyAlignment="1">
      <alignment horizontal="left" vertical="top"/>
    </xf>
    <xf numFmtId="0" fontId="17" fillId="0" borderId="23" xfId="26" applyFont="1" applyBorder="1">
      <alignment vertical="center"/>
    </xf>
    <xf numFmtId="0" fontId="17" fillId="0" borderId="23" xfId="26" applyFont="1" applyBorder="1" applyAlignment="1">
      <alignment horizontal="left" vertical="top" wrapText="1"/>
    </xf>
    <xf numFmtId="0" fontId="17" fillId="0" borderId="23" xfId="26" applyFont="1" applyBorder="1" applyAlignment="1">
      <alignment horizontal="left" vertical="top"/>
    </xf>
    <xf numFmtId="0" fontId="24" fillId="0" borderId="0" xfId="26" applyFont="1">
      <alignment vertical="center"/>
    </xf>
    <xf numFmtId="0" fontId="17" fillId="0" borderId="21" xfId="26" applyFont="1" applyBorder="1" applyAlignment="1">
      <alignment horizontal="center" vertical="center"/>
    </xf>
    <xf numFmtId="0" fontId="24" fillId="0" borderId="12" xfId="26" applyFont="1" applyBorder="1">
      <alignment vertical="center"/>
    </xf>
    <xf numFmtId="0" fontId="24" fillId="0" borderId="16" xfId="26" applyFont="1" applyBorder="1">
      <alignment vertical="center"/>
    </xf>
    <xf numFmtId="0" fontId="24" fillId="0" borderId="18" xfId="26" applyFont="1" applyBorder="1">
      <alignment vertical="center"/>
    </xf>
    <xf numFmtId="0" fontId="24" fillId="0" borderId="17" xfId="26" applyFont="1" applyBorder="1">
      <alignment vertical="center"/>
    </xf>
    <xf numFmtId="0" fontId="24" fillId="0" borderId="0" xfId="26" applyFont="1" applyAlignment="1">
      <alignment horizontal="left" vertical="top" wrapText="1"/>
    </xf>
    <xf numFmtId="0" fontId="24" fillId="0" borderId="0" xfId="26" applyFont="1" applyAlignment="1">
      <alignment horizontal="left" vertical="top"/>
    </xf>
    <xf numFmtId="0" fontId="24" fillId="0" borderId="20" xfId="26" applyFont="1" applyBorder="1">
      <alignment vertical="center"/>
    </xf>
    <xf numFmtId="0" fontId="24" fillId="0" borderId="21" xfId="26" applyFont="1" applyBorder="1">
      <alignment vertical="center"/>
    </xf>
    <xf numFmtId="0" fontId="24" fillId="0" borderId="22" xfId="26" applyFont="1" applyBorder="1">
      <alignment vertical="center"/>
    </xf>
    <xf numFmtId="0" fontId="22" fillId="0" borderId="18" xfId="26" applyFont="1" applyBorder="1">
      <alignment vertical="center"/>
    </xf>
    <xf numFmtId="0" fontId="17" fillId="0" borderId="0" xfId="26" applyFont="1" applyAlignment="1">
      <alignment horizontal="right" vertical="center"/>
    </xf>
    <xf numFmtId="0" fontId="17" fillId="0" borderId="0" xfId="26" applyFont="1" applyAlignment="1">
      <alignment horizontal="left" vertical="top" wrapText="1"/>
    </xf>
    <xf numFmtId="0" fontId="17" fillId="0" borderId="0" xfId="0" applyFont="1" applyAlignment="1">
      <alignment horizontal="center" vertical="center"/>
    </xf>
    <xf numFmtId="0" fontId="17" fillId="3" borderId="1" xfId="0" applyFont="1" applyFill="1" applyBorder="1"/>
    <xf numFmtId="0" fontId="17" fillId="3" borderId="7" xfId="0" applyFont="1" applyFill="1" applyBorder="1"/>
    <xf numFmtId="0" fontId="31" fillId="3" borderId="1" xfId="0" applyFont="1" applyFill="1" applyBorder="1" applyAlignment="1">
      <alignment horizontal="justify" vertical="center" wrapText="1"/>
    </xf>
    <xf numFmtId="0" fontId="17" fillId="2" borderId="1" xfId="0" applyFont="1" applyFill="1" applyBorder="1" applyAlignment="1">
      <alignment vertical="center"/>
    </xf>
    <xf numFmtId="0" fontId="35" fillId="0" borderId="0" xfId="26" applyFont="1">
      <alignment vertical="center"/>
    </xf>
    <xf numFmtId="0" fontId="35" fillId="0" borderId="0" xfId="22" applyFont="1">
      <alignment vertical="center"/>
    </xf>
    <xf numFmtId="0" fontId="35" fillId="0" borderId="0" xfId="0" applyFont="1" applyAlignment="1">
      <alignment vertical="center"/>
    </xf>
    <xf numFmtId="0" fontId="12" fillId="0" borderId="0" xfId="18">
      <alignment vertical="center"/>
    </xf>
    <xf numFmtId="0" fontId="12" fillId="0" borderId="0" xfId="18" applyProtection="1">
      <alignment vertical="center"/>
      <protection locked="0"/>
    </xf>
    <xf numFmtId="0" fontId="12" fillId="0" borderId="0" xfId="18" applyAlignment="1" applyProtection="1">
      <alignment vertical="center" wrapText="1"/>
      <protection locked="0"/>
    </xf>
    <xf numFmtId="0" fontId="42" fillId="0" borderId="0" xfId="43" applyFont="1">
      <alignment vertical="center"/>
    </xf>
    <xf numFmtId="0" fontId="17" fillId="0" borderId="0" xfId="18" applyFont="1">
      <alignment vertical="center"/>
    </xf>
    <xf numFmtId="0" fontId="17" fillId="0" borderId="0" xfId="18" applyFont="1" applyProtection="1">
      <alignment vertical="center"/>
      <protection locked="0"/>
    </xf>
    <xf numFmtId="0" fontId="17" fillId="0" borderId="0" xfId="18" applyFont="1" applyAlignment="1" applyProtection="1">
      <alignment vertical="center" wrapText="1"/>
      <protection locked="0"/>
    </xf>
    <xf numFmtId="0" fontId="28" fillId="0" borderId="0" xfId="45" applyFont="1">
      <alignment vertical="center"/>
    </xf>
    <xf numFmtId="182" fontId="28" fillId="0" borderId="0" xfId="45" applyNumberFormat="1" applyFont="1">
      <alignment vertical="center"/>
    </xf>
    <xf numFmtId="0" fontId="17" fillId="0" borderId="0" xfId="0" applyFont="1" applyAlignment="1">
      <alignment horizontal="left" vertical="center"/>
    </xf>
    <xf numFmtId="0" fontId="25" fillId="0" borderId="44" xfId="0" applyFont="1" applyBorder="1" applyAlignment="1">
      <alignment horizontal="left" vertical="center" wrapText="1"/>
    </xf>
    <xf numFmtId="0" fontId="17" fillId="0" borderId="5" xfId="0" applyFont="1" applyBorder="1" applyAlignment="1">
      <alignment horizontal="center" vertical="center" wrapText="1"/>
    </xf>
    <xf numFmtId="0" fontId="20" fillId="0" borderId="0" xfId="0" applyFont="1" applyAlignment="1">
      <alignment horizontal="left" vertical="top" wrapText="1"/>
    </xf>
    <xf numFmtId="0" fontId="17" fillId="0" borderId="0" xfId="0" applyFont="1" applyAlignment="1">
      <alignment horizontal="left" vertical="top"/>
    </xf>
    <xf numFmtId="0" fontId="25" fillId="0" borderId="28" xfId="0" applyFont="1" applyBorder="1" applyAlignment="1">
      <alignment vertical="center" wrapText="1"/>
    </xf>
    <xf numFmtId="0" fontId="25" fillId="0" borderId="37" xfId="0" applyFont="1" applyBorder="1" applyAlignment="1">
      <alignment horizontal="center" vertical="center"/>
    </xf>
    <xf numFmtId="0" fontId="25" fillId="0" borderId="49" xfId="0" applyFont="1" applyBorder="1" applyAlignment="1">
      <alignment vertical="center" wrapText="1"/>
    </xf>
    <xf numFmtId="0" fontId="25" fillId="0" borderId="49" xfId="0" applyFont="1" applyBorder="1" applyAlignment="1">
      <alignment vertical="center"/>
    </xf>
    <xf numFmtId="0" fontId="25" fillId="0" borderId="19" xfId="0" applyFont="1" applyBorder="1" applyAlignment="1">
      <alignment vertical="center" wrapText="1"/>
    </xf>
    <xf numFmtId="0" fontId="25" fillId="0" borderId="0" xfId="0" applyFont="1" applyAlignment="1">
      <alignment horizontal="left" vertical="center" wrapText="1"/>
    </xf>
    <xf numFmtId="0" fontId="25" fillId="0" borderId="43" xfId="0" applyFont="1" applyBorder="1" applyAlignment="1">
      <alignment horizontal="left" vertical="center"/>
    </xf>
    <xf numFmtId="0" fontId="25" fillId="0" borderId="44" xfId="0" applyFont="1" applyBorder="1" applyAlignment="1">
      <alignment horizontal="left" vertical="center"/>
    </xf>
    <xf numFmtId="0" fontId="25" fillId="0" borderId="44" xfId="0" applyFont="1" applyBorder="1" applyAlignment="1">
      <alignment vertical="center"/>
    </xf>
    <xf numFmtId="0" fontId="25" fillId="0" borderId="0" xfId="0" applyFont="1" applyAlignment="1">
      <alignment vertical="center" wrapText="1"/>
    </xf>
    <xf numFmtId="0" fontId="17" fillId="0" borderId="5" xfId="0" applyFont="1" applyBorder="1" applyAlignment="1">
      <alignment vertical="center" shrinkToFit="1"/>
    </xf>
    <xf numFmtId="0" fontId="25" fillId="0" borderId="25" xfId="0" applyFont="1" applyBorder="1" applyAlignment="1">
      <alignment vertical="center"/>
    </xf>
    <xf numFmtId="0" fontId="25" fillId="0" borderId="37" xfId="0" applyFont="1" applyBorder="1" applyAlignment="1">
      <alignment vertical="center"/>
    </xf>
    <xf numFmtId="0" fontId="25" fillId="0" borderId="0" xfId="0" applyFont="1" applyAlignment="1">
      <alignment horizontal="left" vertical="center" shrinkToFit="1"/>
    </xf>
    <xf numFmtId="0" fontId="25" fillId="0" borderId="41" xfId="0" applyFont="1" applyBorder="1" applyAlignment="1">
      <alignment horizontal="center" vertical="center"/>
    </xf>
    <xf numFmtId="0" fontId="25" fillId="0" borderId="45" xfId="0" applyFont="1" applyBorder="1" applyAlignment="1">
      <alignment horizontal="center" vertical="center"/>
    </xf>
    <xf numFmtId="0" fontId="25" fillId="0" borderId="45" xfId="0" applyFont="1" applyBorder="1" applyAlignment="1">
      <alignment vertical="center"/>
    </xf>
    <xf numFmtId="0" fontId="25" fillId="3" borderId="1" xfId="0" applyFont="1" applyFill="1" applyBorder="1" applyAlignment="1">
      <alignment vertical="center" wrapText="1"/>
    </xf>
    <xf numFmtId="0" fontId="17" fillId="0" borderId="0" xfId="0" applyFont="1" applyAlignment="1">
      <alignment horizontal="center" vertical="center" wrapText="1"/>
    </xf>
    <xf numFmtId="0" fontId="22" fillId="0" borderId="0" xfId="26" applyFont="1">
      <alignment vertical="center"/>
    </xf>
    <xf numFmtId="0" fontId="25" fillId="3" borderId="44" xfId="0" applyFont="1" applyFill="1" applyBorder="1" applyAlignment="1">
      <alignment horizontal="centerContinuous" vertical="center"/>
    </xf>
    <xf numFmtId="0" fontId="38" fillId="3" borderId="52" xfId="72" applyFont="1" applyFill="1" applyBorder="1" applyAlignment="1">
      <alignment horizontal="center" vertical="center" wrapText="1"/>
    </xf>
    <xf numFmtId="0" fontId="17" fillId="0" borderId="0" xfId="26" applyFont="1" applyAlignment="1">
      <alignment horizontal="left" vertical="center" wrapText="1"/>
    </xf>
    <xf numFmtId="0" fontId="46" fillId="0" borderId="0" xfId="78" applyFont="1" applyAlignment="1">
      <alignment vertical="center"/>
    </xf>
    <xf numFmtId="0" fontId="29" fillId="0" borderId="0" xfId="78" applyFont="1" applyAlignment="1">
      <alignment vertical="center"/>
    </xf>
    <xf numFmtId="0" fontId="33" fillId="0" borderId="0" xfId="78" applyFont="1" applyAlignment="1">
      <alignment vertical="center"/>
    </xf>
    <xf numFmtId="0" fontId="29" fillId="0" borderId="1" xfId="78" applyFont="1" applyBorder="1" applyAlignment="1">
      <alignment vertical="center"/>
    </xf>
    <xf numFmtId="0" fontId="28" fillId="0" borderId="0" xfId="70" applyFont="1">
      <alignment vertical="center"/>
    </xf>
    <xf numFmtId="0" fontId="47" fillId="0" borderId="0" xfId="70" applyFont="1">
      <alignment vertical="center"/>
    </xf>
    <xf numFmtId="0" fontId="18" fillId="0" borderId="0" xfId="70" applyFont="1">
      <alignment vertical="center"/>
    </xf>
    <xf numFmtId="49" fontId="25" fillId="0" borderId="0" xfId="71" applyNumberFormat="1" applyFont="1">
      <alignment vertical="center"/>
    </xf>
    <xf numFmtId="49" fontId="25" fillId="0" borderId="0" xfId="71" applyNumberFormat="1" applyFont="1" applyAlignment="1">
      <alignment horizontal="left" vertical="center"/>
    </xf>
    <xf numFmtId="0" fontId="28" fillId="0" borderId="108" xfId="70" applyFont="1" applyBorder="1" applyAlignment="1">
      <alignment horizontal="center" vertical="center" wrapText="1"/>
    </xf>
    <xf numFmtId="0" fontId="39" fillId="3" borderId="52" xfId="72" applyFont="1" applyFill="1" applyBorder="1" applyAlignment="1">
      <alignment horizontal="center" vertical="center" wrapText="1"/>
    </xf>
    <xf numFmtId="0" fontId="39" fillId="3" borderId="46" xfId="72" applyFont="1" applyFill="1" applyBorder="1" applyAlignment="1">
      <alignment horizontal="center" vertical="center" wrapText="1"/>
    </xf>
    <xf numFmtId="0" fontId="27" fillId="0" borderId="0" xfId="70" applyFont="1">
      <alignment vertical="center"/>
    </xf>
    <xf numFmtId="0" fontId="28" fillId="0" borderId="112" xfId="70" quotePrefix="1" applyFont="1" applyBorder="1">
      <alignment vertical="center"/>
    </xf>
    <xf numFmtId="0" fontId="28" fillId="0" borderId="112" xfId="70" applyFont="1" applyBorder="1" applyAlignment="1">
      <alignment horizontal="center" vertical="center" wrapText="1"/>
    </xf>
    <xf numFmtId="0" fontId="28" fillId="0" borderId="0" xfId="70" applyFont="1" applyAlignment="1">
      <alignment horizontal="left" vertical="top" wrapText="1"/>
    </xf>
    <xf numFmtId="0" fontId="28" fillId="0" borderId="39" xfId="70" quotePrefix="1" applyFont="1" applyBorder="1">
      <alignment vertical="center"/>
    </xf>
    <xf numFmtId="0" fontId="39" fillId="3" borderId="107" xfId="72" applyFont="1" applyFill="1" applyBorder="1" applyAlignment="1">
      <alignment horizontal="center" vertical="center" wrapText="1"/>
    </xf>
    <xf numFmtId="0" fontId="39" fillId="3" borderId="108" xfId="72" applyFont="1" applyFill="1" applyBorder="1" applyAlignment="1">
      <alignment horizontal="center" vertical="center" wrapText="1"/>
    </xf>
    <xf numFmtId="0" fontId="39" fillId="3" borderId="3" xfId="72" applyFont="1" applyFill="1" applyBorder="1" applyAlignment="1">
      <alignment horizontal="center" vertical="center" wrapText="1"/>
    </xf>
    <xf numFmtId="0" fontId="39" fillId="3" borderId="1" xfId="72" applyFont="1" applyFill="1" applyBorder="1" applyAlignment="1">
      <alignment horizontal="center" vertical="center" wrapText="1"/>
    </xf>
    <xf numFmtId="0" fontId="42" fillId="0" borderId="0" xfId="72" applyFont="1">
      <alignment vertical="center"/>
    </xf>
    <xf numFmtId="0" fontId="39" fillId="0" borderId="46" xfId="72" applyFont="1" applyBorder="1" applyAlignment="1">
      <alignment horizontal="center" vertical="center" wrapText="1"/>
    </xf>
    <xf numFmtId="0" fontId="42" fillId="0" borderId="49" xfId="72" applyFont="1" applyBorder="1" applyAlignment="1">
      <alignment horizontal="justify" vertical="center" wrapText="1"/>
    </xf>
    <xf numFmtId="0" fontId="39" fillId="0" borderId="11" xfId="72" applyFont="1" applyBorder="1" applyAlignment="1">
      <alignment vertical="center" wrapText="1"/>
    </xf>
    <xf numFmtId="0" fontId="39" fillId="0" borderId="52" xfId="72" applyFont="1" applyBorder="1" applyAlignment="1">
      <alignment horizontal="center" vertical="center" wrapText="1"/>
    </xf>
    <xf numFmtId="0" fontId="50" fillId="0" borderId="11" xfId="72" applyFont="1" applyBorder="1" applyAlignment="1">
      <alignment vertical="center" wrapText="1"/>
    </xf>
    <xf numFmtId="0" fontId="39" fillId="0" borderId="55" xfId="72" applyFont="1" applyBorder="1" applyAlignment="1">
      <alignment horizontal="center" vertical="center" wrapText="1"/>
    </xf>
    <xf numFmtId="0" fontId="39" fillId="0" borderId="27" xfId="72" applyFont="1" applyBorder="1" applyAlignment="1">
      <alignment horizontal="justify" vertical="center" wrapText="1"/>
    </xf>
    <xf numFmtId="0" fontId="39" fillId="0" borderId="54" xfId="72" applyFont="1" applyBorder="1" applyAlignment="1">
      <alignment horizontal="right" vertical="center" wrapText="1"/>
    </xf>
    <xf numFmtId="0" fontId="31" fillId="0" borderId="54" xfId="72" applyFont="1" applyBorder="1" applyAlignment="1">
      <alignment horizontal="right" vertical="center" wrapText="1"/>
    </xf>
    <xf numFmtId="0" fontId="39" fillId="0" borderId="111" xfId="72" applyFont="1" applyBorder="1" applyAlignment="1">
      <alignment horizontal="center" vertical="center" wrapText="1"/>
    </xf>
    <xf numFmtId="0" fontId="39" fillId="0" borderId="111" xfId="72" quotePrefix="1" applyFont="1" applyBorder="1" applyAlignment="1">
      <alignment horizontal="center" vertical="center" wrapText="1"/>
    </xf>
    <xf numFmtId="0" fontId="0" fillId="0" borderId="0" xfId="0" applyAlignment="1">
      <alignment horizontal="center" vertical="center"/>
    </xf>
    <xf numFmtId="0" fontId="17" fillId="0" borderId="24" xfId="26" applyFont="1" applyBorder="1" applyAlignment="1">
      <alignment vertical="top"/>
    </xf>
    <xf numFmtId="0" fontId="17" fillId="0" borderId="25" xfId="26" applyFont="1" applyBorder="1" applyAlignment="1">
      <alignment vertical="top"/>
    </xf>
    <xf numFmtId="0" fontId="17" fillId="0" borderId="25" xfId="26" applyFont="1" applyBorder="1">
      <alignment vertical="center"/>
    </xf>
    <xf numFmtId="0" fontId="17" fillId="0" borderId="26" xfId="26" applyFont="1" applyBorder="1" applyAlignment="1">
      <alignment vertical="top"/>
    </xf>
    <xf numFmtId="0" fontId="17" fillId="0" borderId="11" xfId="26" applyFont="1" applyBorder="1">
      <alignment vertical="center"/>
    </xf>
    <xf numFmtId="0" fontId="17" fillId="0" borderId="27" xfId="26" applyFont="1" applyBorder="1" applyAlignment="1">
      <alignment horizontal="left" vertical="center"/>
    </xf>
    <xf numFmtId="0" fontId="17" fillId="0" borderId="19" xfId="26" applyFont="1" applyBorder="1" applyAlignment="1">
      <alignment horizontal="left" vertical="center"/>
    </xf>
    <xf numFmtId="0" fontId="17" fillId="0" borderId="19" xfId="26" applyFont="1" applyBorder="1" applyAlignment="1">
      <alignment vertical="center" wrapText="1"/>
    </xf>
    <xf numFmtId="0" fontId="0" fillId="0" borderId="0" xfId="0" applyAlignment="1">
      <alignment horizontal="left" vertical="center" shrinkToFit="1"/>
    </xf>
    <xf numFmtId="0" fontId="28" fillId="0" borderId="0" xfId="22" applyFont="1">
      <alignment vertical="center"/>
    </xf>
    <xf numFmtId="0" fontId="39" fillId="0" borderId="34" xfId="72" applyFont="1" applyBorder="1" applyAlignment="1">
      <alignment horizontal="justify" vertical="center" wrapText="1"/>
    </xf>
    <xf numFmtId="0" fontId="39" fillId="0" borderId="0" xfId="72" applyFont="1">
      <alignment vertical="center"/>
    </xf>
    <xf numFmtId="0" fontId="39" fillId="0" borderId="0" xfId="72" applyFont="1" applyAlignment="1">
      <alignment vertical="center" wrapText="1"/>
    </xf>
    <xf numFmtId="0" fontId="39" fillId="5" borderId="0" xfId="72" applyFont="1" applyFill="1">
      <alignment vertical="center"/>
    </xf>
    <xf numFmtId="0" fontId="17" fillId="5" borderId="0" xfId="0" applyFont="1" applyFill="1"/>
    <xf numFmtId="0" fontId="28" fillId="5" borderId="0" xfId="70" applyFont="1" applyFill="1">
      <alignment vertical="center"/>
    </xf>
    <xf numFmtId="0" fontId="28" fillId="5" borderId="0" xfId="72" applyFont="1" applyFill="1">
      <alignment vertical="center"/>
    </xf>
    <xf numFmtId="0" fontId="42" fillId="5" borderId="0" xfId="72" applyFont="1" applyFill="1">
      <alignment vertical="center"/>
    </xf>
    <xf numFmtId="0" fontId="39" fillId="3" borderId="34" xfId="72" applyFont="1" applyFill="1" applyBorder="1" applyAlignment="1">
      <alignment horizontal="center" vertical="center" wrapText="1"/>
    </xf>
    <xf numFmtId="0" fontId="43" fillId="0" borderId="0" xfId="0" applyFont="1"/>
    <xf numFmtId="0" fontId="39" fillId="3" borderId="56" xfId="72" applyFont="1" applyFill="1" applyBorder="1" applyAlignment="1">
      <alignment horizontal="center" vertical="center" wrapText="1"/>
    </xf>
    <xf numFmtId="0" fontId="53" fillId="0" borderId="0" xfId="79" applyFont="1">
      <alignment vertical="center"/>
    </xf>
    <xf numFmtId="0" fontId="55" fillId="0" borderId="0" xfId="79" applyFont="1">
      <alignment vertical="center"/>
    </xf>
    <xf numFmtId="0" fontId="56" fillId="0" borderId="0" xfId="17" applyFont="1">
      <alignment vertical="center"/>
    </xf>
    <xf numFmtId="0" fontId="53" fillId="0" borderId="0" xfId="17" applyFont="1">
      <alignment vertical="center"/>
    </xf>
    <xf numFmtId="0" fontId="12" fillId="0" borderId="0" xfId="17" applyFont="1" applyAlignment="1">
      <alignment horizontal="center" vertical="center"/>
    </xf>
    <xf numFmtId="0" fontId="12" fillId="0" borderId="124" xfId="17" applyFont="1" applyBorder="1" applyAlignment="1">
      <alignment horizontal="center" vertical="center" wrapText="1"/>
    </xf>
    <xf numFmtId="0" fontId="59" fillId="0" borderId="1" xfId="79" applyFont="1" applyBorder="1" applyAlignment="1">
      <alignment horizontal="center" vertical="center"/>
    </xf>
    <xf numFmtId="0" fontId="56" fillId="0" borderId="1" xfId="79" applyFont="1" applyBorder="1" applyAlignment="1">
      <alignment vertical="center" wrapText="1"/>
    </xf>
    <xf numFmtId="0" fontId="53" fillId="3" borderId="1" xfId="79" applyFont="1" applyFill="1" applyBorder="1" applyAlignment="1">
      <alignment horizontal="right" vertical="center"/>
    </xf>
    <xf numFmtId="0" fontId="53" fillId="3" borderId="1" xfId="79" applyFont="1" applyFill="1" applyBorder="1">
      <alignment vertical="center"/>
    </xf>
    <xf numFmtId="0" fontId="53" fillId="3" borderId="1" xfId="79" applyFont="1" applyFill="1" applyBorder="1" applyAlignment="1">
      <alignment horizontal="left" vertical="center"/>
    </xf>
    <xf numFmtId="0" fontId="34" fillId="0" borderId="1" xfId="79" applyFont="1" applyBorder="1">
      <alignment vertical="center"/>
    </xf>
    <xf numFmtId="0" fontId="53" fillId="0" borderId="18" xfId="17" applyFont="1" applyBorder="1">
      <alignment vertical="center"/>
    </xf>
    <xf numFmtId="0" fontId="56" fillId="0" borderId="1" xfId="17" applyFont="1" applyBorder="1" applyAlignment="1">
      <alignment horizontal="left" vertical="center" wrapText="1"/>
    </xf>
    <xf numFmtId="0" fontId="53" fillId="3" borderId="1" xfId="17" applyFont="1" applyFill="1" applyBorder="1" applyAlignment="1">
      <alignment horizontal="right" vertical="center" wrapText="1"/>
    </xf>
    <xf numFmtId="0" fontId="12" fillId="3" borderId="1" xfId="17" applyFont="1" applyFill="1" applyBorder="1" applyAlignment="1">
      <alignment horizontal="left" vertical="center" wrapText="1"/>
    </xf>
    <xf numFmtId="0" fontId="53" fillId="3" borderId="1" xfId="17" applyFont="1" applyFill="1" applyBorder="1" applyAlignment="1">
      <alignment horizontal="left" vertical="center" wrapText="1"/>
    </xf>
    <xf numFmtId="0" fontId="60" fillId="0" borderId="1" xfId="0" applyFont="1" applyBorder="1" applyAlignment="1">
      <alignment horizontal="justify" vertical="center"/>
    </xf>
    <xf numFmtId="0" fontId="29" fillId="0" borderId="33" xfId="78" applyFont="1" applyBorder="1" applyAlignment="1">
      <alignment vertical="center"/>
    </xf>
    <xf numFmtId="0" fontId="29" fillId="0" borderId="54" xfId="78" applyFont="1" applyBorder="1" applyAlignment="1">
      <alignment vertical="center"/>
    </xf>
    <xf numFmtId="0" fontId="29" fillId="0" borderId="11" xfId="78" applyFont="1" applyBorder="1" applyAlignment="1">
      <alignment vertical="center"/>
    </xf>
    <xf numFmtId="0" fontId="29" fillId="0" borderId="25" xfId="78" applyFont="1" applyBorder="1" applyAlignment="1">
      <alignment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0" xfId="26" applyFont="1" applyAlignment="1">
      <alignment horizontal="centerContinuous" vertical="center"/>
    </xf>
    <xf numFmtId="0" fontId="43" fillId="0" borderId="0" xfId="0" applyFont="1" applyAlignment="1">
      <alignment vertical="center"/>
    </xf>
    <xf numFmtId="0" fontId="17" fillId="3" borderId="37" xfId="0" applyFont="1" applyFill="1" applyBorder="1"/>
    <xf numFmtId="0" fontId="17" fillId="3" borderId="126" xfId="0" applyFont="1" applyFill="1" applyBorder="1"/>
    <xf numFmtId="0" fontId="17" fillId="0" borderId="0" xfId="0" applyFont="1" applyAlignment="1">
      <alignment vertical="center"/>
    </xf>
    <xf numFmtId="0" fontId="18" fillId="0" borderId="0" xfId="42" applyFont="1" applyAlignment="1">
      <alignment vertical="top"/>
    </xf>
    <xf numFmtId="0" fontId="0" fillId="3" borderId="51" xfId="0" applyFill="1" applyBorder="1"/>
    <xf numFmtId="0" fontId="0" fillId="3" borderId="1" xfId="0" applyFill="1" applyBorder="1"/>
    <xf numFmtId="0" fontId="17" fillId="3" borderId="34" xfId="0" applyFont="1" applyFill="1" applyBorder="1"/>
    <xf numFmtId="0" fontId="31" fillId="3" borderId="34" xfId="0" applyFont="1" applyFill="1" applyBorder="1" applyAlignment="1">
      <alignment horizontal="justify" vertical="center" wrapText="1"/>
    </xf>
    <xf numFmtId="184" fontId="17" fillId="0" borderId="0" xfId="0" applyNumberFormat="1" applyFont="1" applyAlignment="1">
      <alignment vertical="top" wrapText="1"/>
    </xf>
    <xf numFmtId="0" fontId="17" fillId="0" borderId="0" xfId="0" applyFont="1" applyAlignment="1">
      <alignment vertical="center" wrapText="1"/>
    </xf>
    <xf numFmtId="49" fontId="17" fillId="0" borderId="0" xfId="18" applyNumberFormat="1" applyFont="1" applyAlignment="1">
      <alignment vertical="center" shrinkToFit="1"/>
    </xf>
    <xf numFmtId="0" fontId="39" fillId="0" borderId="11" xfId="72" applyFont="1" applyBorder="1" applyAlignment="1">
      <alignment horizontal="justify" vertical="center" wrapText="1"/>
    </xf>
    <xf numFmtId="0" fontId="35" fillId="0" borderId="0" xfId="29" applyFont="1">
      <alignment vertical="center"/>
    </xf>
    <xf numFmtId="0" fontId="17" fillId="0" borderId="0" xfId="29" applyFont="1">
      <alignment vertical="center"/>
    </xf>
    <xf numFmtId="0" fontId="18" fillId="0" borderId="0" xfId="29" applyFont="1">
      <alignment vertical="center"/>
    </xf>
    <xf numFmtId="0" fontId="17" fillId="0" borderId="0" xfId="29" applyFont="1" applyAlignment="1">
      <alignment vertical="top" wrapText="1"/>
    </xf>
    <xf numFmtId="0" fontId="17" fillId="3" borderId="1" xfId="29" applyFont="1" applyFill="1" applyBorder="1">
      <alignment vertical="center"/>
    </xf>
    <xf numFmtId="0" fontId="12" fillId="0" borderId="0" xfId="0" applyFont="1"/>
    <xf numFmtId="0" fontId="17" fillId="0" borderId="29" xfId="0" applyFont="1" applyBorder="1" applyAlignment="1">
      <alignment vertical="center" wrapText="1"/>
    </xf>
    <xf numFmtId="0" fontId="17" fillId="0" borderId="42" xfId="0" applyFont="1" applyBorder="1" applyAlignment="1">
      <alignment vertical="center" wrapText="1"/>
    </xf>
    <xf numFmtId="0" fontId="17" fillId="0" borderId="30" xfId="0" applyFont="1" applyBorder="1" applyAlignment="1">
      <alignment vertical="center" wrapText="1"/>
    </xf>
    <xf numFmtId="0" fontId="61" fillId="0" borderId="0" xfId="70" applyFont="1">
      <alignment vertical="center"/>
    </xf>
    <xf numFmtId="0" fontId="28" fillId="0" borderId="29" xfId="0" applyFont="1" applyBorder="1" applyAlignment="1">
      <alignment vertical="center" wrapText="1"/>
    </xf>
    <xf numFmtId="0" fontId="28" fillId="0" borderId="42" xfId="0" applyFont="1" applyBorder="1" applyAlignment="1">
      <alignment vertical="center" wrapText="1"/>
    </xf>
    <xf numFmtId="0" fontId="0" fillId="3" borderId="33" xfId="0" applyFill="1" applyBorder="1"/>
    <xf numFmtId="0" fontId="17" fillId="0" borderId="51" xfId="22" applyFont="1" applyBorder="1" applyAlignment="1">
      <alignment horizontal="center" vertical="center"/>
    </xf>
    <xf numFmtId="0" fontId="28" fillId="0" borderId="18" xfId="70" applyFont="1" applyBorder="1" applyAlignment="1">
      <alignment horizontal="center" vertical="center" wrapText="1"/>
    </xf>
    <xf numFmtId="0" fontId="39" fillId="3" borderId="33" xfId="72" applyFont="1" applyFill="1" applyBorder="1" applyAlignment="1">
      <alignment horizontal="center" vertical="center" wrapText="1"/>
    </xf>
    <xf numFmtId="0" fontId="17" fillId="0" borderId="0" xfId="18" applyFont="1" applyAlignment="1">
      <alignment vertical="center" shrinkToFit="1"/>
    </xf>
    <xf numFmtId="0" fontId="20" fillId="0" borderId="0" xfId="18" applyFont="1" applyAlignment="1">
      <alignment horizontal="left" vertical="center" shrinkToFit="1"/>
    </xf>
    <xf numFmtId="0" fontId="12" fillId="0" borderId="0" xfId="18" applyAlignment="1">
      <alignment horizontal="left" vertical="center" shrinkToFit="1"/>
    </xf>
    <xf numFmtId="0" fontId="39" fillId="0" borderId="28" xfId="72" applyFont="1" applyBorder="1" applyAlignment="1">
      <alignment horizontal="center" vertical="center" wrapText="1"/>
    </xf>
    <xf numFmtId="0" fontId="39" fillId="0" borderId="34" xfId="72" applyFont="1" applyBorder="1" applyAlignment="1">
      <alignment horizontal="center" vertical="center" wrapText="1"/>
    </xf>
    <xf numFmtId="0" fontId="39" fillId="5" borderId="0" xfId="72" applyFont="1" applyFill="1" applyAlignment="1">
      <alignment vertical="center" wrapText="1"/>
    </xf>
    <xf numFmtId="0" fontId="17" fillId="0" borderId="50" xfId="0" applyFont="1" applyBorder="1" applyAlignment="1">
      <alignment horizontal="left" vertical="center"/>
    </xf>
    <xf numFmtId="0" fontId="25" fillId="3" borderId="44" xfId="0" applyFont="1" applyFill="1" applyBorder="1" applyAlignment="1">
      <alignment horizontal="left" vertical="center"/>
    </xf>
    <xf numFmtId="0" fontId="17" fillId="0" borderId="1" xfId="22" applyFont="1" applyBorder="1" applyAlignment="1">
      <alignment horizontal="center" vertical="center"/>
    </xf>
    <xf numFmtId="0" fontId="39" fillId="0" borderId="0" xfId="72" applyFont="1" applyAlignment="1">
      <alignment vertical="top" wrapText="1"/>
    </xf>
    <xf numFmtId="0" fontId="39" fillId="0" borderId="0" xfId="72" applyFont="1" applyAlignment="1">
      <alignment vertical="top"/>
    </xf>
    <xf numFmtId="0" fontId="25" fillId="3" borderId="44" xfId="0" applyFont="1" applyFill="1" applyBorder="1" applyAlignment="1">
      <alignment horizontal="left" vertical="center" shrinkToFit="1"/>
    </xf>
    <xf numFmtId="0" fontId="17" fillId="2" borderId="7" xfId="0" applyFont="1" applyFill="1" applyBorder="1" applyAlignment="1">
      <alignment vertical="center"/>
    </xf>
    <xf numFmtId="0" fontId="39" fillId="3" borderId="9" xfId="72" applyFont="1" applyFill="1" applyBorder="1" applyAlignment="1">
      <alignment horizontal="center" vertical="center" wrapText="1"/>
    </xf>
    <xf numFmtId="0" fontId="39" fillId="3" borderId="5" xfId="72" applyFont="1" applyFill="1" applyBorder="1" applyAlignment="1">
      <alignment horizontal="center" vertical="center" wrapText="1"/>
    </xf>
    <xf numFmtId="0" fontId="39" fillId="3" borderId="35" xfId="72" applyFont="1" applyFill="1" applyBorder="1" applyAlignment="1">
      <alignment horizontal="center" vertical="center" wrapText="1"/>
    </xf>
    <xf numFmtId="0" fontId="39" fillId="3" borderId="131" xfId="72" applyFont="1" applyFill="1" applyBorder="1" applyAlignment="1">
      <alignment horizontal="center" vertical="center" wrapText="1"/>
    </xf>
    <xf numFmtId="0" fontId="39" fillId="3" borderId="132" xfId="72" applyFont="1" applyFill="1" applyBorder="1" applyAlignment="1">
      <alignment horizontal="center" vertical="center" wrapText="1"/>
    </xf>
    <xf numFmtId="0" fontId="58" fillId="0" borderId="125" xfId="17" applyFont="1" applyBorder="1" applyAlignment="1">
      <alignment horizontal="left" vertical="center" wrapText="1"/>
    </xf>
    <xf numFmtId="0" fontId="53" fillId="0" borderId="33" xfId="17" applyFont="1" applyBorder="1" applyAlignment="1">
      <alignment horizontal="left" vertical="center" wrapText="1"/>
    </xf>
    <xf numFmtId="0" fontId="28" fillId="0" borderId="0" xfId="26" applyFont="1">
      <alignment vertical="center"/>
    </xf>
    <xf numFmtId="0" fontId="28" fillId="0" borderId="19" xfId="26" applyFont="1" applyBorder="1">
      <alignment vertical="center"/>
    </xf>
    <xf numFmtId="0" fontId="42" fillId="0" borderId="11" xfId="72" applyFont="1" applyBorder="1">
      <alignment vertical="center"/>
    </xf>
    <xf numFmtId="0" fontId="28" fillId="0" borderId="129" xfId="70" applyFont="1" applyBorder="1">
      <alignment vertical="center"/>
    </xf>
    <xf numFmtId="0" fontId="28" fillId="0" borderId="13" xfId="70" applyFont="1" applyBorder="1">
      <alignment vertical="center"/>
    </xf>
    <xf numFmtId="0" fontId="28" fillId="0" borderId="94" xfId="70" applyFont="1" applyBorder="1">
      <alignment vertical="center"/>
    </xf>
    <xf numFmtId="0" fontId="28" fillId="0" borderId="24" xfId="70" applyFont="1" applyBorder="1">
      <alignment vertical="center"/>
    </xf>
    <xf numFmtId="0" fontId="28" fillId="0" borderId="24" xfId="70" quotePrefix="1" applyFont="1" applyBorder="1">
      <alignment vertical="center"/>
    </xf>
    <xf numFmtId="0" fontId="28" fillId="0" borderId="129" xfId="70" quotePrefix="1" applyFont="1" applyBorder="1">
      <alignment vertical="center"/>
    </xf>
    <xf numFmtId="20" fontId="28" fillId="0" borderId="129" xfId="70" applyNumberFormat="1" applyFont="1" applyBorder="1">
      <alignment vertical="center"/>
    </xf>
    <xf numFmtId="0" fontId="39" fillId="3" borderId="71" xfId="72" applyFont="1" applyFill="1" applyBorder="1" applyAlignment="1">
      <alignment horizontal="center" vertical="center" wrapText="1"/>
    </xf>
    <xf numFmtId="0" fontId="39" fillId="3" borderId="37" xfId="72" applyFont="1" applyFill="1" applyBorder="1" applyAlignment="1">
      <alignment horizontal="center" vertical="center" wrapText="1"/>
    </xf>
    <xf numFmtId="0" fontId="39" fillId="3" borderId="24" xfId="72" applyFont="1" applyFill="1" applyBorder="1" applyAlignment="1">
      <alignment horizontal="center" vertical="center" wrapText="1"/>
    </xf>
    <xf numFmtId="0" fontId="39" fillId="3" borderId="128" xfId="72" applyFont="1" applyFill="1" applyBorder="1" applyAlignment="1">
      <alignment horizontal="center" vertical="center" wrapText="1"/>
    </xf>
    <xf numFmtId="0" fontId="39" fillId="3" borderId="130" xfId="72" applyFont="1" applyFill="1" applyBorder="1" applyAlignment="1">
      <alignment horizontal="center" vertical="center" wrapText="1"/>
    </xf>
    <xf numFmtId="0" fontId="39" fillId="4" borderId="37" xfId="72" applyFont="1" applyFill="1" applyBorder="1" applyAlignment="1">
      <alignment horizontal="right" vertical="center" wrapText="1"/>
    </xf>
    <xf numFmtId="0" fontId="39" fillId="4" borderId="111" xfId="72" applyFont="1" applyFill="1" applyBorder="1" applyAlignment="1">
      <alignment horizontal="center" vertical="center" wrapText="1"/>
    </xf>
    <xf numFmtId="0" fontId="39" fillId="4" borderId="55" xfId="72" applyFont="1" applyFill="1" applyBorder="1" applyAlignment="1">
      <alignment horizontal="center" vertical="center" wrapText="1"/>
    </xf>
    <xf numFmtId="0" fontId="22" fillId="0" borderId="0" xfId="26" applyFont="1" applyAlignment="1">
      <alignment horizontal="centerContinuous" vertical="center"/>
    </xf>
    <xf numFmtId="0" fontId="20" fillId="0" borderId="0" xfId="26" applyFont="1" applyAlignment="1">
      <alignment vertical="top"/>
    </xf>
    <xf numFmtId="0" fontId="17" fillId="0" borderId="49" xfId="26" applyFont="1" applyBorder="1" applyAlignment="1">
      <alignment horizontal="left" vertical="top" wrapText="1"/>
    </xf>
    <xf numFmtId="0" fontId="28" fillId="0" borderId="33" xfId="70" quotePrefix="1" applyFont="1" applyBorder="1" applyAlignment="1">
      <alignment horizontal="center" vertical="center" wrapText="1"/>
    </xf>
    <xf numFmtId="0" fontId="28" fillId="0" borderId="40" xfId="70" quotePrefix="1" applyFont="1" applyBorder="1" applyAlignment="1">
      <alignment horizontal="center" vertical="center" wrapText="1"/>
    </xf>
    <xf numFmtId="0" fontId="28" fillId="0" borderId="108" xfId="70" quotePrefix="1" applyFont="1" applyBorder="1" applyAlignment="1">
      <alignment horizontal="center" vertical="center" wrapText="1"/>
    </xf>
    <xf numFmtId="0" fontId="28" fillId="3" borderId="29" xfId="0" applyFont="1" applyFill="1" applyBorder="1" applyAlignment="1">
      <alignment vertical="center" wrapText="1"/>
    </xf>
    <xf numFmtId="0" fontId="17" fillId="3" borderId="29" xfId="0" applyFont="1" applyFill="1" applyBorder="1" applyAlignment="1">
      <alignment vertical="center" wrapText="1"/>
    </xf>
    <xf numFmtId="0" fontId="31" fillId="3" borderId="37" xfId="0" applyFont="1" applyFill="1" applyBorder="1" applyAlignment="1">
      <alignment horizontal="justify" vertical="center" wrapText="1"/>
    </xf>
    <xf numFmtId="0" fontId="17" fillId="3" borderId="37" xfId="29" applyFont="1" applyFill="1" applyBorder="1">
      <alignment vertical="center"/>
    </xf>
    <xf numFmtId="0" fontId="31" fillId="3" borderId="4" xfId="0" applyFont="1" applyFill="1" applyBorder="1" applyAlignment="1">
      <alignment horizontal="justify" vertical="center" wrapText="1"/>
    </xf>
    <xf numFmtId="0" fontId="17" fillId="3" borderId="4" xfId="29" applyFont="1" applyFill="1" applyBorder="1">
      <alignment vertical="center"/>
    </xf>
    <xf numFmtId="49" fontId="29" fillId="0" borderId="0" xfId="78" applyNumberFormat="1" applyFont="1" applyAlignment="1">
      <alignment vertical="center"/>
    </xf>
    <xf numFmtId="49" fontId="29" fillId="0" borderId="1" xfId="0" applyNumberFormat="1" applyFont="1" applyBorder="1" applyAlignment="1">
      <alignment vertical="center"/>
    </xf>
    <xf numFmtId="49" fontId="29" fillId="0" borderId="1" xfId="78" applyNumberFormat="1" applyFont="1" applyBorder="1" applyAlignment="1">
      <alignment vertical="center"/>
    </xf>
    <xf numFmtId="0" fontId="28" fillId="0" borderId="94" xfId="70" applyFont="1" applyBorder="1" applyAlignment="1">
      <alignment horizontal="left" vertical="center"/>
    </xf>
    <xf numFmtId="0" fontId="29" fillId="6" borderId="1" xfId="78" applyFont="1" applyFill="1" applyBorder="1" applyAlignment="1">
      <alignment vertical="center"/>
    </xf>
    <xf numFmtId="49" fontId="29" fillId="6" borderId="1" xfId="78" applyNumberFormat="1" applyFont="1" applyFill="1" applyBorder="1" applyAlignment="1">
      <alignment vertical="center"/>
    </xf>
    <xf numFmtId="0" fontId="30" fillId="0" borderId="34" xfId="78" applyFont="1" applyBorder="1" applyAlignment="1">
      <alignment vertical="center"/>
    </xf>
    <xf numFmtId="49" fontId="29" fillId="6" borderId="1" xfId="0" applyNumberFormat="1" applyFont="1" applyFill="1" applyBorder="1" applyAlignment="1">
      <alignment horizontal="left" vertical="top"/>
    </xf>
    <xf numFmtId="0" fontId="29" fillId="0" borderId="0" xfId="18" applyFont="1">
      <alignment vertical="center"/>
    </xf>
    <xf numFmtId="0" fontId="29" fillId="0" borderId="34" xfId="18" applyFont="1" applyBorder="1">
      <alignment vertical="center"/>
    </xf>
    <xf numFmtId="0" fontId="29" fillId="0" borderId="1" xfId="18" applyFont="1" applyBorder="1">
      <alignment vertical="center"/>
    </xf>
    <xf numFmtId="49" fontId="29" fillId="6" borderId="1" xfId="0" applyNumberFormat="1" applyFont="1" applyFill="1" applyBorder="1" applyAlignment="1">
      <alignment vertical="center"/>
    </xf>
    <xf numFmtId="0" fontId="30" fillId="0" borderId="34" xfId="18" applyFont="1" applyBorder="1">
      <alignment vertical="center"/>
    </xf>
    <xf numFmtId="49" fontId="29" fillId="6" borderId="33" xfId="0" applyNumberFormat="1" applyFont="1" applyFill="1" applyBorder="1" applyAlignment="1">
      <alignment vertical="center"/>
    </xf>
    <xf numFmtId="0" fontId="30" fillId="0" borderId="1" xfId="0" applyFont="1" applyBorder="1" applyAlignment="1">
      <alignment vertical="center"/>
    </xf>
    <xf numFmtId="49" fontId="29" fillId="6" borderId="1" xfId="18" applyNumberFormat="1" applyFont="1" applyFill="1" applyBorder="1">
      <alignment vertical="center"/>
    </xf>
    <xf numFmtId="0" fontId="29" fillId="6" borderId="1" xfId="18" applyFont="1" applyFill="1" applyBorder="1">
      <alignment vertical="center"/>
    </xf>
    <xf numFmtId="0" fontId="29" fillId="6" borderId="1" xfId="18" applyFont="1" applyFill="1" applyBorder="1" applyAlignment="1">
      <alignment vertical="top"/>
    </xf>
    <xf numFmtId="49" fontId="52" fillId="0" borderId="1" xfId="0" applyNumberFormat="1" applyFont="1" applyBorder="1" applyAlignment="1">
      <alignment horizontal="left" vertical="center"/>
    </xf>
    <xf numFmtId="0" fontId="17" fillId="0" borderId="94" xfId="22" applyFont="1" applyBorder="1" applyAlignment="1">
      <alignment horizontal="center" vertical="center"/>
    </xf>
    <xf numFmtId="0" fontId="17" fillId="0" borderId="38" xfId="0" applyFont="1" applyBorder="1" applyAlignment="1">
      <alignment horizontal="center" vertical="center"/>
    </xf>
    <xf numFmtId="0" fontId="17" fillId="0" borderId="94" xfId="0" applyFont="1" applyBorder="1" applyAlignment="1">
      <alignment horizontal="center" vertical="center" wrapText="1"/>
    </xf>
    <xf numFmtId="0" fontId="17" fillId="0" borderId="94" xfId="22" applyFont="1" applyBorder="1" applyAlignment="1">
      <alignment horizontal="center" vertical="center" wrapText="1"/>
    </xf>
    <xf numFmtId="0" fontId="17" fillId="0" borderId="13" xfId="0" applyFont="1" applyBorder="1" applyAlignment="1">
      <alignment horizontal="center" vertical="center"/>
    </xf>
    <xf numFmtId="0" fontId="17" fillId="0" borderId="3" xfId="22" applyFont="1" applyBorder="1" applyAlignment="1">
      <alignment horizontal="center" vertical="center" wrapText="1"/>
    </xf>
    <xf numFmtId="0" fontId="28" fillId="0" borderId="1" xfId="45" applyFont="1" applyBorder="1" applyAlignment="1">
      <alignment horizontal="center" vertical="center"/>
    </xf>
    <xf numFmtId="0" fontId="17" fillId="0" borderId="3" xfId="22" applyFont="1" applyBorder="1" applyAlignment="1">
      <alignment horizontal="center" vertical="center"/>
    </xf>
    <xf numFmtId="0" fontId="12" fillId="0" borderId="0" xfId="118" applyFont="1">
      <alignment vertical="center"/>
    </xf>
    <xf numFmtId="0" fontId="65" fillId="0" borderId="0" xfId="118" applyFont="1">
      <alignment vertical="center"/>
    </xf>
    <xf numFmtId="0" fontId="66" fillId="0" borderId="0" xfId="118" applyFont="1">
      <alignment vertical="center"/>
    </xf>
    <xf numFmtId="0" fontId="68" fillId="0" borderId="0" xfId="118" applyFont="1">
      <alignment vertical="center"/>
    </xf>
    <xf numFmtId="0" fontId="34" fillId="0" borderId="0" xfId="17" applyFont="1">
      <alignment vertical="center"/>
    </xf>
    <xf numFmtId="0" fontId="12" fillId="0" borderId="0" xfId="17" applyFont="1">
      <alignment vertical="center"/>
    </xf>
    <xf numFmtId="0" fontId="12" fillId="0" borderId="0" xfId="18" applyAlignment="1">
      <alignment vertical="center" shrinkToFit="1"/>
    </xf>
    <xf numFmtId="0" fontId="69" fillId="0" borderId="0" xfId="18" applyFont="1" applyAlignment="1">
      <alignment vertical="center" wrapText="1"/>
    </xf>
    <xf numFmtId="0" fontId="69" fillId="0" borderId="0" xfId="18" applyFont="1">
      <alignment vertical="center"/>
    </xf>
    <xf numFmtId="0" fontId="29" fillId="0" borderId="0" xfId="119" applyFont="1">
      <alignment vertical="center"/>
    </xf>
    <xf numFmtId="0" fontId="48" fillId="0" borderId="0" xfId="43" applyFont="1">
      <alignment vertical="center"/>
    </xf>
    <xf numFmtId="0" fontId="28" fillId="0" borderId="5" xfId="45" applyFont="1" applyBorder="1" applyAlignment="1">
      <alignment horizontal="center" vertical="center"/>
    </xf>
    <xf numFmtId="0" fontId="28" fillId="3" borderId="7" xfId="45" applyFont="1" applyFill="1" applyBorder="1" applyAlignment="1">
      <alignment horizontal="center" vertical="center" shrinkToFit="1"/>
    </xf>
    <xf numFmtId="0" fontId="28" fillId="0" borderId="7" xfId="45" applyFont="1" applyBorder="1" applyAlignment="1">
      <alignment horizontal="center" vertical="center"/>
    </xf>
    <xf numFmtId="0" fontId="28" fillId="3" borderId="8" xfId="45" applyFont="1" applyFill="1" applyBorder="1" applyAlignment="1">
      <alignment horizontal="center" vertical="center" shrinkToFit="1"/>
    </xf>
    <xf numFmtId="0" fontId="28" fillId="4" borderId="135" xfId="45" applyFont="1" applyFill="1" applyBorder="1" applyAlignment="1">
      <alignment horizontal="right" vertical="center"/>
    </xf>
    <xf numFmtId="0" fontId="28" fillId="4" borderId="136" xfId="45" applyFont="1" applyFill="1" applyBorder="1" applyAlignment="1">
      <alignment horizontal="right" vertical="center"/>
    </xf>
    <xf numFmtId="0" fontId="28" fillId="0" borderId="43" xfId="45" applyFont="1" applyBorder="1" applyAlignment="1">
      <alignment horizontal="center" vertical="center"/>
    </xf>
    <xf numFmtId="0" fontId="28" fillId="0" borderId="41" xfId="45" applyFont="1" applyBorder="1" applyAlignment="1">
      <alignment horizontal="center" vertical="center"/>
    </xf>
    <xf numFmtId="0" fontId="38" fillId="3" borderId="138" xfId="72" applyFont="1" applyFill="1" applyBorder="1" applyAlignment="1">
      <alignment horizontal="center" vertical="center" wrapText="1"/>
    </xf>
    <xf numFmtId="0" fontId="28" fillId="4" borderId="139" xfId="45" applyFont="1" applyFill="1" applyBorder="1" applyAlignment="1">
      <alignment horizontal="right" vertical="center"/>
    </xf>
    <xf numFmtId="182" fontId="28" fillId="0" borderId="142" xfId="45" applyNumberFormat="1" applyFont="1" applyBorder="1" applyAlignment="1">
      <alignment horizontal="center" vertical="center"/>
    </xf>
    <xf numFmtId="49" fontId="29" fillId="0" borderId="1" xfId="78" applyNumberFormat="1" applyFont="1" applyBorder="1" applyAlignment="1">
      <alignment vertical="center" wrapText="1"/>
    </xf>
    <xf numFmtId="0" fontId="25" fillId="4" borderId="76" xfId="0" applyFont="1" applyFill="1" applyBorder="1" applyAlignment="1">
      <alignment vertical="center" wrapText="1"/>
    </xf>
    <xf numFmtId="0" fontId="25" fillId="4" borderId="84" xfId="0" applyFont="1" applyFill="1" applyBorder="1" applyAlignment="1">
      <alignment vertical="center" wrapText="1"/>
    </xf>
    <xf numFmtId="0" fontId="28" fillId="0" borderId="0" xfId="0" applyFont="1" applyAlignment="1">
      <alignment horizontal="center" vertical="center" shrinkToFit="1"/>
    </xf>
    <xf numFmtId="0" fontId="49" fillId="0" borderId="0" xfId="0" applyFont="1" applyAlignment="1">
      <alignment horizontal="center" vertical="center" wrapText="1"/>
    </xf>
    <xf numFmtId="0" fontId="39" fillId="3" borderId="144" xfId="72" applyFont="1" applyFill="1" applyBorder="1" applyAlignment="1">
      <alignment horizontal="center" vertical="center" wrapText="1"/>
    </xf>
    <xf numFmtId="0" fontId="39" fillId="3" borderId="141" xfId="72" applyFont="1" applyFill="1" applyBorder="1" applyAlignment="1">
      <alignment horizontal="center" vertical="center" wrapText="1"/>
    </xf>
    <xf numFmtId="0" fontId="39" fillId="4" borderId="141" xfId="72" applyFont="1" applyFill="1" applyBorder="1" applyAlignment="1">
      <alignment horizontal="right" vertical="center" wrapText="1"/>
    </xf>
    <xf numFmtId="0" fontId="39" fillId="3" borderId="143" xfId="72" applyFont="1" applyFill="1" applyBorder="1" applyAlignment="1">
      <alignment horizontal="center" vertical="center" wrapText="1"/>
    </xf>
    <xf numFmtId="0" fontId="12" fillId="0" borderId="1" xfId="78" applyBorder="1" applyAlignment="1">
      <alignment vertical="center"/>
    </xf>
    <xf numFmtId="0" fontId="39" fillId="0" borderId="146" xfId="72" applyFont="1" applyBorder="1" applyAlignment="1">
      <alignment horizontal="justify" vertical="center" wrapText="1"/>
    </xf>
    <xf numFmtId="0" fontId="17" fillId="0" borderId="160" xfId="29" applyFont="1" applyBorder="1" applyAlignment="1">
      <alignment horizontal="center" vertical="center"/>
    </xf>
    <xf numFmtId="0" fontId="31" fillId="3" borderId="149" xfId="0" applyFont="1" applyFill="1" applyBorder="1" applyAlignment="1">
      <alignment horizontal="justify" vertical="center" wrapText="1"/>
    </xf>
    <xf numFmtId="0" fontId="17" fillId="3" borderId="149" xfId="29" applyFont="1" applyFill="1" applyBorder="1">
      <alignment vertical="center"/>
    </xf>
    <xf numFmtId="0" fontId="17" fillId="0" borderId="162" xfId="29" applyFont="1" applyBorder="1" applyAlignment="1">
      <alignment horizontal="center" vertical="center"/>
    </xf>
    <xf numFmtId="0" fontId="31" fillId="3" borderId="151" xfId="0" applyFont="1" applyFill="1" applyBorder="1" applyAlignment="1">
      <alignment horizontal="justify" vertical="center" wrapText="1"/>
    </xf>
    <xf numFmtId="0" fontId="31" fillId="3" borderId="163" xfId="0" applyFont="1" applyFill="1" applyBorder="1" applyAlignment="1">
      <alignment horizontal="justify" vertical="center" wrapText="1"/>
    </xf>
    <xf numFmtId="0" fontId="31" fillId="3" borderId="150" xfId="0" applyFont="1" applyFill="1" applyBorder="1" applyAlignment="1">
      <alignment horizontal="justify" vertical="center" wrapText="1"/>
    </xf>
    <xf numFmtId="0" fontId="31" fillId="3" borderId="164" xfId="0" applyFont="1" applyFill="1" applyBorder="1" applyAlignment="1">
      <alignment horizontal="justify" vertical="center" wrapText="1"/>
    </xf>
    <xf numFmtId="184" fontId="17" fillId="0" borderId="0" xfId="0" applyNumberFormat="1" applyFont="1" applyAlignment="1">
      <alignment horizontal="left" vertical="top" wrapText="1"/>
    </xf>
    <xf numFmtId="9" fontId="39" fillId="4" borderId="37" xfId="72" applyNumberFormat="1" applyFont="1" applyFill="1" applyBorder="1" applyAlignment="1">
      <alignment horizontal="right" vertical="center" wrapText="1"/>
    </xf>
    <xf numFmtId="9" fontId="39" fillId="4" borderId="148" xfId="72" applyNumberFormat="1" applyFont="1" applyFill="1" applyBorder="1" applyAlignment="1">
      <alignment horizontal="right" vertical="center" wrapText="1"/>
    </xf>
    <xf numFmtId="9" fontId="39" fillId="4" borderId="165" xfId="72" applyNumberFormat="1" applyFont="1" applyFill="1" applyBorder="1" applyAlignment="1">
      <alignment horizontal="right" vertical="center" wrapText="1"/>
    </xf>
    <xf numFmtId="9" fontId="39" fillId="4" borderId="126" xfId="72" applyNumberFormat="1" applyFont="1" applyFill="1" applyBorder="1" applyAlignment="1">
      <alignment horizontal="right" vertical="center" wrapText="1"/>
    </xf>
    <xf numFmtId="9" fontId="39" fillId="4" borderId="72" xfId="72" applyNumberFormat="1" applyFont="1" applyFill="1" applyBorder="1" applyAlignment="1">
      <alignment horizontal="right" vertical="center" wrapText="1"/>
    </xf>
    <xf numFmtId="0" fontId="28" fillId="0" borderId="18" xfId="70" applyFont="1" applyBorder="1">
      <alignment vertical="center"/>
    </xf>
    <xf numFmtId="9" fontId="39" fillId="4" borderId="141" xfId="72" applyNumberFormat="1" applyFont="1" applyFill="1" applyBorder="1" applyAlignment="1">
      <alignment horizontal="right" vertical="center" wrapText="1"/>
    </xf>
    <xf numFmtId="0" fontId="39" fillId="4" borderId="166" xfId="72" applyFont="1" applyFill="1" applyBorder="1" applyAlignment="1">
      <alignment horizontal="right" vertical="center" wrapText="1"/>
    </xf>
    <xf numFmtId="0" fontId="39" fillId="4" borderId="34" xfId="72" applyFont="1" applyFill="1" applyBorder="1" applyAlignment="1">
      <alignment horizontal="center" vertical="center" wrapText="1"/>
    </xf>
    <xf numFmtId="2" fontId="39" fillId="4" borderId="55" xfId="72" applyNumberFormat="1" applyFont="1" applyFill="1" applyBorder="1" applyAlignment="1">
      <alignment horizontal="center" vertical="center" wrapText="1"/>
    </xf>
    <xf numFmtId="186" fontId="39" fillId="4" borderId="55" xfId="72" applyNumberFormat="1" applyFont="1" applyFill="1" applyBorder="1" applyAlignment="1">
      <alignment horizontal="center" vertical="center" wrapText="1"/>
    </xf>
    <xf numFmtId="2" fontId="39" fillId="4" borderId="111" xfId="72" applyNumberFormat="1" applyFont="1" applyFill="1" applyBorder="1" applyAlignment="1">
      <alignment horizontal="center" vertical="center" wrapText="1"/>
    </xf>
    <xf numFmtId="187" fontId="17" fillId="4" borderId="5" xfId="120" applyNumberFormat="1" applyFont="1" applyFill="1" applyBorder="1" applyAlignment="1">
      <alignment horizontal="right" vertical="center"/>
    </xf>
    <xf numFmtId="38" fontId="17" fillId="4" borderId="80" xfId="120" applyFont="1" applyFill="1" applyBorder="1" applyAlignment="1">
      <alignment horizontal="right" vertical="center"/>
    </xf>
    <xf numFmtId="38" fontId="27" fillId="4" borderId="80" xfId="120" applyFont="1" applyFill="1" applyBorder="1" applyAlignment="1">
      <alignment horizontal="right" vertical="center"/>
    </xf>
    <xf numFmtId="38" fontId="17" fillId="4" borderId="104" xfId="120" applyFont="1" applyFill="1" applyBorder="1" applyAlignment="1">
      <alignment horizontal="right" vertical="center"/>
    </xf>
    <xf numFmtId="38" fontId="17" fillId="4" borderId="79" xfId="120" applyFont="1" applyFill="1" applyBorder="1" applyAlignment="1">
      <alignment horizontal="right" vertical="center"/>
    </xf>
    <xf numFmtId="38" fontId="17" fillId="4" borderId="78" xfId="120" applyFont="1" applyFill="1" applyBorder="1" applyAlignment="1">
      <alignment horizontal="right" vertical="center"/>
    </xf>
    <xf numFmtId="0" fontId="17" fillId="0" borderId="77" xfId="0" applyFont="1" applyBorder="1" applyAlignment="1">
      <alignment horizontal="right" vertical="center"/>
    </xf>
    <xf numFmtId="185" fontId="17" fillId="3" borderId="66" xfId="0" applyNumberFormat="1" applyFont="1" applyFill="1" applyBorder="1" applyAlignment="1">
      <alignment vertical="center"/>
    </xf>
    <xf numFmtId="185" fontId="17" fillId="3" borderId="82" xfId="0" applyNumberFormat="1" applyFont="1" applyFill="1" applyBorder="1" applyAlignment="1">
      <alignment vertical="center"/>
    </xf>
    <xf numFmtId="185" fontId="17" fillId="3" borderId="68" xfId="0" applyNumberFormat="1" applyFont="1" applyFill="1" applyBorder="1" applyAlignment="1">
      <alignment vertical="center"/>
    </xf>
    <xf numFmtId="185" fontId="17" fillId="4" borderId="66" xfId="0" applyNumberFormat="1" applyFont="1" applyFill="1" applyBorder="1" applyAlignment="1">
      <alignment vertical="center"/>
    </xf>
    <xf numFmtId="185" fontId="17" fillId="4" borderId="1" xfId="0" applyNumberFormat="1" applyFont="1" applyFill="1" applyBorder="1" applyAlignment="1">
      <alignment vertical="center"/>
    </xf>
    <xf numFmtId="185" fontId="17" fillId="3" borderId="1" xfId="0" applyNumberFormat="1" applyFont="1" applyFill="1" applyBorder="1" applyAlignment="1">
      <alignment vertical="center"/>
    </xf>
    <xf numFmtId="0" fontId="17" fillId="0" borderId="0" xfId="0" applyFont="1" applyAlignment="1">
      <alignment horizontal="center" vertical="center" shrinkToFit="1"/>
    </xf>
    <xf numFmtId="181" fontId="17" fillId="0" borderId="0" xfId="0" applyNumberFormat="1" applyFont="1" applyAlignment="1">
      <alignment vertical="center"/>
    </xf>
    <xf numFmtId="0" fontId="17" fillId="0" borderId="18" xfId="0" applyFont="1" applyBorder="1" applyAlignment="1">
      <alignment horizontal="center" vertical="center"/>
    </xf>
    <xf numFmtId="0" fontId="25" fillId="0" borderId="0" xfId="0" applyFont="1" applyAlignment="1">
      <alignment horizontal="center" vertical="center" wrapText="1"/>
    </xf>
    <xf numFmtId="0" fontId="17" fillId="0" borderId="50" xfId="0" applyFont="1" applyBorder="1" applyAlignment="1">
      <alignment vertical="center" wrapText="1"/>
    </xf>
    <xf numFmtId="0" fontId="17" fillId="0" borderId="48" xfId="0" applyFont="1" applyBorder="1" applyAlignment="1">
      <alignment horizontal="left" vertical="center"/>
    </xf>
    <xf numFmtId="0" fontId="17" fillId="4" borderId="76" xfId="0" applyFont="1" applyFill="1" applyBorder="1" applyAlignment="1">
      <alignment horizontal="right" vertical="center" wrapText="1"/>
    </xf>
    <xf numFmtId="0" fontId="17" fillId="0" borderId="18" xfId="0" applyFont="1" applyBorder="1" applyAlignment="1">
      <alignment horizontal="left" vertical="center"/>
    </xf>
    <xf numFmtId="185" fontId="17" fillId="3" borderId="75" xfId="0" applyNumberFormat="1" applyFont="1" applyFill="1" applyBorder="1" applyAlignment="1">
      <alignment vertical="center"/>
    </xf>
    <xf numFmtId="185" fontId="17" fillId="3" borderId="74" xfId="0" applyNumberFormat="1" applyFont="1" applyFill="1" applyBorder="1" applyAlignment="1">
      <alignment vertical="center"/>
    </xf>
    <xf numFmtId="185" fontId="17" fillId="3" borderId="73" xfId="0" applyNumberFormat="1" applyFont="1" applyFill="1" applyBorder="1" applyAlignment="1">
      <alignment vertical="center"/>
    </xf>
    <xf numFmtId="0" fontId="17" fillId="0" borderId="44" xfId="0" applyFont="1" applyBorder="1" applyAlignment="1">
      <alignment vertical="center"/>
    </xf>
    <xf numFmtId="0" fontId="17" fillId="0" borderId="70" xfId="0" applyFont="1" applyBorder="1" applyAlignment="1">
      <alignment horizontal="left" vertical="center"/>
    </xf>
    <xf numFmtId="185" fontId="17" fillId="4" borderId="75" xfId="0" applyNumberFormat="1" applyFont="1" applyFill="1" applyBorder="1" applyAlignment="1">
      <alignment vertical="center"/>
    </xf>
    <xf numFmtId="185" fontId="17" fillId="4" borderId="74" xfId="0" applyNumberFormat="1" applyFont="1" applyFill="1" applyBorder="1" applyAlignment="1">
      <alignment vertical="center"/>
    </xf>
    <xf numFmtId="176" fontId="17" fillId="4" borderId="76" xfId="0" applyNumberFormat="1" applyFont="1" applyFill="1" applyBorder="1" applyAlignment="1">
      <alignment horizontal="right" vertical="center"/>
    </xf>
    <xf numFmtId="0" fontId="25" fillId="0" borderId="5" xfId="0" applyFont="1" applyBorder="1" applyAlignment="1">
      <alignment vertical="center" shrinkToFit="1"/>
    </xf>
    <xf numFmtId="0" fontId="25" fillId="0" borderId="48" xfId="0" applyFont="1" applyBorder="1" applyAlignment="1">
      <alignment horizontal="left" vertical="center"/>
    </xf>
    <xf numFmtId="181" fontId="17" fillId="3" borderId="33" xfId="0" applyNumberFormat="1" applyFont="1" applyFill="1" applyBorder="1" applyAlignment="1">
      <alignment vertical="center"/>
    </xf>
    <xf numFmtId="181" fontId="17" fillId="4" borderId="7" xfId="0" applyNumberFormat="1" applyFont="1" applyFill="1" applyBorder="1" applyAlignment="1">
      <alignment horizontal="right" vertical="center"/>
    </xf>
    <xf numFmtId="0" fontId="25" fillId="0" borderId="8" xfId="0" applyFont="1" applyBorder="1" applyAlignment="1">
      <alignment vertical="center" shrinkToFit="1"/>
    </xf>
    <xf numFmtId="183" fontId="25" fillId="0" borderId="0" xfId="0" applyNumberFormat="1" applyFont="1" applyAlignment="1">
      <alignment horizontal="left" vertical="center" shrinkToFit="1"/>
    </xf>
    <xf numFmtId="0" fontId="17" fillId="0" borderId="21" xfId="0" applyFont="1" applyBorder="1" applyAlignment="1">
      <alignment horizontal="left"/>
    </xf>
    <xf numFmtId="0" fontId="25" fillId="0" borderId="21" xfId="0" applyFont="1" applyBorder="1" applyAlignment="1">
      <alignment horizontal="left" vertical="center" wrapText="1"/>
    </xf>
    <xf numFmtId="183" fontId="25" fillId="0" borderId="21" xfId="0" applyNumberFormat="1" applyFont="1" applyBorder="1" applyAlignment="1">
      <alignment horizontal="left" vertical="center" shrinkToFit="1"/>
    </xf>
    <xf numFmtId="0" fontId="25" fillId="0" borderId="21" xfId="0" applyFont="1" applyBorder="1" applyAlignment="1">
      <alignment horizontal="left" vertical="center" shrinkToFit="1"/>
    </xf>
    <xf numFmtId="0" fontId="25" fillId="0" borderId="21" xfId="0" applyFont="1" applyBorder="1" applyAlignment="1">
      <alignment vertical="center" wrapText="1"/>
    </xf>
    <xf numFmtId="0" fontId="17" fillId="0" borderId="18" xfId="0" applyFont="1" applyBorder="1" applyAlignment="1">
      <alignment vertical="center"/>
    </xf>
    <xf numFmtId="0" fontId="17" fillId="0" borderId="47" xfId="0" applyFont="1" applyBorder="1" applyAlignment="1">
      <alignment horizontal="left" vertical="center"/>
    </xf>
    <xf numFmtId="185" fontId="17" fillId="3" borderId="81" xfId="0" applyNumberFormat="1" applyFont="1" applyFill="1" applyBorder="1" applyAlignment="1">
      <alignment vertical="center"/>
    </xf>
    <xf numFmtId="0" fontId="17" fillId="0" borderId="32" xfId="0" applyFont="1" applyBorder="1" applyAlignment="1">
      <alignment horizontal="left" vertical="center"/>
    </xf>
    <xf numFmtId="181" fontId="17" fillId="3" borderId="67" xfId="0" applyNumberFormat="1" applyFont="1" applyFill="1" applyBorder="1" applyAlignment="1">
      <alignment vertical="center"/>
    </xf>
    <xf numFmtId="181" fontId="17" fillId="3" borderId="69" xfId="0" applyNumberFormat="1" applyFont="1" applyFill="1" applyBorder="1" applyAlignment="1">
      <alignment vertical="center"/>
    </xf>
    <xf numFmtId="181" fontId="17" fillId="3" borderId="68" xfId="0" applyNumberFormat="1" applyFont="1" applyFill="1" applyBorder="1" applyAlignment="1">
      <alignment vertical="center"/>
    </xf>
    <xf numFmtId="181" fontId="17" fillId="4" borderId="57" xfId="0" applyNumberFormat="1" applyFont="1" applyFill="1" applyBorder="1" applyAlignment="1">
      <alignment horizontal="right" vertical="center"/>
    </xf>
    <xf numFmtId="0" fontId="17" fillId="0" borderId="21" xfId="0" applyFont="1" applyBorder="1" applyAlignment="1">
      <alignment vertical="center"/>
    </xf>
    <xf numFmtId="0" fontId="25" fillId="3" borderId="43" xfId="0" applyFont="1" applyFill="1" applyBorder="1" applyAlignment="1">
      <alignment vertical="center" wrapText="1"/>
    </xf>
    <xf numFmtId="185" fontId="17" fillId="3" borderId="5" xfId="0" applyNumberFormat="1" applyFont="1" applyFill="1" applyBorder="1" applyAlignment="1">
      <alignment vertical="center"/>
    </xf>
    <xf numFmtId="185" fontId="17" fillId="4" borderId="73" xfId="0" applyNumberFormat="1" applyFont="1" applyFill="1" applyBorder="1" applyAlignment="1">
      <alignment vertical="center"/>
    </xf>
    <xf numFmtId="185" fontId="17" fillId="4" borderId="35" xfId="0" applyNumberFormat="1" applyFont="1" applyFill="1" applyBorder="1" applyAlignment="1">
      <alignment vertical="center"/>
    </xf>
    <xf numFmtId="185" fontId="17" fillId="3" borderId="67" xfId="0" applyNumberFormat="1" applyFont="1" applyFill="1" applyBorder="1" applyAlignment="1">
      <alignment vertical="center"/>
    </xf>
    <xf numFmtId="185" fontId="17" fillId="3" borderId="69" xfId="0" applyNumberFormat="1" applyFont="1" applyFill="1" applyBorder="1" applyAlignment="1">
      <alignment vertical="center"/>
    </xf>
    <xf numFmtId="185" fontId="17" fillId="3" borderId="35" xfId="0" applyNumberFormat="1" applyFont="1" applyFill="1" applyBorder="1" applyAlignment="1">
      <alignment vertical="center"/>
    </xf>
    <xf numFmtId="185" fontId="17" fillId="4" borderId="57" xfId="0" applyNumberFormat="1" applyFont="1" applyFill="1" applyBorder="1" applyAlignment="1">
      <alignment horizontal="right" vertical="center"/>
    </xf>
    <xf numFmtId="185" fontId="17" fillId="4" borderId="8" xfId="0" applyNumberFormat="1" applyFont="1" applyFill="1" applyBorder="1" applyAlignment="1">
      <alignment horizontal="right" vertical="center"/>
    </xf>
    <xf numFmtId="0" fontId="17" fillId="0" borderId="0" xfId="0" applyFont="1" applyAlignment="1">
      <alignment horizontal="left"/>
    </xf>
    <xf numFmtId="185" fontId="17" fillId="4" borderId="66" xfId="0" applyNumberFormat="1" applyFont="1" applyFill="1" applyBorder="1" applyAlignment="1">
      <alignment horizontal="right" vertical="center"/>
    </xf>
    <xf numFmtId="185" fontId="17" fillId="4" borderId="5" xfId="0" applyNumberFormat="1" applyFont="1" applyFill="1" applyBorder="1" applyAlignment="1">
      <alignment horizontal="right" vertical="center"/>
    </xf>
    <xf numFmtId="185" fontId="17" fillId="4" borderId="67" xfId="0" applyNumberFormat="1" applyFont="1" applyFill="1" applyBorder="1" applyAlignment="1">
      <alignment horizontal="right" vertical="center"/>
    </xf>
    <xf numFmtId="185" fontId="17" fillId="4" borderId="35" xfId="0" applyNumberFormat="1" applyFont="1" applyFill="1" applyBorder="1" applyAlignment="1">
      <alignment horizontal="right" vertical="center"/>
    </xf>
    <xf numFmtId="0" fontId="25" fillId="0" borderId="0" xfId="0" applyFont="1" applyAlignment="1">
      <alignment vertical="center"/>
    </xf>
    <xf numFmtId="185" fontId="17" fillId="4" borderId="62" xfId="0" applyNumberFormat="1" applyFont="1" applyFill="1" applyBorder="1" applyAlignment="1">
      <alignment horizontal="right" vertical="center"/>
    </xf>
    <xf numFmtId="185" fontId="17" fillId="4" borderId="61" xfId="0" applyNumberFormat="1" applyFont="1" applyFill="1" applyBorder="1" applyAlignment="1">
      <alignment horizontal="right" vertical="center"/>
    </xf>
    <xf numFmtId="184" fontId="35" fillId="0" borderId="0" xfId="0" applyNumberFormat="1" applyFont="1" applyAlignment="1">
      <alignment vertical="center"/>
    </xf>
    <xf numFmtId="184" fontId="17" fillId="0" borderId="0" xfId="0" applyNumberFormat="1" applyFont="1" applyAlignment="1">
      <alignment vertical="center"/>
    </xf>
    <xf numFmtId="0" fontId="18" fillId="0" borderId="0" xfId="26" applyFont="1" applyAlignment="1">
      <alignment vertical="top"/>
    </xf>
    <xf numFmtId="184" fontId="17" fillId="0" borderId="0" xfId="0" applyNumberFormat="1" applyFont="1" applyAlignment="1">
      <alignment horizontal="left" vertical="center"/>
    </xf>
    <xf numFmtId="184" fontId="17" fillId="0" borderId="0" xfId="0" applyNumberFormat="1" applyFont="1" applyAlignment="1">
      <alignment horizontal="center" vertical="center"/>
    </xf>
    <xf numFmtId="0" fontId="28" fillId="0" borderId="0" xfId="0" applyFont="1" applyAlignment="1">
      <alignment vertical="top" wrapText="1"/>
    </xf>
    <xf numFmtId="184" fontId="17" fillId="0" borderId="0" xfId="0" applyNumberFormat="1" applyFont="1" applyAlignment="1">
      <alignment horizontal="center" vertical="center" wrapText="1"/>
    </xf>
    <xf numFmtId="0" fontId="25" fillId="3" borderId="34" xfId="0" applyFont="1" applyFill="1" applyBorder="1" applyAlignment="1">
      <alignment vertical="center" wrapText="1"/>
    </xf>
    <xf numFmtId="184" fontId="27" fillId="0" borderId="0" xfId="0" applyNumberFormat="1" applyFont="1" applyAlignment="1">
      <alignment horizontal="center" vertical="center"/>
    </xf>
    <xf numFmtId="0" fontId="17" fillId="3" borderId="44" xfId="0" applyFont="1" applyFill="1" applyBorder="1" applyAlignment="1">
      <alignment vertical="center"/>
    </xf>
    <xf numFmtId="0" fontId="25" fillId="0" borderId="44" xfId="0" applyFont="1" applyBorder="1" applyAlignment="1">
      <alignment horizontal="center" vertical="center"/>
    </xf>
    <xf numFmtId="0" fontId="25" fillId="0" borderId="43" xfId="0" applyFont="1" applyBorder="1" applyAlignment="1">
      <alignment horizontal="center" vertical="center"/>
    </xf>
    <xf numFmtId="185" fontId="17" fillId="0" borderId="0" xfId="0" applyNumberFormat="1" applyFont="1" applyAlignment="1">
      <alignment horizontal="left" vertical="center"/>
    </xf>
    <xf numFmtId="0" fontId="25" fillId="0" borderId="0" xfId="0" applyFont="1" applyAlignment="1">
      <alignment horizontal="right" vertical="center" shrinkToFit="1"/>
    </xf>
    <xf numFmtId="0" fontId="25" fillId="0" borderId="0" xfId="0" applyFont="1" applyAlignment="1">
      <alignment vertical="center" shrinkToFit="1"/>
    </xf>
    <xf numFmtId="176" fontId="17" fillId="4" borderId="37" xfId="121" applyNumberFormat="1" applyFont="1" applyFill="1" applyBorder="1" applyAlignment="1">
      <alignment horizontal="right" vertical="center"/>
    </xf>
    <xf numFmtId="176" fontId="17" fillId="4" borderId="66" xfId="121" applyNumberFormat="1" applyFont="1" applyFill="1" applyBorder="1" applyAlignment="1">
      <alignment horizontal="right" vertical="center"/>
    </xf>
    <xf numFmtId="176" fontId="17" fillId="4" borderId="7" xfId="121" applyNumberFormat="1" applyFont="1" applyFill="1" applyBorder="1" applyAlignment="1">
      <alignment horizontal="right" vertical="center" shrinkToFit="1"/>
    </xf>
    <xf numFmtId="0" fontId="17" fillId="0" borderId="83" xfId="0" applyFont="1" applyBorder="1" applyAlignment="1">
      <alignment vertical="center"/>
    </xf>
    <xf numFmtId="0" fontId="17" fillId="0" borderId="72" xfId="0" applyFont="1" applyBorder="1" applyAlignment="1">
      <alignment horizontal="left" vertical="center"/>
    </xf>
    <xf numFmtId="176" fontId="17" fillId="4" borderId="8" xfId="121" applyNumberFormat="1" applyFont="1" applyFill="1" applyBorder="1" applyAlignment="1">
      <alignment horizontal="right" vertical="center" shrinkToFit="1"/>
    </xf>
    <xf numFmtId="0" fontId="17" fillId="3" borderId="1" xfId="0" applyFont="1" applyFill="1" applyBorder="1" applyAlignment="1">
      <alignment horizontal="right" vertical="center"/>
    </xf>
    <xf numFmtId="0" fontId="17" fillId="3" borderId="37" xfId="0" applyFont="1" applyFill="1" applyBorder="1" applyAlignment="1">
      <alignment horizontal="right" vertical="center"/>
    </xf>
    <xf numFmtId="181" fontId="17" fillId="4" borderId="5" xfId="0" applyNumberFormat="1" applyFont="1" applyFill="1" applyBorder="1" applyAlignment="1">
      <alignment horizontal="right" vertical="center"/>
    </xf>
    <xf numFmtId="38" fontId="17" fillId="4" borderId="167" xfId="120" applyFont="1" applyFill="1" applyBorder="1" applyAlignment="1">
      <alignment horizontal="right" vertical="center"/>
    </xf>
    <xf numFmtId="38" fontId="17" fillId="4" borderId="1" xfId="120" applyFont="1" applyFill="1" applyBorder="1" applyAlignment="1">
      <alignment horizontal="right" vertical="center"/>
    </xf>
    <xf numFmtId="38" fontId="17" fillId="4" borderId="90" xfId="120" applyFont="1" applyFill="1" applyBorder="1" applyAlignment="1">
      <alignment horizontal="right" vertical="center" wrapText="1"/>
    </xf>
    <xf numFmtId="187" fontId="17" fillId="4" borderId="1" xfId="120" applyNumberFormat="1" applyFont="1" applyFill="1" applyBorder="1" applyAlignment="1">
      <alignment horizontal="right" vertical="center" wrapText="1"/>
    </xf>
    <xf numFmtId="0" fontId="25" fillId="0" borderId="1" xfId="0" applyFont="1" applyBorder="1" applyAlignment="1">
      <alignment horizontal="right" vertical="center" wrapText="1"/>
    </xf>
    <xf numFmtId="185" fontId="17" fillId="0" borderId="37" xfId="0" applyNumberFormat="1" applyFont="1" applyBorder="1" applyAlignment="1">
      <alignment horizontal="right" vertical="center"/>
    </xf>
    <xf numFmtId="185" fontId="17" fillId="0" borderId="44" xfId="0" applyNumberFormat="1" applyFont="1" applyBorder="1" applyAlignment="1">
      <alignment horizontal="right" vertical="center"/>
    </xf>
    <xf numFmtId="185" fontId="17" fillId="0" borderId="43" xfId="0" applyNumberFormat="1" applyFont="1" applyBorder="1" applyAlignment="1">
      <alignment horizontal="right" vertical="center"/>
    </xf>
    <xf numFmtId="185" fontId="17" fillId="0" borderId="1" xfId="0" applyNumberFormat="1" applyFont="1" applyBorder="1" applyAlignment="1">
      <alignment horizontal="right" vertical="center"/>
    </xf>
    <xf numFmtId="0" fontId="25" fillId="3" borderId="44" xfId="0" applyFont="1" applyFill="1" applyBorder="1" applyAlignment="1">
      <alignment vertical="center"/>
    </xf>
    <xf numFmtId="0" fontId="25" fillId="3" borderId="1" xfId="0" applyFont="1" applyFill="1" applyBorder="1" applyAlignment="1">
      <alignment horizontal="right" vertical="center" wrapText="1"/>
    </xf>
    <xf numFmtId="38" fontId="17" fillId="3" borderId="75" xfId="120" applyFont="1" applyFill="1" applyBorder="1" applyAlignment="1">
      <alignment horizontal="right" vertical="center"/>
    </xf>
    <xf numFmtId="38" fontId="17" fillId="3" borderId="74" xfId="120" applyFont="1" applyFill="1" applyBorder="1" applyAlignment="1">
      <alignment horizontal="right" vertical="center"/>
    </xf>
    <xf numFmtId="38" fontId="17" fillId="3" borderId="91" xfId="120" applyFont="1" applyFill="1" applyBorder="1" applyAlignment="1">
      <alignment horizontal="right" vertical="center"/>
    </xf>
    <xf numFmtId="38" fontId="17" fillId="3" borderId="1" xfId="120" applyFont="1" applyFill="1" applyBorder="1" applyAlignment="1">
      <alignment horizontal="right" vertical="center"/>
    </xf>
    <xf numFmtId="187" fontId="17" fillId="4" borderId="1" xfId="120" applyNumberFormat="1" applyFont="1" applyFill="1" applyBorder="1" applyAlignment="1">
      <alignment horizontal="right" vertical="center"/>
    </xf>
    <xf numFmtId="38" fontId="17" fillId="3" borderId="73" xfId="120" applyFont="1" applyFill="1" applyBorder="1" applyAlignment="1">
      <alignment horizontal="right" vertical="center"/>
    </xf>
    <xf numFmtId="38" fontId="17" fillId="3" borderId="168" xfId="120" applyFont="1" applyFill="1" applyBorder="1" applyAlignment="1">
      <alignment horizontal="right" vertical="center"/>
    </xf>
    <xf numFmtId="187" fontId="17" fillId="4" borderId="76" xfId="120" applyNumberFormat="1" applyFont="1" applyFill="1" applyBorder="1" applyAlignment="1">
      <alignment horizontal="right" vertical="center"/>
    </xf>
    <xf numFmtId="38" fontId="17" fillId="4" borderId="169" xfId="120" applyFont="1" applyFill="1" applyBorder="1" applyAlignment="1">
      <alignment horizontal="right" vertical="center"/>
    </xf>
    <xf numFmtId="38" fontId="17" fillId="3" borderId="37" xfId="120" applyFont="1" applyFill="1" applyBorder="1" applyAlignment="1">
      <alignment horizontal="right" vertical="center"/>
    </xf>
    <xf numFmtId="181" fontId="17" fillId="3" borderId="90" xfId="0" applyNumberFormat="1" applyFont="1" applyFill="1" applyBorder="1" applyAlignment="1">
      <alignment horizontal="right" vertical="center"/>
    </xf>
    <xf numFmtId="181" fontId="17" fillId="3" borderId="89" xfId="0" applyNumberFormat="1" applyFont="1" applyFill="1" applyBorder="1" applyAlignment="1">
      <alignment horizontal="right" vertical="center"/>
    </xf>
    <xf numFmtId="181" fontId="17" fillId="3" borderId="88" xfId="0" applyNumberFormat="1" applyFont="1" applyFill="1" applyBorder="1" applyAlignment="1">
      <alignment horizontal="right" vertical="center"/>
    </xf>
    <xf numFmtId="181" fontId="17" fillId="3" borderId="33" xfId="0" applyNumberFormat="1" applyFont="1" applyFill="1" applyBorder="1" applyAlignment="1">
      <alignment horizontal="right" vertical="center"/>
    </xf>
    <xf numFmtId="187" fontId="17" fillId="4" borderId="126" xfId="120" applyNumberFormat="1" applyFont="1" applyFill="1" applyBorder="1" applyAlignment="1">
      <alignment horizontal="right" vertical="center"/>
    </xf>
    <xf numFmtId="187" fontId="17" fillId="4" borderId="7" xfId="120" applyNumberFormat="1" applyFont="1" applyFill="1" applyBorder="1" applyAlignment="1">
      <alignment horizontal="right" vertical="center"/>
    </xf>
    <xf numFmtId="187" fontId="17" fillId="4" borderId="170" xfId="120" applyNumberFormat="1" applyFont="1" applyFill="1" applyBorder="1" applyAlignment="1">
      <alignment horizontal="right" vertical="center"/>
    </xf>
    <xf numFmtId="187" fontId="17" fillId="4" borderId="84" xfId="120" applyNumberFormat="1" applyFont="1" applyFill="1" applyBorder="1" applyAlignment="1">
      <alignment horizontal="right" vertical="center"/>
    </xf>
    <xf numFmtId="38" fontId="17" fillId="4" borderId="37" xfId="120" applyFont="1" applyFill="1" applyBorder="1" applyAlignment="1">
      <alignment horizontal="right" vertical="center" wrapText="1"/>
    </xf>
    <xf numFmtId="38" fontId="17" fillId="4" borderId="1" xfId="120" applyFont="1" applyFill="1" applyBorder="1" applyAlignment="1">
      <alignment horizontal="right" vertical="center" wrapText="1"/>
    </xf>
    <xf numFmtId="38" fontId="17" fillId="4" borderId="44" xfId="120" applyFont="1" applyFill="1" applyBorder="1" applyAlignment="1">
      <alignment horizontal="right" vertical="center" wrapText="1"/>
    </xf>
    <xf numFmtId="176" fontId="17" fillId="4" borderId="80" xfId="0" applyNumberFormat="1" applyFont="1" applyFill="1" applyBorder="1" applyAlignment="1">
      <alignment horizontal="right" vertical="center"/>
    </xf>
    <xf numFmtId="176" fontId="17" fillId="4" borderId="79" xfId="0" applyNumberFormat="1" applyFont="1" applyFill="1" applyBorder="1" applyAlignment="1">
      <alignment horizontal="right" vertical="center"/>
    </xf>
    <xf numFmtId="176" fontId="17" fillId="4" borderId="78" xfId="0" applyNumberFormat="1" applyFont="1" applyFill="1" applyBorder="1" applyAlignment="1">
      <alignment horizontal="right" vertical="center"/>
    </xf>
    <xf numFmtId="187" fontId="17" fillId="4" borderId="5" xfId="120" applyNumberFormat="1" applyFont="1" applyFill="1" applyBorder="1" applyAlignment="1">
      <alignment horizontal="right"/>
    </xf>
    <xf numFmtId="187" fontId="17" fillId="4" borderId="8" xfId="120" applyNumberFormat="1" applyFont="1" applyFill="1" applyBorder="1" applyAlignment="1">
      <alignment horizontal="right"/>
    </xf>
    <xf numFmtId="0" fontId="17" fillId="0" borderId="9" xfId="0" applyFont="1" applyBorder="1" applyAlignment="1">
      <alignment horizontal="center" vertical="center"/>
    </xf>
    <xf numFmtId="187" fontId="17" fillId="4" borderId="36" xfId="120" applyNumberFormat="1" applyFont="1" applyFill="1" applyBorder="1" applyAlignment="1">
      <alignment horizontal="right"/>
    </xf>
    <xf numFmtId="0" fontId="17" fillId="4" borderId="148" xfId="0" applyFont="1" applyFill="1" applyBorder="1" applyAlignment="1">
      <alignment horizontal="right"/>
    </xf>
    <xf numFmtId="0" fontId="17" fillId="4" borderId="152" xfId="0" applyFont="1" applyFill="1" applyBorder="1" applyAlignment="1">
      <alignment horizontal="right"/>
    </xf>
    <xf numFmtId="0" fontId="0" fillId="3" borderId="1" xfId="17" applyFont="1" applyFill="1" applyBorder="1" applyAlignment="1">
      <alignment horizontal="left" vertical="center" wrapText="1"/>
    </xf>
    <xf numFmtId="0" fontId="39" fillId="4" borderId="126" xfId="72" applyFont="1" applyFill="1" applyBorder="1" applyAlignment="1">
      <alignment horizontal="right" vertical="center" wrapText="1"/>
    </xf>
    <xf numFmtId="0" fontId="39" fillId="3" borderId="27" xfId="72" applyFont="1" applyFill="1" applyBorder="1" applyAlignment="1">
      <alignment horizontal="center" vertical="center" wrapText="1"/>
    </xf>
    <xf numFmtId="0" fontId="39" fillId="3" borderId="140" xfId="72" applyFont="1" applyFill="1" applyBorder="1" applyAlignment="1">
      <alignment horizontal="center" vertical="center" wrapText="1"/>
    </xf>
    <xf numFmtId="0" fontId="17" fillId="0" borderId="5" xfId="0" applyFont="1" applyBorder="1" applyAlignment="1">
      <alignment horizontal="left" vertical="center" wrapText="1"/>
    </xf>
    <xf numFmtId="0" fontId="38" fillId="3" borderId="56" xfId="72" applyFont="1" applyFill="1" applyBorder="1" applyAlignment="1">
      <alignment horizontal="center" vertical="center" wrapText="1"/>
    </xf>
    <xf numFmtId="0" fontId="38" fillId="3" borderId="133" xfId="72" applyFont="1" applyFill="1" applyBorder="1" applyAlignment="1">
      <alignment horizontal="center" vertical="center" wrapText="1"/>
    </xf>
    <xf numFmtId="0" fontId="38" fillId="3" borderId="134" xfId="72" applyFont="1" applyFill="1" applyBorder="1" applyAlignment="1">
      <alignment horizontal="center" vertical="center" wrapText="1"/>
    </xf>
    <xf numFmtId="0" fontId="38" fillId="3" borderId="137" xfId="72" applyFont="1" applyFill="1" applyBorder="1" applyAlignment="1">
      <alignment horizontal="center" vertical="center" wrapText="1"/>
    </xf>
    <xf numFmtId="0" fontId="28" fillId="0" borderId="128" xfId="70" applyFont="1" applyBorder="1" applyAlignment="1">
      <alignment horizontal="center" vertical="center" wrapText="1"/>
    </xf>
    <xf numFmtId="0" fontId="17" fillId="0" borderId="143" xfId="70" applyFont="1" applyBorder="1" applyAlignment="1">
      <alignment horizontal="center" vertical="center" wrapText="1"/>
    </xf>
    <xf numFmtId="0" fontId="17" fillId="0" borderId="0" xfId="70" applyFont="1">
      <alignment vertical="center"/>
    </xf>
    <xf numFmtId="0" fontId="28" fillId="0" borderId="0" xfId="70" applyFont="1" applyAlignment="1">
      <alignment horizontal="left" vertical="center"/>
    </xf>
    <xf numFmtId="0" fontId="28" fillId="0" borderId="1" xfId="70" applyFont="1" applyBorder="1" applyAlignment="1">
      <alignment horizontal="center" vertical="center" wrapText="1"/>
    </xf>
    <xf numFmtId="0" fontId="17" fillId="0" borderId="1" xfId="70" applyFont="1" applyBorder="1" applyAlignment="1">
      <alignment horizontal="center" vertical="center" wrapText="1"/>
    </xf>
    <xf numFmtId="0" fontId="28" fillId="0" borderId="66" xfId="0" applyFont="1" applyBorder="1" applyAlignment="1">
      <alignment horizontal="center" vertical="center" wrapText="1"/>
    </xf>
    <xf numFmtId="0" fontId="28" fillId="0" borderId="69" xfId="0" applyFont="1" applyBorder="1" applyAlignment="1">
      <alignment horizontal="center" vertical="center" wrapText="1"/>
    </xf>
    <xf numFmtId="0" fontId="28" fillId="0" borderId="68"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3" xfId="0" applyFont="1" applyBorder="1" applyAlignment="1">
      <alignment horizontal="center" vertical="center" shrinkToFit="1"/>
    </xf>
    <xf numFmtId="0" fontId="28" fillId="0" borderId="9" xfId="0" applyFont="1" applyBorder="1" applyAlignment="1">
      <alignment horizontal="center" vertical="center" shrinkToFit="1"/>
    </xf>
    <xf numFmtId="0" fontId="49" fillId="0" borderId="1" xfId="0" applyFont="1" applyBorder="1" applyAlignment="1">
      <alignment horizontal="center" vertical="center" wrapText="1"/>
    </xf>
    <xf numFmtId="0" fontId="49" fillId="0" borderId="5"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5" xfId="0" applyFont="1" applyBorder="1" applyAlignment="1">
      <alignment horizontal="center" vertical="center" wrapText="1"/>
    </xf>
    <xf numFmtId="182" fontId="17" fillId="0" borderId="141" xfId="45" applyNumberFormat="1" applyFont="1" applyBorder="1">
      <alignment vertical="center"/>
    </xf>
    <xf numFmtId="0" fontId="77" fillId="0" borderId="0" xfId="79" applyFont="1">
      <alignment vertical="center"/>
    </xf>
    <xf numFmtId="0" fontId="78" fillId="0" borderId="0" xfId="26" applyFont="1" applyAlignment="1">
      <alignment vertical="top"/>
    </xf>
    <xf numFmtId="0" fontId="79" fillId="0" borderId="0" xfId="0" applyFont="1" applyAlignment="1">
      <alignment horizontal="left" vertical="center"/>
    </xf>
    <xf numFmtId="0" fontId="80" fillId="0" borderId="66" xfId="0" applyFont="1" applyBorder="1" applyAlignment="1">
      <alignment horizontal="center" vertical="center" wrapText="1"/>
    </xf>
    <xf numFmtId="0" fontId="80" fillId="0" borderId="69" xfId="0" applyFont="1" applyBorder="1" applyAlignment="1">
      <alignment horizontal="center" vertical="center" wrapText="1"/>
    </xf>
    <xf numFmtId="0" fontId="80" fillId="0" borderId="68" xfId="0" applyFont="1" applyBorder="1" applyAlignment="1">
      <alignment horizontal="center" vertical="center" wrapText="1"/>
    </xf>
    <xf numFmtId="0" fontId="80" fillId="0" borderId="1" xfId="0" applyFont="1" applyBorder="1" applyAlignment="1">
      <alignment horizontal="center" vertical="center" wrapText="1"/>
    </xf>
    <xf numFmtId="0" fontId="79" fillId="0" borderId="50" xfId="0" applyFont="1" applyBorder="1" applyAlignment="1">
      <alignment horizontal="left" vertical="center"/>
    </xf>
    <xf numFmtId="0" fontId="79" fillId="0" borderId="70" xfId="0" applyFont="1" applyBorder="1" applyAlignment="1">
      <alignment horizontal="left" vertical="center"/>
    </xf>
    <xf numFmtId="184" fontId="79" fillId="0" borderId="0" xfId="0" applyNumberFormat="1" applyFont="1" applyAlignment="1">
      <alignment horizontal="left" vertical="center"/>
    </xf>
    <xf numFmtId="184" fontId="79" fillId="0" borderId="0" xfId="0" applyNumberFormat="1" applyFont="1" applyAlignment="1">
      <alignment horizontal="center" vertical="center"/>
    </xf>
    <xf numFmtId="0" fontId="81" fillId="0" borderId="44" xfId="0" applyFont="1" applyBorder="1" applyAlignment="1">
      <alignment vertical="center"/>
    </xf>
    <xf numFmtId="0" fontId="79" fillId="0" borderId="72" xfId="0" applyFont="1" applyBorder="1" applyAlignment="1">
      <alignment horizontal="left" vertical="center"/>
    </xf>
    <xf numFmtId="0" fontId="81" fillId="0" borderId="44" xfId="0" applyFont="1" applyBorder="1" applyAlignment="1">
      <alignment horizontal="center" vertical="center"/>
    </xf>
    <xf numFmtId="0" fontId="81" fillId="0" borderId="43" xfId="0" applyFont="1" applyBorder="1" applyAlignment="1">
      <alignment horizontal="center" vertical="center"/>
    </xf>
    <xf numFmtId="0" fontId="81" fillId="0" borderId="45" xfId="0" applyFont="1" applyBorder="1" applyAlignment="1">
      <alignment horizontal="center" vertical="center"/>
    </xf>
    <xf numFmtId="0" fontId="81" fillId="0" borderId="41" xfId="0" applyFont="1" applyBorder="1" applyAlignment="1">
      <alignment horizontal="center" vertical="center"/>
    </xf>
    <xf numFmtId="0" fontId="81" fillId="0" borderId="45" xfId="0" applyFont="1" applyBorder="1" applyAlignment="1">
      <alignment vertical="center"/>
    </xf>
    <xf numFmtId="0" fontId="79" fillId="0" borderId="44" xfId="0" applyFont="1" applyBorder="1" applyAlignment="1">
      <alignment vertical="center"/>
    </xf>
    <xf numFmtId="0" fontId="79" fillId="0" borderId="50" xfId="0" applyFont="1" applyBorder="1" applyAlignment="1">
      <alignment vertical="center" wrapText="1"/>
    </xf>
    <xf numFmtId="0" fontId="79" fillId="0" borderId="48" xfId="0" applyFont="1" applyBorder="1" applyAlignment="1">
      <alignment horizontal="left" vertical="center"/>
    </xf>
    <xf numFmtId="184" fontId="82" fillId="0" borderId="0" xfId="0" applyNumberFormat="1" applyFont="1" applyAlignment="1">
      <alignment vertical="center"/>
    </xf>
    <xf numFmtId="0" fontId="81" fillId="0" borderId="0" xfId="0" applyFont="1" applyAlignment="1">
      <alignment horizontal="left" vertical="center" wrapText="1"/>
    </xf>
    <xf numFmtId="183" fontId="81" fillId="0" borderId="0" xfId="0" applyNumberFormat="1" applyFont="1" applyAlignment="1">
      <alignment horizontal="left" vertical="center" shrinkToFit="1"/>
    </xf>
    <xf numFmtId="0" fontId="81" fillId="0" borderId="0" xfId="0" applyFont="1" applyAlignment="1">
      <alignment horizontal="left" vertical="center" shrinkToFit="1"/>
    </xf>
    <xf numFmtId="0" fontId="81" fillId="0" borderId="0" xfId="0" applyFont="1" applyAlignment="1">
      <alignment vertical="center" wrapText="1"/>
    </xf>
    <xf numFmtId="0" fontId="79" fillId="0" borderId="0" xfId="0" applyFont="1" applyAlignment="1">
      <alignment vertical="center"/>
    </xf>
    <xf numFmtId="0" fontId="81" fillId="0" borderId="0" xfId="0" applyFont="1" applyAlignment="1">
      <alignment vertical="center"/>
    </xf>
    <xf numFmtId="184" fontId="79" fillId="0" borderId="0" xfId="0" applyNumberFormat="1" applyFont="1" applyAlignment="1">
      <alignment vertical="center"/>
    </xf>
    <xf numFmtId="0" fontId="79" fillId="0" borderId="0" xfId="0" applyFont="1" applyAlignment="1">
      <alignment horizontal="center" vertical="center"/>
    </xf>
    <xf numFmtId="0" fontId="83" fillId="0" borderId="0" xfId="72" applyFont="1">
      <alignment vertical="center"/>
    </xf>
    <xf numFmtId="0" fontId="80" fillId="0" borderId="0" xfId="0" applyFont="1" applyAlignment="1">
      <alignment vertical="top" wrapText="1"/>
    </xf>
    <xf numFmtId="0" fontId="79" fillId="0" borderId="0" xfId="0" applyFont="1" applyAlignment="1">
      <alignment horizontal="left"/>
    </xf>
    <xf numFmtId="0" fontId="79" fillId="0" borderId="18" xfId="0" applyFont="1" applyBorder="1" applyAlignment="1">
      <alignment vertical="center"/>
    </xf>
    <xf numFmtId="0" fontId="80" fillId="3" borderId="29" xfId="0" applyFont="1" applyFill="1" applyBorder="1" applyAlignment="1">
      <alignment vertical="center" wrapText="1"/>
    </xf>
    <xf numFmtId="0" fontId="79" fillId="0" borderId="42" xfId="0" applyFont="1" applyBorder="1" applyAlignment="1">
      <alignment vertical="center" wrapText="1"/>
    </xf>
    <xf numFmtId="0" fontId="79" fillId="0" borderId="77" xfId="0" applyFont="1" applyBorder="1" applyAlignment="1">
      <alignment horizontal="right" vertical="center"/>
    </xf>
    <xf numFmtId="184" fontId="79" fillId="0" borderId="0" xfId="0" applyNumberFormat="1" applyFont="1" applyAlignment="1">
      <alignment horizontal="center" vertical="center" wrapText="1"/>
    </xf>
    <xf numFmtId="0" fontId="79" fillId="0" borderId="5" xfId="0" applyFont="1" applyBorder="1" applyAlignment="1">
      <alignment horizontal="center" vertical="center" wrapText="1"/>
    </xf>
    <xf numFmtId="0" fontId="79" fillId="0" borderId="0" xfId="0" applyFont="1" applyAlignment="1">
      <alignment horizontal="center" vertical="center" wrapText="1"/>
    </xf>
    <xf numFmtId="0" fontId="81" fillId="3" borderId="34" xfId="0" applyFont="1" applyFill="1" applyBorder="1" applyAlignment="1">
      <alignment vertical="center" wrapText="1"/>
    </xf>
    <xf numFmtId="185" fontId="79" fillId="3" borderId="66" xfId="0" applyNumberFormat="1" applyFont="1" applyFill="1" applyBorder="1" applyAlignment="1">
      <alignment vertical="center"/>
    </xf>
    <xf numFmtId="185" fontId="79" fillId="3" borderId="82" xfId="0" applyNumberFormat="1" applyFont="1" applyFill="1" applyBorder="1" applyAlignment="1">
      <alignment vertical="center"/>
    </xf>
    <xf numFmtId="185" fontId="79" fillId="3" borderId="68" xfId="0" applyNumberFormat="1" applyFont="1" applyFill="1" applyBorder="1" applyAlignment="1">
      <alignment vertical="center"/>
    </xf>
    <xf numFmtId="0" fontId="81" fillId="3" borderId="1" xfId="0" applyFont="1" applyFill="1" applyBorder="1" applyAlignment="1">
      <alignment vertical="center" wrapText="1"/>
    </xf>
    <xf numFmtId="185" fontId="79" fillId="4" borderId="66" xfId="0" applyNumberFormat="1" applyFont="1" applyFill="1" applyBorder="1" applyAlignment="1">
      <alignment vertical="center"/>
    </xf>
    <xf numFmtId="185" fontId="79" fillId="4" borderId="1" xfId="0" applyNumberFormat="1" applyFont="1" applyFill="1" applyBorder="1" applyAlignment="1">
      <alignment vertical="center"/>
    </xf>
    <xf numFmtId="185" fontId="79" fillId="3" borderId="1" xfId="0" applyNumberFormat="1" applyFont="1" applyFill="1" applyBorder="1" applyAlignment="1">
      <alignment vertical="center"/>
    </xf>
    <xf numFmtId="0" fontId="81" fillId="4" borderId="76" xfId="0" applyFont="1" applyFill="1" applyBorder="1" applyAlignment="1">
      <alignment vertical="center" wrapText="1"/>
    </xf>
    <xf numFmtId="176" fontId="79" fillId="4" borderId="79" xfId="0" applyNumberFormat="1" applyFont="1" applyFill="1" applyBorder="1" applyAlignment="1">
      <alignment vertical="center"/>
    </xf>
    <xf numFmtId="0" fontId="81" fillId="4" borderId="84" xfId="0" applyFont="1" applyFill="1" applyBorder="1" applyAlignment="1">
      <alignment vertical="center" wrapText="1"/>
    </xf>
    <xf numFmtId="176" fontId="79" fillId="4" borderId="78" xfId="0" applyNumberFormat="1" applyFont="1" applyFill="1" applyBorder="1" applyAlignment="1">
      <alignment vertical="center"/>
    </xf>
    <xf numFmtId="0" fontId="79" fillId="0" borderId="0" xfId="0" applyFont="1" applyAlignment="1">
      <alignment horizontal="center" vertical="center" shrinkToFit="1"/>
    </xf>
    <xf numFmtId="181" fontId="79" fillId="0" borderId="0" xfId="0" applyNumberFormat="1" applyFont="1" applyAlignment="1">
      <alignment vertical="center"/>
    </xf>
    <xf numFmtId="184" fontId="85" fillId="0" borderId="0" xfId="0" applyNumberFormat="1" applyFont="1" applyAlignment="1">
      <alignment horizontal="center" vertical="center"/>
    </xf>
    <xf numFmtId="0" fontId="79" fillId="0" borderId="0" xfId="0" applyFont="1" applyAlignment="1">
      <alignment vertical="center" wrapText="1"/>
    </xf>
    <xf numFmtId="0" fontId="80" fillId="0" borderId="3" xfId="0" applyFont="1" applyBorder="1" applyAlignment="1">
      <alignment horizontal="center" vertical="center" shrinkToFit="1"/>
    </xf>
    <xf numFmtId="0" fontId="80" fillId="0" borderId="9" xfId="0" applyFont="1" applyBorder="1" applyAlignment="1">
      <alignment horizontal="center" vertical="center" shrinkToFit="1"/>
    </xf>
    <xf numFmtId="0" fontId="80" fillId="0" borderId="0" xfId="0" applyFont="1" applyAlignment="1">
      <alignment horizontal="center" vertical="center" shrinkToFit="1"/>
    </xf>
    <xf numFmtId="0" fontId="86" fillId="0" borderId="1" xfId="0" applyFont="1" applyBorder="1" applyAlignment="1">
      <alignment horizontal="center" vertical="center" wrapText="1"/>
    </xf>
    <xf numFmtId="0" fontId="86" fillId="0" borderId="5" xfId="0" applyFont="1" applyBorder="1" applyAlignment="1">
      <alignment horizontal="center" vertical="center" wrapText="1"/>
    </xf>
    <xf numFmtId="0" fontId="86" fillId="0" borderId="0" xfId="0" applyFont="1" applyAlignment="1">
      <alignment horizontal="center" vertical="center" wrapText="1"/>
    </xf>
    <xf numFmtId="0" fontId="80" fillId="3" borderId="19" xfId="0" applyFont="1" applyFill="1" applyBorder="1" applyAlignment="1">
      <alignment vertical="center" wrapText="1"/>
    </xf>
    <xf numFmtId="0" fontId="79" fillId="0" borderId="83" xfId="0" applyFont="1" applyBorder="1" applyAlignment="1">
      <alignment vertical="center"/>
    </xf>
    <xf numFmtId="0" fontId="79" fillId="3" borderId="1" xfId="0" applyFont="1" applyFill="1" applyBorder="1" applyAlignment="1">
      <alignment horizontal="left" vertical="center"/>
    </xf>
    <xf numFmtId="0" fontId="79" fillId="3" borderId="37" xfId="0" applyFont="1" applyFill="1" applyBorder="1" applyAlignment="1">
      <alignment horizontal="left" vertical="center"/>
    </xf>
    <xf numFmtId="185" fontId="81" fillId="3" borderId="37" xfId="0" applyNumberFormat="1" applyFont="1" applyFill="1" applyBorder="1" applyAlignment="1">
      <alignment horizontal="right" vertical="center" wrapText="1"/>
    </xf>
    <xf numFmtId="0" fontId="79" fillId="3" borderId="5" xfId="0" applyFont="1" applyFill="1" applyBorder="1" applyAlignment="1">
      <alignment horizontal="left" vertical="center"/>
    </xf>
    <xf numFmtId="185" fontId="79" fillId="0" borderId="0" xfId="0" applyNumberFormat="1" applyFont="1" applyAlignment="1">
      <alignment horizontal="left" vertical="center"/>
    </xf>
    <xf numFmtId="0" fontId="81" fillId="0" borderId="0" xfId="0" applyFont="1" applyAlignment="1">
      <alignment horizontal="right" vertical="center" shrinkToFit="1"/>
    </xf>
    <xf numFmtId="0" fontId="81" fillId="0" borderId="0" xfId="0" applyFont="1" applyAlignment="1">
      <alignment vertical="center" shrinkToFit="1"/>
    </xf>
    <xf numFmtId="184" fontId="79" fillId="0" borderId="0" xfId="0" applyNumberFormat="1" applyFont="1" applyAlignment="1">
      <alignment vertical="top" wrapText="1"/>
    </xf>
    <xf numFmtId="184" fontId="79" fillId="0" borderId="0" xfId="0" applyNumberFormat="1" applyFont="1" applyAlignment="1">
      <alignment horizontal="left" vertical="top" wrapText="1"/>
    </xf>
    <xf numFmtId="0" fontId="80" fillId="0" borderId="29" xfId="0" applyFont="1" applyBorder="1" applyAlignment="1">
      <alignment vertical="center" wrapText="1"/>
    </xf>
    <xf numFmtId="0" fontId="80" fillId="0" borderId="42" xfId="0" applyFont="1" applyBorder="1" applyAlignment="1">
      <alignment vertical="center" wrapText="1"/>
    </xf>
    <xf numFmtId="0" fontId="79" fillId="0" borderId="18" xfId="0" applyFont="1" applyBorder="1" applyAlignment="1">
      <alignment horizontal="center" vertical="center"/>
    </xf>
    <xf numFmtId="0" fontId="81" fillId="0" borderId="0" xfId="0" applyFont="1" applyAlignment="1">
      <alignment horizontal="center" vertical="center" wrapText="1"/>
    </xf>
    <xf numFmtId="0" fontId="81" fillId="0" borderId="37" xfId="0" applyFont="1" applyBorder="1" applyAlignment="1">
      <alignment vertical="center"/>
    </xf>
    <xf numFmtId="176" fontId="79" fillId="4" borderId="76" xfId="0" applyNumberFormat="1" applyFont="1" applyFill="1" applyBorder="1" applyAlignment="1">
      <alignment vertical="center"/>
    </xf>
    <xf numFmtId="185" fontId="79" fillId="4" borderId="90" xfId="0" applyNumberFormat="1" applyFont="1" applyFill="1" applyBorder="1" applyAlignment="1">
      <alignment vertical="center" wrapText="1"/>
    </xf>
    <xf numFmtId="185" fontId="79" fillId="4" borderId="89" xfId="0" applyNumberFormat="1" applyFont="1" applyFill="1" applyBorder="1" applyAlignment="1">
      <alignment vertical="center" wrapText="1"/>
    </xf>
    <xf numFmtId="185" fontId="79" fillId="4" borderId="93" xfId="0" applyNumberFormat="1" applyFont="1" applyFill="1" applyBorder="1" applyAlignment="1">
      <alignment vertical="center" wrapText="1"/>
    </xf>
    <xf numFmtId="185" fontId="79" fillId="4" borderId="67" xfId="0" applyNumberFormat="1" applyFont="1" applyFill="1" applyBorder="1" applyAlignment="1">
      <alignment vertical="center" wrapText="1"/>
    </xf>
    <xf numFmtId="0" fontId="79" fillId="4" borderId="1" xfId="0" applyFont="1" applyFill="1" applyBorder="1" applyAlignment="1">
      <alignment horizontal="right" vertical="center" wrapText="1"/>
    </xf>
    <xf numFmtId="0" fontId="79" fillId="0" borderId="5" xfId="0" applyFont="1" applyBorder="1" applyAlignment="1">
      <alignment horizontal="left" vertical="center" wrapText="1"/>
    </xf>
    <xf numFmtId="0" fontId="81" fillId="0" borderId="25" xfId="0" applyFont="1" applyBorder="1" applyAlignment="1">
      <alignment vertical="center"/>
    </xf>
    <xf numFmtId="0" fontId="81" fillId="0" borderId="1" xfId="0" applyFont="1" applyBorder="1" applyAlignment="1">
      <alignment vertical="center" wrapText="1"/>
    </xf>
    <xf numFmtId="185" fontId="79" fillId="0" borderId="37" xfId="0" applyNumberFormat="1" applyFont="1" applyBorder="1" applyAlignment="1">
      <alignment vertical="center"/>
    </xf>
    <xf numFmtId="185" fontId="79" fillId="0" borderId="44" xfId="0" applyNumberFormat="1" applyFont="1" applyBorder="1" applyAlignment="1">
      <alignment vertical="center"/>
    </xf>
    <xf numFmtId="185" fontId="79" fillId="0" borderId="43" xfId="0" applyNumberFormat="1" applyFont="1" applyBorder="1" applyAlignment="1">
      <alignment vertical="center"/>
    </xf>
    <xf numFmtId="185" fontId="79" fillId="0" borderId="1" xfId="0" applyNumberFormat="1" applyFont="1" applyBorder="1" applyAlignment="1">
      <alignment vertical="center"/>
    </xf>
    <xf numFmtId="0" fontId="79" fillId="4" borderId="76" xfId="0" applyFont="1" applyFill="1" applyBorder="1" applyAlignment="1">
      <alignment horizontal="right" vertical="center" wrapText="1"/>
    </xf>
    <xf numFmtId="0" fontId="79" fillId="0" borderId="18" xfId="0" applyFont="1" applyBorder="1" applyAlignment="1">
      <alignment horizontal="left" vertical="center"/>
    </xf>
    <xf numFmtId="0" fontId="81" fillId="0" borderId="49" xfId="0" applyFont="1" applyBorder="1" applyAlignment="1">
      <alignment vertical="center"/>
    </xf>
    <xf numFmtId="0" fontId="81" fillId="0" borderId="37" xfId="0" applyFont="1" applyBorder="1" applyAlignment="1">
      <alignment horizontal="center" vertical="center"/>
    </xf>
    <xf numFmtId="0" fontId="81" fillId="3" borderId="44" xfId="0" applyFont="1" applyFill="1" applyBorder="1" applyAlignment="1">
      <alignment horizontal="left" vertical="center"/>
    </xf>
    <xf numFmtId="185" fontId="79" fillId="3" borderId="75" xfId="0" applyNumberFormat="1" applyFont="1" applyFill="1" applyBorder="1" applyAlignment="1">
      <alignment vertical="center"/>
    </xf>
    <xf numFmtId="185" fontId="79" fillId="3" borderId="74" xfId="0" applyNumberFormat="1" applyFont="1" applyFill="1" applyBorder="1" applyAlignment="1">
      <alignment vertical="center"/>
    </xf>
    <xf numFmtId="185" fontId="79" fillId="3" borderId="91" xfId="0" applyNumberFormat="1" applyFont="1" applyFill="1" applyBorder="1" applyAlignment="1">
      <alignment vertical="center"/>
    </xf>
    <xf numFmtId="176" fontId="79" fillId="4" borderId="1" xfId="0" applyNumberFormat="1" applyFont="1" applyFill="1" applyBorder="1" applyAlignment="1">
      <alignment horizontal="right" vertical="center"/>
    </xf>
    <xf numFmtId="0" fontId="81" fillId="0" borderId="49" xfId="0" applyFont="1" applyBorder="1" applyAlignment="1">
      <alignment vertical="center" wrapText="1"/>
    </xf>
    <xf numFmtId="185" fontId="79" fillId="3" borderId="73" xfId="0" applyNumberFormat="1" applyFont="1" applyFill="1" applyBorder="1" applyAlignment="1">
      <alignment vertical="center"/>
    </xf>
    <xf numFmtId="0" fontId="81" fillId="0" borderId="44" xfId="0" applyFont="1" applyBorder="1" applyAlignment="1">
      <alignment horizontal="left" vertical="center"/>
    </xf>
    <xf numFmtId="0" fontId="81" fillId="3" borderId="44" xfId="0" applyFont="1" applyFill="1" applyBorder="1" applyAlignment="1">
      <alignment horizontal="left" vertical="center" shrinkToFit="1"/>
    </xf>
    <xf numFmtId="0" fontId="81" fillId="0" borderId="43" xfId="0" applyFont="1" applyBorder="1" applyAlignment="1">
      <alignment horizontal="left" vertical="center"/>
    </xf>
    <xf numFmtId="0" fontId="81" fillId="0" borderId="19" xfId="0" applyFont="1" applyBorder="1" applyAlignment="1">
      <alignment vertical="center" wrapText="1"/>
    </xf>
    <xf numFmtId="185" fontId="79" fillId="4" borderId="75" xfId="0" applyNumberFormat="1" applyFont="1" applyFill="1" applyBorder="1" applyAlignment="1">
      <alignment vertical="center"/>
    </xf>
    <xf numFmtId="185" fontId="79" fillId="4" borderId="74" xfId="0" applyNumberFormat="1" applyFont="1" applyFill="1" applyBorder="1" applyAlignment="1">
      <alignment vertical="center"/>
    </xf>
    <xf numFmtId="185" fontId="79" fillId="4" borderId="91" xfId="0" applyNumberFormat="1" applyFont="1" applyFill="1" applyBorder="1" applyAlignment="1">
      <alignment vertical="center"/>
    </xf>
    <xf numFmtId="176" fontId="79" fillId="4" borderId="76" xfId="0" applyNumberFormat="1" applyFont="1" applyFill="1" applyBorder="1" applyAlignment="1">
      <alignment horizontal="right" vertical="center"/>
    </xf>
    <xf numFmtId="0" fontId="81" fillId="0" borderId="28" xfId="0" applyFont="1" applyBorder="1" applyAlignment="1">
      <alignment vertical="center" wrapText="1"/>
    </xf>
    <xf numFmtId="185" fontId="79" fillId="4" borderId="92" xfId="0" applyNumberFormat="1" applyFont="1" applyFill="1" applyBorder="1" applyAlignment="1">
      <alignment vertical="center"/>
    </xf>
    <xf numFmtId="185" fontId="79" fillId="3" borderId="37" xfId="0" applyNumberFormat="1" applyFont="1" applyFill="1" applyBorder="1" applyAlignment="1">
      <alignment vertical="center"/>
    </xf>
    <xf numFmtId="0" fontId="81" fillId="0" borderId="48" xfId="0" applyFont="1" applyBorder="1" applyAlignment="1">
      <alignment horizontal="left" vertical="center"/>
    </xf>
    <xf numFmtId="181" fontId="79" fillId="3" borderId="90" xfId="0" applyNumberFormat="1" applyFont="1" applyFill="1" applyBorder="1" applyAlignment="1">
      <alignment vertical="center"/>
    </xf>
    <xf numFmtId="181" fontId="79" fillId="3" borderId="89" xfId="0" applyNumberFormat="1" applyFont="1" applyFill="1" applyBorder="1" applyAlignment="1">
      <alignment vertical="center"/>
    </xf>
    <xf numFmtId="181" fontId="79" fillId="3" borderId="88" xfId="0" applyNumberFormat="1" applyFont="1" applyFill="1" applyBorder="1" applyAlignment="1">
      <alignment vertical="center"/>
    </xf>
    <xf numFmtId="181" fontId="79" fillId="3" borderId="33" xfId="0" applyNumberFormat="1" applyFont="1" applyFill="1" applyBorder="1" applyAlignment="1">
      <alignment vertical="center"/>
    </xf>
    <xf numFmtId="181" fontId="79" fillId="4" borderId="87" xfId="0" applyNumberFormat="1" applyFont="1" applyFill="1" applyBorder="1" applyAlignment="1">
      <alignment horizontal="right" vertical="center"/>
    </xf>
    <xf numFmtId="181" fontId="79" fillId="4" borderId="86" xfId="0" applyNumberFormat="1" applyFont="1" applyFill="1" applyBorder="1" applyAlignment="1">
      <alignment horizontal="right" vertical="center"/>
    </xf>
    <xf numFmtId="181" fontId="79" fillId="4" borderId="85" xfId="0" applyNumberFormat="1" applyFont="1" applyFill="1" applyBorder="1" applyAlignment="1">
      <alignment horizontal="right" vertical="center"/>
    </xf>
    <xf numFmtId="181" fontId="79" fillId="4" borderId="7" xfId="0" applyNumberFormat="1" applyFont="1" applyFill="1" applyBorder="1" applyAlignment="1">
      <alignment horizontal="right" vertical="center"/>
    </xf>
    <xf numFmtId="176" fontId="79" fillId="4" borderId="84" xfId="0" applyNumberFormat="1" applyFont="1" applyFill="1" applyBorder="1" applyAlignment="1">
      <alignment horizontal="right" vertical="center"/>
    </xf>
    <xf numFmtId="0" fontId="79" fillId="0" borderId="8" xfId="0" applyFont="1" applyBorder="1" applyAlignment="1">
      <alignment horizontal="left" vertical="center" wrapText="1"/>
    </xf>
    <xf numFmtId="0" fontId="79" fillId="0" borderId="0" xfId="0" applyFont="1" applyAlignment="1">
      <alignment horizontal="left" vertical="top"/>
    </xf>
    <xf numFmtId="0" fontId="84" fillId="0" borderId="0" xfId="0" applyFont="1" applyAlignment="1">
      <alignment horizontal="left" vertical="top" wrapText="1"/>
    </xf>
    <xf numFmtId="0" fontId="79" fillId="0" borderId="21" xfId="0" applyFont="1" applyBorder="1" applyAlignment="1">
      <alignment horizontal="left"/>
    </xf>
    <xf numFmtId="0" fontId="81" fillId="0" borderId="21" xfId="0" applyFont="1" applyBorder="1" applyAlignment="1">
      <alignment horizontal="left" vertical="center" wrapText="1"/>
    </xf>
    <xf numFmtId="183" fontId="81" fillId="0" borderId="21" xfId="0" applyNumberFormat="1" applyFont="1" applyBorder="1" applyAlignment="1">
      <alignment horizontal="left" vertical="center" shrinkToFit="1"/>
    </xf>
    <xf numFmtId="0" fontId="81" fillId="0" borderId="21" xfId="0" applyFont="1" applyBorder="1" applyAlignment="1">
      <alignment horizontal="left" vertical="center" shrinkToFit="1"/>
    </xf>
    <xf numFmtId="0" fontId="81" fillId="0" borderId="21" xfId="0" applyFont="1" applyBorder="1" applyAlignment="1">
      <alignment vertical="center" wrapText="1"/>
    </xf>
    <xf numFmtId="0" fontId="79" fillId="3" borderId="29" xfId="0" applyFont="1" applyFill="1" applyBorder="1" applyAlignment="1">
      <alignment vertical="center" wrapText="1"/>
    </xf>
    <xf numFmtId="0" fontId="79" fillId="0" borderId="29" xfId="0" applyFont="1" applyBorder="1" applyAlignment="1">
      <alignment vertical="center" wrapText="1"/>
    </xf>
    <xf numFmtId="0" fontId="79" fillId="0" borderId="30" xfId="0" applyFont="1" applyBorder="1" applyAlignment="1">
      <alignment vertical="center" wrapText="1"/>
    </xf>
    <xf numFmtId="0" fontId="81" fillId="0" borderId="44" xfId="0" applyFont="1" applyBorder="1" applyAlignment="1">
      <alignment horizontal="left" vertical="center" wrapText="1"/>
    </xf>
    <xf numFmtId="176" fontId="79" fillId="4" borderId="5" xfId="0" applyNumberFormat="1" applyFont="1" applyFill="1" applyBorder="1" applyAlignment="1">
      <alignment horizontal="right" vertical="center"/>
    </xf>
    <xf numFmtId="0" fontId="79" fillId="0" borderId="47" xfId="0" applyFont="1" applyBorder="1" applyAlignment="1">
      <alignment horizontal="left" vertical="center"/>
    </xf>
    <xf numFmtId="185" fontId="79" fillId="3" borderId="81" xfId="0" applyNumberFormat="1" applyFont="1" applyFill="1" applyBorder="1" applyAlignment="1">
      <alignment vertical="center"/>
    </xf>
    <xf numFmtId="0" fontId="79" fillId="0" borderId="32" xfId="0" applyFont="1" applyBorder="1" applyAlignment="1">
      <alignment horizontal="left" vertical="center"/>
    </xf>
    <xf numFmtId="176" fontId="79" fillId="4" borderId="80" xfId="0" applyNumberFormat="1" applyFont="1" applyFill="1" applyBorder="1" applyAlignment="1">
      <alignment vertical="center"/>
    </xf>
    <xf numFmtId="181" fontId="79" fillId="3" borderId="67" xfId="0" applyNumberFormat="1" applyFont="1" applyFill="1" applyBorder="1" applyAlignment="1">
      <alignment vertical="center"/>
    </xf>
    <xf numFmtId="181" fontId="79" fillId="3" borderId="69" xfId="0" applyNumberFormat="1" applyFont="1" applyFill="1" applyBorder="1" applyAlignment="1">
      <alignment vertical="center"/>
    </xf>
    <xf numFmtId="181" fontId="79" fillId="3" borderId="68" xfId="0" applyNumberFormat="1" applyFont="1" applyFill="1" applyBorder="1" applyAlignment="1">
      <alignment vertical="center"/>
    </xf>
    <xf numFmtId="181" fontId="79" fillId="4" borderId="84" xfId="0" applyNumberFormat="1" applyFont="1" applyFill="1" applyBorder="1" applyAlignment="1">
      <alignment horizontal="right" vertical="center"/>
    </xf>
    <xf numFmtId="181" fontId="79" fillId="4" borderId="57" xfId="0" applyNumberFormat="1" applyFont="1" applyFill="1" applyBorder="1" applyAlignment="1">
      <alignment horizontal="right" vertical="center"/>
    </xf>
    <xf numFmtId="0" fontId="79" fillId="0" borderId="21" xfId="0" applyFont="1" applyBorder="1" applyAlignment="1">
      <alignment vertical="center"/>
    </xf>
    <xf numFmtId="0" fontId="80" fillId="0" borderId="5" xfId="0" applyFont="1" applyBorder="1" applyAlignment="1">
      <alignment horizontal="center" vertical="center" wrapText="1"/>
    </xf>
    <xf numFmtId="0" fontId="81" fillId="3" borderId="43" xfId="0" applyFont="1" applyFill="1" applyBorder="1" applyAlignment="1">
      <alignment vertical="center" wrapText="1"/>
    </xf>
    <xf numFmtId="185" fontId="79" fillId="3" borderId="5" xfId="0" applyNumberFormat="1" applyFont="1" applyFill="1" applyBorder="1" applyAlignment="1">
      <alignment vertical="center"/>
    </xf>
    <xf numFmtId="185" fontId="79" fillId="4" borderId="73" xfId="0" applyNumberFormat="1" applyFont="1" applyFill="1" applyBorder="1" applyAlignment="1">
      <alignment vertical="center"/>
    </xf>
    <xf numFmtId="185" fontId="79" fillId="4" borderId="35" xfId="0" applyNumberFormat="1" applyFont="1" applyFill="1" applyBorder="1" applyAlignment="1">
      <alignment vertical="center"/>
    </xf>
    <xf numFmtId="185" fontId="79" fillId="3" borderId="67" xfId="0" applyNumberFormat="1" applyFont="1" applyFill="1" applyBorder="1" applyAlignment="1">
      <alignment vertical="center"/>
    </xf>
    <xf numFmtId="185" fontId="79" fillId="3" borderId="69" xfId="0" applyNumberFormat="1" applyFont="1" applyFill="1" applyBorder="1" applyAlignment="1">
      <alignment vertical="center"/>
    </xf>
    <xf numFmtId="185" fontId="79" fillId="3" borderId="35" xfId="0" applyNumberFormat="1" applyFont="1" applyFill="1" applyBorder="1" applyAlignment="1">
      <alignment vertical="center"/>
    </xf>
    <xf numFmtId="185" fontId="79" fillId="4" borderId="57" xfId="0" applyNumberFormat="1" applyFont="1" applyFill="1" applyBorder="1" applyAlignment="1">
      <alignment horizontal="right" vertical="center"/>
    </xf>
    <xf numFmtId="185" fontId="79" fillId="4" borderId="8" xfId="0" applyNumberFormat="1" applyFont="1" applyFill="1" applyBorder="1" applyAlignment="1">
      <alignment horizontal="right" vertical="center"/>
    </xf>
    <xf numFmtId="185" fontId="79" fillId="4" borderId="66" xfId="0" applyNumberFormat="1" applyFont="1" applyFill="1" applyBorder="1" applyAlignment="1">
      <alignment horizontal="right" vertical="center"/>
    </xf>
    <xf numFmtId="185" fontId="79" fillId="4" borderId="5" xfId="0" applyNumberFormat="1" applyFont="1" applyFill="1" applyBorder="1" applyAlignment="1">
      <alignment horizontal="right" vertical="center"/>
    </xf>
    <xf numFmtId="185" fontId="79" fillId="4" borderId="67" xfId="0" applyNumberFormat="1" applyFont="1" applyFill="1" applyBorder="1" applyAlignment="1">
      <alignment horizontal="right" vertical="center"/>
    </xf>
    <xf numFmtId="185" fontId="79" fillId="4" borderId="35" xfId="0" applyNumberFormat="1" applyFont="1" applyFill="1" applyBorder="1" applyAlignment="1">
      <alignment horizontal="right" vertical="center"/>
    </xf>
    <xf numFmtId="185" fontId="79" fillId="4" borderId="62" xfId="0" applyNumberFormat="1" applyFont="1" applyFill="1" applyBorder="1" applyAlignment="1">
      <alignment horizontal="right" vertical="center"/>
    </xf>
    <xf numFmtId="185" fontId="79" fillId="4" borderId="61" xfId="0" applyNumberFormat="1" applyFont="1" applyFill="1" applyBorder="1" applyAlignment="1">
      <alignment horizontal="right" vertical="center"/>
    </xf>
    <xf numFmtId="0" fontId="87" fillId="0" borderId="0" xfId="79" applyFont="1">
      <alignment vertical="center"/>
    </xf>
    <xf numFmtId="0" fontId="79" fillId="4" borderId="7" xfId="0" applyFont="1" applyFill="1" applyBorder="1" applyAlignment="1">
      <alignment horizontal="right" vertical="center" shrinkToFit="1"/>
    </xf>
    <xf numFmtId="0" fontId="79" fillId="4" borderId="126" xfId="0" applyFont="1" applyFill="1" applyBorder="1" applyAlignment="1">
      <alignment horizontal="right" vertical="center" shrinkToFit="1"/>
    </xf>
    <xf numFmtId="0" fontId="79" fillId="4" borderId="8" xfId="0" applyFont="1" applyFill="1" applyBorder="1" applyAlignment="1">
      <alignment horizontal="right" vertical="center" shrinkToFit="1"/>
    </xf>
    <xf numFmtId="181" fontId="17" fillId="3" borderId="66" xfId="0" applyNumberFormat="1" applyFont="1" applyFill="1" applyBorder="1" applyAlignment="1">
      <alignment horizontal="right" vertical="center"/>
    </xf>
    <xf numFmtId="181" fontId="17" fillId="3" borderId="82" xfId="0" applyNumberFormat="1" applyFont="1" applyFill="1" applyBorder="1" applyAlignment="1">
      <alignment horizontal="right" vertical="center"/>
    </xf>
    <xf numFmtId="181" fontId="17" fillId="3" borderId="68" xfId="0" applyNumberFormat="1" applyFont="1" applyFill="1" applyBorder="1" applyAlignment="1">
      <alignment horizontal="right" vertical="center"/>
    </xf>
    <xf numFmtId="181" fontId="17" fillId="4" borderId="66" xfId="0" applyNumberFormat="1" applyFont="1" applyFill="1" applyBorder="1" applyAlignment="1">
      <alignment horizontal="right" vertical="center"/>
    </xf>
    <xf numFmtId="181" fontId="17" fillId="4" borderId="37" xfId="0" applyNumberFormat="1" applyFont="1" applyFill="1" applyBorder="1" applyAlignment="1">
      <alignment horizontal="right" vertical="center"/>
    </xf>
    <xf numFmtId="181" fontId="17" fillId="4" borderId="1" xfId="0" applyNumberFormat="1" applyFont="1" applyFill="1" applyBorder="1" applyAlignment="1">
      <alignment horizontal="right" vertical="center"/>
    </xf>
    <xf numFmtId="181" fontId="17" fillId="3" borderId="106" xfId="0" applyNumberFormat="1" applyFont="1" applyFill="1" applyBorder="1" applyAlignment="1">
      <alignment horizontal="right" vertical="center"/>
    </xf>
    <xf numFmtId="181" fontId="17" fillId="3" borderId="1" xfId="0" applyNumberFormat="1" applyFont="1" applyFill="1" applyBorder="1" applyAlignment="1">
      <alignment horizontal="right" vertical="center"/>
    </xf>
    <xf numFmtId="188" fontId="17" fillId="4" borderId="67" xfId="0" applyNumberFormat="1" applyFont="1" applyFill="1" applyBorder="1" applyAlignment="1">
      <alignment horizontal="right" vertical="center"/>
    </xf>
    <xf numFmtId="188" fontId="17" fillId="4" borderId="1" xfId="0" applyNumberFormat="1" applyFont="1" applyFill="1" applyBorder="1" applyAlignment="1">
      <alignment horizontal="right" vertical="center"/>
    </xf>
    <xf numFmtId="188" fontId="17" fillId="4" borderId="34" xfId="0" applyNumberFormat="1" applyFont="1" applyFill="1" applyBorder="1" applyAlignment="1">
      <alignment horizontal="right" vertical="center"/>
    </xf>
    <xf numFmtId="188" fontId="17" fillId="4" borderId="7" xfId="0" applyNumberFormat="1" applyFont="1" applyFill="1" applyBorder="1" applyAlignment="1">
      <alignment horizontal="right" vertical="center"/>
    </xf>
    <xf numFmtId="185" fontId="79" fillId="3" borderId="66" xfId="0" applyNumberFormat="1" applyFont="1" applyFill="1" applyBorder="1" applyAlignment="1">
      <alignment horizontal="right" vertical="center"/>
    </xf>
    <xf numFmtId="185" fontId="79" fillId="3" borderId="82" xfId="0" applyNumberFormat="1" applyFont="1" applyFill="1" applyBorder="1" applyAlignment="1">
      <alignment horizontal="right" vertical="center"/>
    </xf>
    <xf numFmtId="185" fontId="79" fillId="3" borderId="68" xfId="0" applyNumberFormat="1" applyFont="1" applyFill="1" applyBorder="1" applyAlignment="1">
      <alignment horizontal="right" vertical="center"/>
    </xf>
    <xf numFmtId="185" fontId="79" fillId="3" borderId="33" xfId="0" applyNumberFormat="1" applyFont="1" applyFill="1" applyBorder="1" applyAlignment="1">
      <alignment horizontal="right" vertical="center"/>
    </xf>
    <xf numFmtId="176" fontId="79" fillId="4" borderId="105" xfId="0" applyNumberFormat="1" applyFont="1" applyFill="1" applyBorder="1" applyAlignment="1">
      <alignment horizontal="right" vertical="center"/>
    </xf>
    <xf numFmtId="185" fontId="79" fillId="4" borderId="37" xfId="0" applyNumberFormat="1" applyFont="1" applyFill="1" applyBorder="1" applyAlignment="1">
      <alignment horizontal="right" vertical="center"/>
    </xf>
    <xf numFmtId="185" fontId="79" fillId="4" borderId="1" xfId="0" applyNumberFormat="1" applyFont="1" applyFill="1" applyBorder="1" applyAlignment="1">
      <alignment horizontal="right" vertical="center"/>
    </xf>
    <xf numFmtId="176" fontId="79" fillId="4" borderId="83" xfId="0" applyNumberFormat="1" applyFont="1" applyFill="1" applyBorder="1" applyAlignment="1">
      <alignment horizontal="right" vertical="center"/>
    </xf>
    <xf numFmtId="185" fontId="79" fillId="3" borderId="106" xfId="0" applyNumberFormat="1" applyFont="1" applyFill="1" applyBorder="1" applyAlignment="1">
      <alignment horizontal="right" vertical="center"/>
    </xf>
    <xf numFmtId="185" fontId="79" fillId="3" borderId="1" xfId="0" applyNumberFormat="1" applyFont="1" applyFill="1" applyBorder="1" applyAlignment="1">
      <alignment horizontal="right" vertical="center"/>
    </xf>
    <xf numFmtId="176" fontId="85" fillId="4" borderId="105" xfId="0" applyNumberFormat="1" applyFont="1" applyFill="1" applyBorder="1" applyAlignment="1">
      <alignment horizontal="right" vertical="center"/>
    </xf>
    <xf numFmtId="181" fontId="79" fillId="3" borderId="66" xfId="0" applyNumberFormat="1" applyFont="1" applyFill="1" applyBorder="1" applyAlignment="1">
      <alignment horizontal="right" vertical="center"/>
    </xf>
    <xf numFmtId="181" fontId="79" fillId="3" borderId="82" xfId="0" applyNumberFormat="1" applyFont="1" applyFill="1" applyBorder="1" applyAlignment="1">
      <alignment horizontal="right" vertical="center"/>
    </xf>
    <xf numFmtId="181" fontId="79" fillId="3" borderId="106" xfId="0" applyNumberFormat="1" applyFont="1" applyFill="1" applyBorder="1" applyAlignment="1">
      <alignment horizontal="right" vertical="center"/>
    </xf>
    <xf numFmtId="181" fontId="79" fillId="3" borderId="1" xfId="0" applyNumberFormat="1" applyFont="1" applyFill="1" applyBorder="1" applyAlignment="1">
      <alignment horizontal="right" vertical="center"/>
    </xf>
    <xf numFmtId="181" fontId="79" fillId="4" borderId="67" xfId="0" applyNumberFormat="1" applyFont="1" applyFill="1" applyBorder="1" applyAlignment="1">
      <alignment horizontal="right" vertical="center"/>
    </xf>
    <xf numFmtId="181" fontId="79" fillId="4" borderId="1" xfId="0" applyNumberFormat="1" applyFont="1" applyFill="1" applyBorder="1" applyAlignment="1">
      <alignment horizontal="right" vertical="center"/>
    </xf>
    <xf numFmtId="176" fontId="79" fillId="4" borderId="104" xfId="0" applyNumberFormat="1" applyFont="1" applyFill="1" applyBorder="1" applyAlignment="1">
      <alignment horizontal="right" vertical="center"/>
    </xf>
    <xf numFmtId="181" fontId="79" fillId="4" borderId="34" xfId="0" applyNumberFormat="1" applyFont="1" applyFill="1" applyBorder="1" applyAlignment="1">
      <alignment horizontal="right" vertical="center"/>
    </xf>
    <xf numFmtId="176" fontId="79" fillId="4" borderId="79" xfId="0" applyNumberFormat="1" applyFont="1" applyFill="1" applyBorder="1" applyAlignment="1">
      <alignment horizontal="right" vertical="center"/>
    </xf>
    <xf numFmtId="176" fontId="79" fillId="4" borderId="78" xfId="0" applyNumberFormat="1" applyFont="1" applyFill="1" applyBorder="1" applyAlignment="1">
      <alignment horizontal="right" vertical="center"/>
    </xf>
    <xf numFmtId="0" fontId="28" fillId="0" borderId="160" xfId="45" applyFont="1" applyBorder="1" applyAlignment="1">
      <alignment horizontal="center" vertical="center"/>
    </xf>
    <xf numFmtId="0" fontId="28" fillId="0" borderId="148" xfId="45" applyFont="1" applyBorder="1" applyAlignment="1">
      <alignment horizontal="center" vertical="center"/>
    </xf>
    <xf numFmtId="0" fontId="38" fillId="3" borderId="173" xfId="72" applyFont="1" applyFill="1" applyBorder="1" applyAlignment="1">
      <alignment horizontal="center" vertical="center" wrapText="1"/>
    </xf>
    <xf numFmtId="0" fontId="38" fillId="3" borderId="174" xfId="72" applyFont="1" applyFill="1" applyBorder="1" applyAlignment="1">
      <alignment horizontal="center" vertical="center" wrapText="1"/>
    </xf>
    <xf numFmtId="0" fontId="28" fillId="4" borderId="175" xfId="45" applyFont="1" applyFill="1" applyBorder="1" applyAlignment="1">
      <alignment horizontal="right" vertical="center"/>
    </xf>
    <xf numFmtId="0" fontId="28" fillId="4" borderId="176" xfId="45" applyFont="1" applyFill="1" applyBorder="1" applyAlignment="1">
      <alignment horizontal="right" vertical="center"/>
    </xf>
    <xf numFmtId="0" fontId="28" fillId="4" borderId="177" xfId="45" applyFont="1" applyFill="1" applyBorder="1" applyAlignment="1">
      <alignment horizontal="right" vertical="center"/>
    </xf>
    <xf numFmtId="0" fontId="28" fillId="0" borderId="178" xfId="45" applyFont="1" applyBorder="1">
      <alignment vertical="center"/>
    </xf>
    <xf numFmtId="0" fontId="28" fillId="0" borderId="179" xfId="45" applyFont="1" applyBorder="1">
      <alignment vertical="center"/>
    </xf>
    <xf numFmtId="182" fontId="17" fillId="0" borderId="180" xfId="45" applyNumberFormat="1" applyFont="1" applyBorder="1">
      <alignment vertical="center"/>
    </xf>
    <xf numFmtId="182" fontId="17" fillId="0" borderId="181" xfId="45" applyNumberFormat="1" applyFont="1" applyBorder="1">
      <alignment vertical="center"/>
    </xf>
    <xf numFmtId="182" fontId="28" fillId="0" borderId="182" xfId="45" applyNumberFormat="1" applyFont="1" applyBorder="1" applyAlignment="1">
      <alignment horizontal="center" vertical="center"/>
    </xf>
    <xf numFmtId="0" fontId="28" fillId="0" borderId="162" xfId="45" applyFont="1" applyBorder="1" applyAlignment="1">
      <alignment horizontal="center" vertical="center"/>
    </xf>
    <xf numFmtId="0" fontId="28" fillId="0" borderId="150" xfId="45" applyFont="1" applyBorder="1" applyAlignment="1">
      <alignment horizontal="center" vertical="center" shrinkToFit="1"/>
    </xf>
    <xf numFmtId="0" fontId="28" fillId="0" borderId="150" xfId="45" applyFont="1" applyBorder="1" applyAlignment="1">
      <alignment horizontal="center" vertical="center"/>
    </xf>
    <xf numFmtId="0" fontId="28" fillId="0" borderId="152" xfId="45" applyFont="1" applyBorder="1" applyAlignment="1">
      <alignment horizontal="center" vertical="center" shrinkToFit="1"/>
    </xf>
    <xf numFmtId="0" fontId="38" fillId="3" borderId="183" xfId="72" applyFont="1" applyFill="1" applyBorder="1" applyAlignment="1">
      <alignment horizontal="center" vertical="center" wrapText="1"/>
    </xf>
    <xf numFmtId="0" fontId="38" fillId="3" borderId="184" xfId="72" applyFont="1" applyFill="1" applyBorder="1" applyAlignment="1">
      <alignment horizontal="center" vertical="center" wrapText="1"/>
    </xf>
    <xf numFmtId="0" fontId="68" fillId="0" borderId="0" xfId="18" applyFont="1" applyAlignment="1">
      <alignment vertical="center" wrapText="1"/>
    </xf>
    <xf numFmtId="0" fontId="65" fillId="0" borderId="37" xfId="118" applyFont="1" applyBorder="1" applyAlignment="1">
      <alignment horizontal="center" vertical="center"/>
    </xf>
    <xf numFmtId="0" fontId="65" fillId="0" borderId="44" xfId="118" applyFont="1" applyBorder="1" applyAlignment="1">
      <alignment horizontal="center" vertical="center"/>
    </xf>
    <xf numFmtId="0" fontId="65" fillId="0" borderId="43" xfId="118" applyFont="1" applyBorder="1" applyAlignment="1">
      <alignment horizontal="center" vertical="center"/>
    </xf>
    <xf numFmtId="0" fontId="69" fillId="0" borderId="24" xfId="18" applyFont="1" applyBorder="1" applyAlignment="1">
      <alignment vertical="center" wrapText="1"/>
    </xf>
    <xf numFmtId="0" fontId="69" fillId="0" borderId="25" xfId="18" applyFont="1" applyBorder="1" applyAlignment="1">
      <alignment vertical="center" wrapText="1"/>
    </xf>
    <xf numFmtId="0" fontId="69" fillId="0" borderId="26" xfId="18" applyFont="1" applyBorder="1" applyAlignment="1">
      <alignment vertical="center" wrapText="1"/>
    </xf>
    <xf numFmtId="0" fontId="69" fillId="0" borderId="11" xfId="18" applyFont="1" applyBorder="1" applyAlignment="1">
      <alignment vertical="center" wrapText="1"/>
    </xf>
    <xf numFmtId="0" fontId="69" fillId="0" borderId="0" xfId="18" applyFont="1" applyAlignment="1">
      <alignment vertical="center" wrapText="1"/>
    </xf>
    <xf numFmtId="0" fontId="69" fillId="0" borderId="49" xfId="18" applyFont="1" applyBorder="1" applyAlignment="1">
      <alignment vertical="center" wrapText="1"/>
    </xf>
    <xf numFmtId="0" fontId="69" fillId="0" borderId="27" xfId="18" applyFont="1" applyBorder="1" applyAlignment="1">
      <alignment vertical="center" wrapText="1"/>
    </xf>
    <xf numFmtId="0" fontId="69" fillId="0" borderId="19" xfId="18" applyFont="1" applyBorder="1" applyAlignment="1">
      <alignment vertical="center" wrapText="1"/>
    </xf>
    <xf numFmtId="0" fontId="69" fillId="0" borderId="28" xfId="18" applyFont="1" applyBorder="1" applyAlignment="1">
      <alignment vertical="center" wrapText="1"/>
    </xf>
    <xf numFmtId="0" fontId="34" fillId="0" borderId="24" xfId="18" applyFont="1" applyBorder="1" applyAlignment="1">
      <alignment horizontal="left" vertical="center" wrapText="1"/>
    </xf>
    <xf numFmtId="0" fontId="34" fillId="0" borderId="25" xfId="18" applyFont="1" applyBorder="1" applyAlignment="1">
      <alignment horizontal="left" vertical="center" wrapText="1"/>
    </xf>
    <xf numFmtId="0" fontId="34" fillId="0" borderId="26" xfId="18" applyFont="1" applyBorder="1" applyAlignment="1">
      <alignment horizontal="left" vertical="center" wrapText="1"/>
    </xf>
    <xf numFmtId="0" fontId="54" fillId="0" borderId="37" xfId="79" applyFont="1" applyBorder="1" applyAlignment="1">
      <alignment horizontal="left" vertical="center"/>
    </xf>
    <xf numFmtId="0" fontId="54" fillId="0" borderId="43" xfId="79" applyFont="1" applyBorder="1" applyAlignment="1">
      <alignment horizontal="left" vertical="center"/>
    </xf>
    <xf numFmtId="0" fontId="0" fillId="0" borderId="10" xfId="18" applyFont="1" applyBorder="1" applyAlignment="1">
      <alignment horizontal="center" vertical="center"/>
    </xf>
    <xf numFmtId="0" fontId="53" fillId="0" borderId="23" xfId="17" applyFont="1" applyBorder="1" applyAlignment="1">
      <alignment horizontal="center" vertical="center"/>
    </xf>
    <xf numFmtId="0" fontId="0" fillId="3" borderId="53" xfId="18" applyFont="1" applyFill="1" applyBorder="1" applyAlignment="1">
      <alignment horizontal="left" vertical="center"/>
    </xf>
    <xf numFmtId="0" fontId="12" fillId="3" borderId="31" xfId="18" applyFill="1" applyBorder="1" applyAlignment="1">
      <alignment horizontal="left" vertical="center"/>
    </xf>
    <xf numFmtId="0" fontId="12" fillId="0" borderId="12" xfId="18" applyBorder="1" applyAlignment="1">
      <alignment horizontal="center" vertical="center"/>
    </xf>
    <xf numFmtId="0" fontId="12" fillId="0" borderId="0" xfId="18" applyAlignment="1">
      <alignment horizontal="left" vertical="center" shrinkToFit="1"/>
    </xf>
    <xf numFmtId="0" fontId="53" fillId="0" borderId="27" xfId="17" applyFont="1" applyBorder="1" applyAlignment="1">
      <alignment horizontal="left" vertical="center" wrapText="1"/>
    </xf>
    <xf numFmtId="0" fontId="53" fillId="0" borderId="19" xfId="17" applyFont="1" applyBorder="1" applyAlignment="1">
      <alignment horizontal="left" vertical="center" wrapText="1"/>
    </xf>
    <xf numFmtId="0" fontId="53" fillId="0" borderId="28" xfId="17" applyFont="1" applyBorder="1" applyAlignment="1">
      <alignment horizontal="left" vertical="center" wrapText="1"/>
    </xf>
    <xf numFmtId="0" fontId="53" fillId="0" borderId="33" xfId="17" applyFont="1" applyBorder="1" applyAlignment="1">
      <alignment horizontal="center" vertical="center" wrapText="1"/>
    </xf>
    <xf numFmtId="0" fontId="53" fillId="0" borderId="34" xfId="17" applyFont="1" applyBorder="1" applyAlignment="1">
      <alignment horizontal="center" vertical="center" wrapText="1"/>
    </xf>
    <xf numFmtId="0" fontId="54" fillId="0" borderId="37" xfId="79" applyFont="1" applyBorder="1" applyAlignment="1">
      <alignment horizontal="center" vertical="center"/>
    </xf>
    <xf numFmtId="0" fontId="54" fillId="0" borderId="43" xfId="79" applyFont="1" applyBorder="1" applyAlignment="1">
      <alignment horizontal="center" vertical="center"/>
    </xf>
    <xf numFmtId="0" fontId="12" fillId="7" borderId="53" xfId="18" applyFill="1" applyBorder="1" applyAlignment="1">
      <alignment horizontal="left" vertical="center"/>
    </xf>
    <xf numFmtId="0" fontId="12" fillId="7" borderId="31" xfId="18" applyFill="1" applyBorder="1" applyAlignment="1">
      <alignment horizontal="left" vertical="center"/>
    </xf>
    <xf numFmtId="0" fontId="53" fillId="0" borderId="11" xfId="17" applyFont="1" applyBorder="1" applyAlignment="1">
      <alignment horizontal="left" vertical="center" wrapText="1"/>
    </xf>
    <xf numFmtId="0" fontId="53" fillId="0" borderId="0" xfId="17" applyFont="1" applyAlignment="1">
      <alignment horizontal="left" vertical="center" wrapText="1"/>
    </xf>
    <xf numFmtId="0" fontId="53" fillId="0" borderId="49" xfId="17" applyFont="1" applyBorder="1" applyAlignment="1">
      <alignment horizontal="left" vertical="center" wrapText="1"/>
    </xf>
    <xf numFmtId="0" fontId="39" fillId="3" borderId="15" xfId="72" applyFont="1" applyFill="1" applyBorder="1" applyAlignment="1">
      <alignment horizontal="left" vertical="top" wrapText="1"/>
    </xf>
    <xf numFmtId="0" fontId="39" fillId="3" borderId="12" xfId="72" applyFont="1" applyFill="1" applyBorder="1" applyAlignment="1">
      <alignment horizontal="left" vertical="top" wrapText="1"/>
    </xf>
    <xf numFmtId="0" fontId="39" fillId="3" borderId="16" xfId="72" applyFont="1" applyFill="1" applyBorder="1" applyAlignment="1">
      <alignment horizontal="left" vertical="top" wrapText="1"/>
    </xf>
    <xf numFmtId="0" fontId="39" fillId="3" borderId="18" xfId="72" applyFont="1" applyFill="1" applyBorder="1" applyAlignment="1">
      <alignment horizontal="left" vertical="top" wrapText="1"/>
    </xf>
    <xf numFmtId="0" fontId="39" fillId="3" borderId="0" xfId="72" applyFont="1" applyFill="1" applyAlignment="1">
      <alignment horizontal="left" vertical="top" wrapText="1"/>
    </xf>
    <xf numFmtId="0" fontId="39" fillId="3" borderId="17" xfId="72" applyFont="1" applyFill="1" applyBorder="1" applyAlignment="1">
      <alignment horizontal="left" vertical="top" wrapText="1"/>
    </xf>
    <xf numFmtId="0" fontId="39" fillId="3" borderId="20" xfId="72" applyFont="1" applyFill="1" applyBorder="1" applyAlignment="1">
      <alignment horizontal="left" vertical="top" wrapText="1"/>
    </xf>
    <xf numFmtId="0" fontId="39" fillId="3" borderId="21" xfId="72" applyFont="1" applyFill="1" applyBorder="1" applyAlignment="1">
      <alignment horizontal="left" vertical="top" wrapText="1"/>
    </xf>
    <xf numFmtId="0" fontId="39" fillId="3" borderId="22" xfId="72" applyFont="1" applyFill="1" applyBorder="1" applyAlignment="1">
      <alignment horizontal="left" vertical="top" wrapText="1"/>
    </xf>
    <xf numFmtId="0" fontId="28" fillId="0" borderId="21" xfId="70" applyFont="1" applyBorder="1" applyAlignment="1">
      <alignment horizontal="left" vertical="top" wrapText="1"/>
    </xf>
    <xf numFmtId="0" fontId="28" fillId="0" borderId="109" xfId="70" applyFont="1" applyBorder="1" applyAlignment="1">
      <alignment horizontal="center" vertical="center" wrapText="1"/>
    </xf>
    <xf numFmtId="0" fontId="28" fillId="0" borderId="110" xfId="70" applyFont="1" applyBorder="1" applyAlignment="1">
      <alignment horizontal="center" vertical="center" wrapText="1"/>
    </xf>
    <xf numFmtId="0" fontId="28" fillId="0" borderId="147" xfId="70" applyFont="1" applyBorder="1" applyAlignment="1">
      <alignment horizontal="center" vertical="center" wrapText="1"/>
    </xf>
    <xf numFmtId="0" fontId="17" fillId="3" borderId="15" xfId="0" applyFont="1" applyFill="1" applyBorder="1" applyAlignment="1">
      <alignment vertical="top"/>
    </xf>
    <xf numFmtId="0" fontId="17" fillId="3" borderId="12" xfId="0" applyFont="1" applyFill="1" applyBorder="1" applyAlignment="1">
      <alignment vertical="top"/>
    </xf>
    <xf numFmtId="0" fontId="17" fillId="3" borderId="16" xfId="0" applyFont="1" applyFill="1" applyBorder="1" applyAlignment="1">
      <alignment vertical="top"/>
    </xf>
    <xf numFmtId="0" fontId="17" fillId="3" borderId="18" xfId="0" applyFont="1" applyFill="1" applyBorder="1" applyAlignment="1">
      <alignment vertical="top"/>
    </xf>
    <xf numFmtId="0" fontId="17" fillId="3" borderId="0" xfId="0" applyFont="1" applyFill="1" applyAlignment="1">
      <alignment vertical="top"/>
    </xf>
    <xf numFmtId="0" fontId="17" fillId="3" borderId="17" xfId="0" applyFont="1" applyFill="1" applyBorder="1" applyAlignment="1">
      <alignment vertical="top"/>
    </xf>
    <xf numFmtId="0" fontId="17" fillId="3" borderId="20" xfId="0" applyFont="1" applyFill="1" applyBorder="1" applyAlignment="1">
      <alignment vertical="top"/>
    </xf>
    <xf numFmtId="0" fontId="17" fillId="3" borderId="21" xfId="0" applyFont="1" applyFill="1" applyBorder="1" applyAlignment="1">
      <alignment vertical="top"/>
    </xf>
    <xf numFmtId="0" fontId="17" fillId="3" borderId="22" xfId="0" applyFont="1" applyFill="1" applyBorder="1" applyAlignment="1">
      <alignment vertical="top"/>
    </xf>
    <xf numFmtId="0" fontId="17" fillId="0" borderId="0" xfId="0" applyFont="1" applyAlignment="1">
      <alignment wrapText="1"/>
    </xf>
    <xf numFmtId="0" fontId="20" fillId="7" borderId="117" xfId="18" applyFont="1" applyFill="1" applyBorder="1" applyAlignment="1">
      <alignment horizontal="left" vertical="center" shrinkToFit="1"/>
    </xf>
    <xf numFmtId="0" fontId="20" fillId="7" borderId="118" xfId="18" applyFont="1" applyFill="1" applyBorder="1" applyAlignment="1">
      <alignment horizontal="left" vertical="center" shrinkToFit="1"/>
    </xf>
    <xf numFmtId="0" fontId="20" fillId="0" borderId="116" xfId="18" applyFont="1" applyBorder="1" applyAlignment="1">
      <alignment horizontal="center" vertical="center"/>
    </xf>
    <xf numFmtId="0" fontId="20" fillId="0" borderId="117" xfId="18" applyFont="1" applyBorder="1" applyAlignment="1">
      <alignment horizontal="center" vertical="center"/>
    </xf>
    <xf numFmtId="0" fontId="17" fillId="0" borderId="0" xfId="70" applyFont="1" applyAlignment="1">
      <alignment horizontal="left" vertical="top" wrapText="1"/>
    </xf>
    <xf numFmtId="0" fontId="28" fillId="0" borderId="20" xfId="70" applyFont="1" applyBorder="1" applyAlignment="1">
      <alignment horizontal="center" vertical="center" wrapText="1"/>
    </xf>
    <xf numFmtId="0" fontId="28" fillId="0" borderId="22" xfId="70" applyFont="1" applyBorder="1" applyAlignment="1">
      <alignment horizontal="center" vertical="center" wrapText="1"/>
    </xf>
    <xf numFmtId="0" fontId="28" fillId="0" borderId="39" xfId="70" applyFont="1" applyBorder="1" applyAlignment="1">
      <alignment horizontal="center" vertical="center" wrapText="1"/>
    </xf>
    <xf numFmtId="0" fontId="28" fillId="0" borderId="107" xfId="70" applyFont="1" applyBorder="1" applyAlignment="1">
      <alignment horizontal="center" vertical="center" wrapText="1"/>
    </xf>
    <xf numFmtId="0" fontId="48" fillId="0" borderId="33" xfId="72" applyFont="1" applyBorder="1" applyAlignment="1">
      <alignment horizontal="center" vertical="center" wrapText="1"/>
    </xf>
    <xf numFmtId="0" fontId="48" fillId="0" borderId="54" xfId="72" applyFont="1" applyBorder="1" applyAlignment="1">
      <alignment horizontal="center" vertical="center" wrapText="1"/>
    </xf>
    <xf numFmtId="0" fontId="48" fillId="0" borderId="56" xfId="72" applyFont="1" applyBorder="1" applyAlignment="1">
      <alignment horizontal="center" vertical="center" wrapText="1"/>
    </xf>
    <xf numFmtId="0" fontId="39" fillId="0" borderId="24" xfId="72" applyFont="1" applyBorder="1" applyAlignment="1">
      <alignment horizontal="justify" vertical="center" wrapText="1"/>
    </xf>
    <xf numFmtId="0" fontId="42" fillId="0" borderId="26" xfId="72" applyFont="1" applyBorder="1" applyAlignment="1">
      <alignment horizontal="justify" vertical="center" wrapText="1"/>
    </xf>
    <xf numFmtId="0" fontId="39" fillId="5" borderId="11" xfId="72" applyFont="1" applyFill="1" applyBorder="1" applyAlignment="1">
      <alignment horizontal="center" vertical="center" wrapText="1"/>
    </xf>
    <xf numFmtId="0" fontId="39" fillId="5" borderId="49" xfId="72" applyFont="1" applyFill="1" applyBorder="1" applyAlignment="1">
      <alignment horizontal="center" vertical="center" wrapText="1"/>
    </xf>
    <xf numFmtId="0" fontId="39" fillId="0" borderId="11" xfId="72" applyFont="1" applyBorder="1" applyAlignment="1">
      <alignment horizontal="center" vertical="center" wrapText="1"/>
    </xf>
    <xf numFmtId="0" fontId="39" fillId="0" borderId="0" xfId="72" applyFont="1" applyAlignment="1">
      <alignment horizontal="center" vertical="center" wrapText="1"/>
    </xf>
    <xf numFmtId="0" fontId="39" fillId="0" borderId="49" xfId="72" applyFont="1" applyBorder="1" applyAlignment="1">
      <alignment horizontal="center" vertical="center" wrapText="1"/>
    </xf>
    <xf numFmtId="0" fontId="39" fillId="0" borderId="27" xfId="72" applyFont="1" applyBorder="1" applyAlignment="1">
      <alignment horizontal="center" vertical="center" wrapText="1"/>
    </xf>
    <xf numFmtId="0" fontId="39" fillId="0" borderId="19" xfId="72" applyFont="1" applyBorder="1" applyAlignment="1">
      <alignment horizontal="center" vertical="center" wrapText="1"/>
    </xf>
    <xf numFmtId="0" fontId="39" fillId="0" borderId="28" xfId="72" applyFont="1" applyBorder="1" applyAlignment="1">
      <alignment horizontal="center" vertical="center" wrapText="1"/>
    </xf>
    <xf numFmtId="0" fontId="48" fillId="0" borderId="111" xfId="72" applyFont="1" applyBorder="1" applyAlignment="1">
      <alignment horizontal="center" vertical="center" wrapText="1"/>
    </xf>
    <xf numFmtId="0" fontId="48" fillId="0" borderId="34" xfId="72" applyFont="1" applyBorder="1" applyAlignment="1">
      <alignment horizontal="center" vertical="center" wrapText="1"/>
    </xf>
    <xf numFmtId="0" fontId="39" fillId="5" borderId="0" xfId="72" applyFont="1" applyFill="1" applyAlignment="1">
      <alignment vertical="center" wrapText="1"/>
    </xf>
    <xf numFmtId="0" fontId="42" fillId="0" borderId="120" xfId="72" applyFont="1" applyBorder="1" applyAlignment="1">
      <alignment horizontal="center" vertical="center"/>
    </xf>
    <xf numFmtId="0" fontId="42" fillId="0" borderId="121" xfId="72" applyFont="1" applyBorder="1" applyAlignment="1">
      <alignment horizontal="center" vertical="center"/>
    </xf>
    <xf numFmtId="0" fontId="42" fillId="0" borderId="122" xfId="72" applyFont="1" applyBorder="1" applyAlignment="1">
      <alignment horizontal="center" vertical="center"/>
    </xf>
    <xf numFmtId="0" fontId="20" fillId="7" borderId="127" xfId="18" applyFont="1" applyFill="1" applyBorder="1" applyAlignment="1">
      <alignment horizontal="left" vertical="center" shrinkToFit="1"/>
    </xf>
    <xf numFmtId="0" fontId="39" fillId="0" borderId="33" xfId="72" applyFont="1" applyBorder="1" applyAlignment="1">
      <alignment horizontal="center" vertical="center" wrapText="1"/>
    </xf>
    <xf numFmtId="0" fontId="39" fillId="0" borderId="54" xfId="72" applyFont="1" applyBorder="1" applyAlignment="1">
      <alignment horizontal="center" vertical="center" wrapText="1"/>
    </xf>
    <xf numFmtId="0" fontId="39" fillId="0" borderId="56" xfId="72" applyFont="1" applyBorder="1" applyAlignment="1">
      <alignment horizontal="center" vertical="center" wrapText="1"/>
    </xf>
    <xf numFmtId="0" fontId="48" fillId="0" borderId="145" xfId="72" applyFont="1" applyBorder="1" applyAlignment="1">
      <alignment horizontal="center" vertical="center" wrapText="1"/>
    </xf>
    <xf numFmtId="0" fontId="39" fillId="0" borderId="25" xfId="72" applyFont="1" applyBorder="1" applyAlignment="1">
      <alignment vertical="center" wrapText="1"/>
    </xf>
    <xf numFmtId="0" fontId="39" fillId="0" borderId="0" xfId="72" applyFont="1" applyAlignment="1">
      <alignment vertical="center" wrapText="1"/>
    </xf>
    <xf numFmtId="0" fontId="32" fillId="0" borderId="54" xfId="72" applyFont="1" applyBorder="1" applyAlignment="1">
      <alignment horizontal="center" vertical="center" textRotation="255"/>
    </xf>
    <xf numFmtId="0" fontId="32" fillId="0" borderId="145" xfId="72" applyFont="1" applyBorder="1" applyAlignment="1">
      <alignment horizontal="center" vertical="center" textRotation="255"/>
    </xf>
    <xf numFmtId="0" fontId="51" fillId="0" borderId="11" xfId="72" applyFont="1" applyBorder="1" applyAlignment="1">
      <alignment horizontal="center" vertical="center" wrapText="1"/>
    </xf>
    <xf numFmtId="0" fontId="51" fillId="0" borderId="49" xfId="72" applyFont="1" applyBorder="1" applyAlignment="1">
      <alignment horizontal="center" vertical="center" wrapText="1"/>
    </xf>
    <xf numFmtId="0" fontId="39" fillId="3" borderId="12" xfId="72" applyFont="1" applyFill="1" applyBorder="1" applyAlignment="1">
      <alignment horizontal="left" vertical="top"/>
    </xf>
    <xf numFmtId="0" fontId="39" fillId="3" borderId="18" xfId="72" applyFont="1" applyFill="1" applyBorder="1" applyAlignment="1">
      <alignment horizontal="left" vertical="top"/>
    </xf>
    <xf numFmtId="0" fontId="39" fillId="3" borderId="0" xfId="72" applyFont="1" applyFill="1" applyAlignment="1">
      <alignment horizontal="left" vertical="top"/>
    </xf>
    <xf numFmtId="0" fontId="39" fillId="3" borderId="20" xfId="72" applyFont="1" applyFill="1" applyBorder="1" applyAlignment="1">
      <alignment horizontal="left" vertical="top"/>
    </xf>
    <xf numFmtId="0" fontId="39" fillId="3" borderId="21" xfId="72" applyFont="1" applyFill="1" applyBorder="1" applyAlignment="1">
      <alignment horizontal="left" vertical="top"/>
    </xf>
    <xf numFmtId="0" fontId="32" fillId="0" borderId="33" xfId="72" applyFont="1" applyBorder="1" applyAlignment="1">
      <alignment horizontal="center" vertical="center" textRotation="255"/>
    </xf>
    <xf numFmtId="0" fontId="32" fillId="0" borderId="34" xfId="72" applyFont="1" applyBorder="1" applyAlignment="1">
      <alignment horizontal="center" vertical="center" textRotation="255"/>
    </xf>
    <xf numFmtId="0" fontId="39" fillId="0" borderId="34" xfId="72" applyFont="1" applyBorder="1" applyAlignment="1">
      <alignment horizontal="center" vertical="center" wrapText="1"/>
    </xf>
    <xf numFmtId="0" fontId="39" fillId="0" borderId="24" xfId="72" applyFont="1" applyBorder="1" applyAlignment="1">
      <alignment horizontal="left" vertical="center" wrapText="1"/>
    </xf>
    <xf numFmtId="0" fontId="39" fillId="0" borderId="25" xfId="72" applyFont="1" applyBorder="1" applyAlignment="1">
      <alignment horizontal="left" vertical="center" wrapText="1"/>
    </xf>
    <xf numFmtId="0" fontId="39" fillId="0" borderId="26" xfId="72" applyFont="1" applyBorder="1" applyAlignment="1">
      <alignment horizontal="left" vertical="center" wrapText="1"/>
    </xf>
    <xf numFmtId="0" fontId="39" fillId="0" borderId="24" xfId="72" applyFont="1" applyBorder="1" applyAlignment="1">
      <alignment horizontal="center" vertical="center" wrapText="1"/>
    </xf>
    <xf numFmtId="0" fontId="39" fillId="0" borderId="25" xfId="72" applyFont="1" applyBorder="1" applyAlignment="1">
      <alignment horizontal="center" vertical="center" wrapText="1"/>
    </xf>
    <xf numFmtId="0" fontId="39" fillId="0" borderId="26" xfId="72" applyFont="1" applyBorder="1" applyAlignment="1">
      <alignment horizontal="center" vertical="center" wrapText="1"/>
    </xf>
    <xf numFmtId="0" fontId="25" fillId="3" borderId="44" xfId="0" applyFont="1" applyFill="1" applyBorder="1" applyAlignment="1">
      <alignment vertical="center" shrinkToFit="1"/>
    </xf>
    <xf numFmtId="0" fontId="25" fillId="3" borderId="43" xfId="0" applyFont="1" applyFill="1" applyBorder="1" applyAlignment="1">
      <alignment vertical="center" shrinkToFit="1"/>
    </xf>
    <xf numFmtId="0" fontId="25" fillId="0" borderId="44" xfId="0" applyFont="1" applyBorder="1" applyAlignment="1">
      <alignment horizontal="left" vertical="center" wrapText="1"/>
    </xf>
    <xf numFmtId="0" fontId="25" fillId="0" borderId="43" xfId="0" applyFont="1" applyBorder="1" applyAlignment="1">
      <alignment horizontal="left" vertical="center" wrapText="1"/>
    </xf>
    <xf numFmtId="0" fontId="17" fillId="0" borderId="50" xfId="0" applyFont="1" applyBorder="1" applyAlignment="1">
      <alignment vertical="center" shrinkToFit="1"/>
    </xf>
    <xf numFmtId="0" fontId="17" fillId="0" borderId="44" xfId="0" applyFont="1" applyBorder="1" applyAlignment="1">
      <alignment vertical="center" shrinkToFit="1"/>
    </xf>
    <xf numFmtId="0" fontId="17" fillId="0" borderId="43" xfId="0" applyFont="1" applyBorder="1" applyAlignment="1">
      <alignment vertical="center" shrinkToFit="1"/>
    </xf>
    <xf numFmtId="0" fontId="17" fillId="0" borderId="65" xfId="0" applyFont="1" applyBorder="1" applyAlignment="1">
      <alignment vertical="center" shrinkToFit="1"/>
    </xf>
    <xf numFmtId="0" fontId="17" fillId="0" borderId="64" xfId="0" applyFont="1" applyBorder="1" applyAlignment="1">
      <alignment vertical="center" shrinkToFit="1"/>
    </xf>
    <xf numFmtId="0" fontId="17" fillId="0" borderId="63" xfId="0" applyFont="1" applyBorder="1" applyAlignment="1">
      <alignment vertical="center" shrinkToFit="1"/>
    </xf>
    <xf numFmtId="0" fontId="17" fillId="0" borderId="60" xfId="0" applyFont="1" applyBorder="1" applyAlignment="1">
      <alignment horizontal="left" vertical="center" shrinkToFit="1"/>
    </xf>
    <xf numFmtId="0" fontId="17" fillId="0" borderId="59" xfId="0" applyFont="1" applyBorder="1" applyAlignment="1">
      <alignment horizontal="left" vertical="center" shrinkToFit="1"/>
    </xf>
    <xf numFmtId="0" fontId="17" fillId="0" borderId="58" xfId="0" applyFont="1" applyBorder="1" applyAlignment="1">
      <alignment horizontal="left" vertical="center" shrinkToFit="1"/>
    </xf>
    <xf numFmtId="0" fontId="17" fillId="0" borderId="50" xfId="0" applyFont="1" applyBorder="1" applyAlignment="1">
      <alignment horizontal="left" vertical="center"/>
    </xf>
    <xf numFmtId="0" fontId="17" fillId="0" borderId="44" xfId="0" applyFont="1" applyBorder="1" applyAlignment="1">
      <alignment horizontal="left" vertical="center"/>
    </xf>
    <xf numFmtId="0" fontId="17" fillId="0" borderId="43" xfId="0" applyFont="1" applyBorder="1" applyAlignment="1">
      <alignment horizontal="left" vertical="center"/>
    </xf>
    <xf numFmtId="0" fontId="17" fillId="0" borderId="43" xfId="0" applyFont="1" applyBorder="1" applyAlignment="1">
      <alignment horizontal="right" vertical="center" shrinkToFit="1"/>
    </xf>
    <xf numFmtId="0" fontId="17" fillId="0" borderId="1" xfId="0" applyFont="1" applyBorder="1" applyAlignment="1">
      <alignment horizontal="right" vertical="center" shrinkToFit="1"/>
    </xf>
    <xf numFmtId="0" fontId="17" fillId="0" borderId="72" xfId="0" applyFont="1" applyBorder="1" applyAlignment="1">
      <alignment horizontal="right" vertical="center" shrinkToFit="1"/>
    </xf>
    <xf numFmtId="0" fontId="17" fillId="0" borderId="45" xfId="0" applyFont="1" applyBorder="1" applyAlignment="1">
      <alignment horizontal="right" vertical="center" shrinkToFit="1"/>
    </xf>
    <xf numFmtId="0" fontId="17" fillId="0" borderId="41" xfId="0" applyFont="1" applyBorder="1" applyAlignment="1">
      <alignment horizontal="right" vertical="center" shrinkToFit="1"/>
    </xf>
    <xf numFmtId="0" fontId="17" fillId="0" borderId="15"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70" xfId="0" applyFont="1" applyBorder="1" applyAlignment="1">
      <alignment horizontal="center" vertical="center"/>
    </xf>
    <xf numFmtId="0" fontId="17" fillId="0" borderId="19" xfId="0" applyFont="1" applyBorder="1" applyAlignment="1">
      <alignment horizontal="center" vertical="center"/>
    </xf>
    <xf numFmtId="0" fontId="17" fillId="0" borderId="28" xfId="0" applyFont="1" applyBorder="1" applyAlignment="1">
      <alignment horizontal="center" vertical="center"/>
    </xf>
    <xf numFmtId="0" fontId="25" fillId="0" borderId="14" xfId="0" applyFont="1" applyBorder="1" applyAlignment="1">
      <alignment horizontal="center" vertical="center" wrapText="1"/>
    </xf>
    <xf numFmtId="0" fontId="25" fillId="0" borderId="28" xfId="0" applyFont="1" applyBorder="1" applyAlignment="1">
      <alignment horizontal="center" vertical="center" wrapText="1"/>
    </xf>
    <xf numFmtId="0" fontId="25" fillId="3" borderId="44" xfId="0" applyFont="1" applyFill="1" applyBorder="1" applyAlignment="1">
      <alignment horizontal="left" vertical="center" wrapText="1"/>
    </xf>
    <xf numFmtId="0" fontId="25" fillId="3" borderId="43" xfId="0" applyFont="1" applyFill="1" applyBorder="1" applyAlignment="1">
      <alignment horizontal="left" vertical="center" wrapText="1"/>
    </xf>
    <xf numFmtId="0" fontId="25" fillId="0" borderId="54"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37" xfId="0" applyFont="1" applyBorder="1" applyAlignment="1">
      <alignment horizontal="right" vertical="center" wrapText="1"/>
    </xf>
    <xf numFmtId="0" fontId="25" fillId="0" borderId="44" xfId="0" applyFont="1" applyBorder="1" applyAlignment="1">
      <alignment horizontal="right" vertical="center" wrapText="1"/>
    </xf>
    <xf numFmtId="0" fontId="25" fillId="0" borderId="43" xfId="0" applyFont="1" applyBorder="1" applyAlignment="1">
      <alignment horizontal="right" vertical="center" wrapText="1"/>
    </xf>
    <xf numFmtId="0" fontId="25" fillId="0" borderId="44" xfId="0" applyFont="1" applyBorder="1" applyAlignment="1">
      <alignment vertical="center" wrapText="1"/>
    </xf>
    <xf numFmtId="0" fontId="25" fillId="0" borderId="25" xfId="0" applyFont="1" applyBorder="1" applyAlignment="1">
      <alignment horizontal="left" vertical="center" wrapText="1"/>
    </xf>
    <xf numFmtId="0" fontId="17" fillId="0" borderId="47" xfId="0" applyFont="1" applyBorder="1" applyAlignment="1">
      <alignment horizontal="center"/>
    </xf>
    <xf numFmtId="0" fontId="17" fillId="0" borderId="54" xfId="0" applyFont="1" applyBorder="1" applyAlignment="1">
      <alignment horizontal="center"/>
    </xf>
    <xf numFmtId="0" fontId="17" fillId="0" borderId="32" xfId="0" applyFont="1" applyBorder="1" applyAlignment="1">
      <alignment horizontal="center"/>
    </xf>
    <xf numFmtId="0" fontId="17" fillId="0" borderId="34" xfId="0" applyFont="1" applyBorder="1" applyAlignment="1">
      <alignment horizontal="center"/>
    </xf>
    <xf numFmtId="0" fontId="28" fillId="0" borderId="71" xfId="0" applyFont="1" applyBorder="1" applyAlignment="1">
      <alignment horizontal="right" vertical="center" wrapText="1"/>
    </xf>
    <xf numFmtId="0" fontId="28" fillId="0" borderId="29" xfId="0" applyFont="1" applyBorder="1" applyAlignment="1">
      <alignment horizontal="right" vertical="center" wrapText="1"/>
    </xf>
    <xf numFmtId="0" fontId="17" fillId="0" borderId="44" xfId="0" applyFont="1" applyBorder="1" applyAlignment="1">
      <alignment horizontal="center" vertical="center" shrinkToFit="1"/>
    </xf>
    <xf numFmtId="0" fontId="17" fillId="0" borderId="44" xfId="0" applyFont="1" applyBorder="1" applyAlignment="1">
      <alignment horizontal="center" vertical="center" wrapText="1"/>
    </xf>
    <xf numFmtId="0" fontId="17" fillId="0" borderId="50" xfId="0" applyFont="1" applyBorder="1" applyAlignment="1">
      <alignment horizontal="center" vertical="center" shrinkToFit="1"/>
    </xf>
    <xf numFmtId="0" fontId="17" fillId="0" borderId="43" xfId="0" applyFont="1" applyBorder="1" applyAlignment="1">
      <alignment horizontal="center" vertical="center" shrinkToFit="1"/>
    </xf>
    <xf numFmtId="0" fontId="17" fillId="0" borderId="72" xfId="0" applyFont="1" applyBorder="1" applyAlignment="1">
      <alignment horizontal="center" vertical="center" shrinkToFit="1"/>
    </xf>
    <xf numFmtId="0" fontId="17" fillId="0" borderId="45" xfId="0" applyFont="1" applyBorder="1" applyAlignment="1">
      <alignment horizontal="center" vertical="center" shrinkToFit="1"/>
    </xf>
    <xf numFmtId="0" fontId="17" fillId="0" borderId="41" xfId="0" applyFont="1" applyBorder="1" applyAlignment="1">
      <alignment horizontal="center" vertical="center" shrinkToFit="1"/>
    </xf>
    <xf numFmtId="0" fontId="17" fillId="0" borderId="37" xfId="0" applyFont="1" applyBorder="1" applyAlignment="1">
      <alignment vertical="center"/>
    </xf>
    <xf numFmtId="0" fontId="17" fillId="0" borderId="44" xfId="0" applyFont="1" applyBorder="1" applyAlignment="1">
      <alignment vertical="center"/>
    </xf>
    <xf numFmtId="0" fontId="17" fillId="0" borderId="0" xfId="0" applyFont="1" applyAlignment="1">
      <alignment vertical="center" wrapText="1"/>
    </xf>
    <xf numFmtId="0" fontId="17" fillId="0" borderId="103" xfId="0" applyFont="1" applyBorder="1" applyAlignment="1">
      <alignment horizontal="center" vertical="center"/>
    </xf>
    <xf numFmtId="0" fontId="17" fillId="0" borderId="102" xfId="0" applyFont="1" applyBorder="1" applyAlignment="1">
      <alignment horizontal="center" vertical="center"/>
    </xf>
    <xf numFmtId="0" fontId="17" fillId="0" borderId="101" xfId="0" applyFont="1" applyBorder="1" applyAlignment="1">
      <alignment horizontal="center" vertical="center"/>
    </xf>
    <xf numFmtId="0" fontId="17" fillId="0" borderId="100" xfId="0" applyFont="1" applyBorder="1" applyAlignment="1">
      <alignment horizontal="center" vertical="center"/>
    </xf>
    <xf numFmtId="0" fontId="17" fillId="0" borderId="99" xfId="0" applyFont="1" applyBorder="1" applyAlignment="1">
      <alignment horizontal="center" vertical="center"/>
    </xf>
    <xf numFmtId="0" fontId="17" fillId="0" borderId="98" xfId="0" applyFont="1" applyBorder="1" applyAlignment="1">
      <alignment horizontal="center" vertical="center"/>
    </xf>
    <xf numFmtId="0" fontId="17" fillId="0" borderId="97" xfId="0" applyFont="1" applyBorder="1" applyAlignment="1">
      <alignment horizontal="center" vertical="center"/>
    </xf>
    <xf numFmtId="0" fontId="17" fillId="0" borderId="96" xfId="0" applyFont="1" applyBorder="1" applyAlignment="1">
      <alignment horizontal="center" vertical="center"/>
    </xf>
    <xf numFmtId="0" fontId="17" fillId="0" borderId="95" xfId="0" applyFont="1" applyBorder="1" applyAlignment="1">
      <alignment horizontal="center" vertical="center"/>
    </xf>
    <xf numFmtId="0" fontId="76" fillId="3" borderId="44" xfId="0" applyFont="1" applyFill="1" applyBorder="1" applyAlignment="1">
      <alignment vertical="center"/>
    </xf>
    <xf numFmtId="0" fontId="25" fillId="3" borderId="44" xfId="0" applyFont="1" applyFill="1" applyBorder="1" applyAlignment="1">
      <alignment horizontal="left" vertical="center"/>
    </xf>
    <xf numFmtId="0" fontId="25" fillId="3" borderId="43" xfId="0" applyFont="1" applyFill="1" applyBorder="1" applyAlignment="1">
      <alignment horizontal="left" vertical="center"/>
    </xf>
    <xf numFmtId="0" fontId="25" fillId="0" borderId="44" xfId="0" applyFont="1" applyBorder="1" applyAlignment="1">
      <alignment horizontal="left" vertical="center"/>
    </xf>
    <xf numFmtId="0" fontId="25" fillId="0" borderId="43" xfId="0" applyFont="1" applyBorder="1" applyAlignment="1">
      <alignment horizontal="left" vertical="center"/>
    </xf>
    <xf numFmtId="0" fontId="17" fillId="0" borderId="15" xfId="0" applyFont="1" applyBorder="1" applyAlignment="1">
      <alignment horizontal="center"/>
    </xf>
    <xf numFmtId="0" fontId="17" fillId="0" borderId="12" xfId="0" applyFont="1" applyBorder="1" applyAlignment="1">
      <alignment horizontal="center"/>
    </xf>
    <xf numFmtId="0" fontId="17" fillId="0" borderId="70" xfId="0" applyFont="1" applyBorder="1" applyAlignment="1">
      <alignment horizontal="center"/>
    </xf>
    <xf numFmtId="0" fontId="17" fillId="0" borderId="19" xfId="0" applyFont="1" applyBorder="1" applyAlignment="1">
      <alignment horizontal="center"/>
    </xf>
    <xf numFmtId="0" fontId="25" fillId="0" borderId="94" xfId="0" applyFont="1" applyBorder="1" applyAlignment="1">
      <alignment horizontal="center" vertical="center" wrapText="1"/>
    </xf>
    <xf numFmtId="0" fontId="20" fillId="0" borderId="123" xfId="18" applyFont="1" applyBorder="1" applyAlignment="1">
      <alignment horizontal="center" vertical="center"/>
    </xf>
    <xf numFmtId="0" fontId="20" fillId="0" borderId="114" xfId="18" applyFont="1" applyBorder="1" applyAlignment="1">
      <alignment horizontal="center" vertical="center"/>
    </xf>
    <xf numFmtId="0" fontId="20" fillId="7" borderId="114" xfId="18" applyFont="1" applyFill="1" applyBorder="1" applyAlignment="1">
      <alignment horizontal="left" vertical="center" shrinkToFit="1"/>
    </xf>
    <xf numFmtId="0" fontId="20" fillId="7" borderId="53" xfId="18" applyFont="1" applyFill="1" applyBorder="1" applyAlignment="1">
      <alignment horizontal="left" vertical="center" shrinkToFit="1"/>
    </xf>
    <xf numFmtId="0" fontId="20" fillId="7" borderId="115" xfId="18" applyFont="1" applyFill="1" applyBorder="1" applyAlignment="1">
      <alignment horizontal="left" vertical="center" shrinkToFit="1"/>
    </xf>
    <xf numFmtId="0" fontId="17" fillId="0" borderId="14" xfId="0" applyFont="1" applyBorder="1" applyAlignment="1">
      <alignment horizontal="center"/>
    </xf>
    <xf numFmtId="0" fontId="17" fillId="0" borderId="28" xfId="0" applyFont="1" applyBorder="1" applyAlignment="1">
      <alignment horizontal="center"/>
    </xf>
    <xf numFmtId="0" fontId="25" fillId="0" borderId="44" xfId="0" applyFont="1" applyBorder="1" applyAlignment="1">
      <alignment horizontal="left" vertical="center" shrinkToFit="1"/>
    </xf>
    <xf numFmtId="0" fontId="25" fillId="0" borderId="43" xfId="0" applyFont="1" applyBorder="1" applyAlignment="1">
      <alignment horizontal="left" vertical="center" shrinkToFit="1"/>
    </xf>
    <xf numFmtId="0" fontId="25" fillId="0" borderId="44" xfId="0" applyFont="1" applyBorder="1" applyAlignment="1">
      <alignment vertical="center" shrinkToFit="1"/>
    </xf>
    <xf numFmtId="0" fontId="25" fillId="0" borderId="43" xfId="0" applyFont="1" applyBorder="1" applyAlignment="1">
      <alignment vertical="center" shrinkToFit="1"/>
    </xf>
    <xf numFmtId="0" fontId="28" fillId="0" borderId="10" xfId="0" applyFont="1" applyBorder="1" applyAlignment="1">
      <alignment horizontal="center" vertical="center"/>
    </xf>
    <xf numFmtId="0" fontId="28" fillId="0" borderId="23" xfId="0" applyFont="1" applyBorder="1" applyAlignment="1">
      <alignment horizontal="center" vertical="center"/>
    </xf>
    <xf numFmtId="0" fontId="28" fillId="0" borderId="31" xfId="0" applyFont="1" applyBorder="1" applyAlignment="1">
      <alignment horizontal="center" vertical="center"/>
    </xf>
    <xf numFmtId="0" fontId="17" fillId="0" borderId="71" xfId="0" applyFont="1" applyBorder="1" applyAlignment="1">
      <alignment horizontal="right" vertical="center" wrapText="1"/>
    </xf>
    <xf numFmtId="0" fontId="17" fillId="0" borderId="29" xfId="0" applyFont="1" applyBorder="1" applyAlignment="1">
      <alignment horizontal="right" vertical="center" wrapText="1"/>
    </xf>
    <xf numFmtId="0" fontId="28" fillId="0" borderId="0" xfId="0" applyFont="1" applyAlignment="1">
      <alignment horizontal="left" vertical="top" wrapText="1"/>
    </xf>
    <xf numFmtId="0" fontId="17" fillId="0" borderId="0" xfId="0" applyFont="1" applyAlignment="1">
      <alignment horizontal="left" vertical="center"/>
    </xf>
    <xf numFmtId="0" fontId="28" fillId="0" borderId="10"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31" xfId="0" applyFont="1" applyBorder="1" applyAlignment="1">
      <alignment horizontal="center" vertical="center" wrapText="1"/>
    </xf>
    <xf numFmtId="184" fontId="17" fillId="0" borderId="0" xfId="0" applyNumberFormat="1" applyFont="1" applyAlignment="1">
      <alignment horizontal="left" vertical="top" wrapText="1"/>
    </xf>
    <xf numFmtId="0" fontId="25" fillId="0" borderId="44" xfId="0" applyFont="1" applyBorder="1" applyAlignment="1">
      <alignment horizontal="center" vertical="center" shrinkToFit="1"/>
    </xf>
    <xf numFmtId="0" fontId="25" fillId="0" borderId="72" xfId="0" applyFont="1" applyBorder="1" applyAlignment="1">
      <alignment horizontal="center" vertical="center" shrinkToFit="1"/>
    </xf>
    <xf numFmtId="0" fontId="25" fillId="0" borderId="45" xfId="0" applyFont="1" applyBorder="1" applyAlignment="1">
      <alignment horizontal="center" vertical="center" shrinkToFit="1"/>
    </xf>
    <xf numFmtId="0" fontId="17" fillId="0" borderId="0" xfId="0" applyFont="1" applyAlignment="1">
      <alignment horizontal="left" vertical="top" wrapText="1"/>
    </xf>
    <xf numFmtId="0" fontId="28" fillId="0" borderId="38" xfId="0" applyFont="1" applyBorder="1" applyAlignment="1">
      <alignment horizontal="center" vertical="center"/>
    </xf>
    <xf numFmtId="0" fontId="28" fillId="0" borderId="36" xfId="0" applyFont="1" applyBorder="1" applyAlignment="1">
      <alignment horizontal="center" vertical="center"/>
    </xf>
    <xf numFmtId="0" fontId="28" fillId="0" borderId="94" xfId="0" applyFont="1" applyBorder="1" applyAlignment="1">
      <alignment horizontal="center" vertical="center" wrapText="1"/>
    </xf>
    <xf numFmtId="0" fontId="28" fillId="0" borderId="34" xfId="0" applyFont="1" applyBorder="1" applyAlignment="1">
      <alignment horizontal="center" vertical="center" wrapText="1"/>
    </xf>
    <xf numFmtId="0" fontId="84" fillId="0" borderId="123" xfId="18" applyFont="1" applyBorder="1" applyAlignment="1">
      <alignment horizontal="center" vertical="center"/>
    </xf>
    <xf numFmtId="0" fontId="84" fillId="0" borderId="114" xfId="18" applyFont="1" applyBorder="1" applyAlignment="1">
      <alignment horizontal="center" vertical="center"/>
    </xf>
    <xf numFmtId="0" fontId="84" fillId="7" borderId="114" xfId="18" applyFont="1" applyFill="1" applyBorder="1" applyAlignment="1">
      <alignment horizontal="left" vertical="center" shrinkToFit="1"/>
    </xf>
    <xf numFmtId="0" fontId="84" fillId="7" borderId="53" xfId="18" applyFont="1" applyFill="1" applyBorder="1" applyAlignment="1">
      <alignment horizontal="left" vertical="center" shrinkToFit="1"/>
    </xf>
    <xf numFmtId="0" fontId="84" fillId="7" borderId="115" xfId="18" applyFont="1" applyFill="1" applyBorder="1" applyAlignment="1">
      <alignment horizontal="left" vertical="center" shrinkToFit="1"/>
    </xf>
    <xf numFmtId="0" fontId="80" fillId="0" borderId="0" xfId="0" applyFont="1" applyAlignment="1">
      <alignment horizontal="left" vertical="top" wrapText="1"/>
    </xf>
    <xf numFmtId="0" fontId="80" fillId="0" borderId="10" xfId="0" applyFont="1" applyBorder="1" applyAlignment="1">
      <alignment horizontal="center" vertical="center"/>
    </xf>
    <xf numFmtId="0" fontId="80" fillId="0" borderId="23" xfId="0" applyFont="1" applyBorder="1" applyAlignment="1">
      <alignment horizontal="center" vertical="center"/>
    </xf>
    <xf numFmtId="0" fontId="80" fillId="0" borderId="31" xfId="0" applyFont="1" applyBorder="1" applyAlignment="1">
      <alignment horizontal="center" vertical="center"/>
    </xf>
    <xf numFmtId="0" fontId="79" fillId="0" borderId="13" xfId="0" applyFont="1" applyBorder="1" applyAlignment="1">
      <alignment horizontal="center"/>
    </xf>
    <xf numFmtId="0" fontId="79" fillId="0" borderId="94" xfId="0" applyFont="1" applyBorder="1" applyAlignment="1">
      <alignment horizontal="center"/>
    </xf>
    <xf numFmtId="0" fontId="79" fillId="0" borderId="32" xfId="0" applyFont="1" applyBorder="1" applyAlignment="1">
      <alignment horizontal="center"/>
    </xf>
    <xf numFmtId="0" fontId="79" fillId="0" borderId="34" xfId="0" applyFont="1" applyBorder="1" applyAlignment="1">
      <alignment horizontal="center"/>
    </xf>
    <xf numFmtId="0" fontId="81" fillId="0" borderId="94" xfId="0" applyFont="1" applyBorder="1" applyAlignment="1">
      <alignment horizontal="center" vertical="center" wrapText="1"/>
    </xf>
    <xf numFmtId="0" fontId="81" fillId="0" borderId="34" xfId="0" applyFont="1" applyBorder="1" applyAlignment="1">
      <alignment horizontal="center" vertical="center" wrapText="1"/>
    </xf>
    <xf numFmtId="0" fontId="79" fillId="0" borderId="71" xfId="0" applyFont="1" applyBorder="1" applyAlignment="1">
      <alignment horizontal="right" vertical="center" wrapText="1"/>
    </xf>
    <xf numFmtId="0" fontId="79" fillId="0" borderId="29" xfId="0" applyFont="1" applyBorder="1" applyAlignment="1">
      <alignment horizontal="right" vertical="center" wrapText="1"/>
    </xf>
    <xf numFmtId="0" fontId="81" fillId="0" borderId="44" xfId="0" applyFont="1" applyBorder="1" applyAlignment="1">
      <alignment horizontal="left" vertical="center" shrinkToFit="1"/>
    </xf>
    <xf numFmtId="0" fontId="81" fillId="0" borderId="43" xfId="0" applyFont="1" applyBorder="1" applyAlignment="1">
      <alignment horizontal="left" vertical="center" shrinkToFit="1"/>
    </xf>
    <xf numFmtId="0" fontId="81" fillId="0" borderId="44" xfId="0" applyFont="1" applyBorder="1" applyAlignment="1">
      <alignment vertical="center" shrinkToFit="1"/>
    </xf>
    <xf numFmtId="0" fontId="81" fillId="0" borderId="43" xfId="0" applyFont="1" applyBorder="1" applyAlignment="1">
      <alignment vertical="center" shrinkToFit="1"/>
    </xf>
    <xf numFmtId="0" fontId="79" fillId="0" borderId="50" xfId="0" applyFont="1" applyBorder="1" applyAlignment="1">
      <alignment horizontal="center" vertical="center" shrinkToFit="1"/>
    </xf>
    <xf numFmtId="0" fontId="79" fillId="0" borderId="44" xfId="0" applyFont="1" applyBorder="1" applyAlignment="1">
      <alignment horizontal="center" vertical="center" shrinkToFit="1"/>
    </xf>
    <xf numFmtId="0" fontId="79" fillId="0" borderId="43" xfId="0" applyFont="1" applyBorder="1" applyAlignment="1">
      <alignment horizontal="center" vertical="center" shrinkToFit="1"/>
    </xf>
    <xf numFmtId="0" fontId="79" fillId="0" borderId="72" xfId="0" applyFont="1" applyBorder="1" applyAlignment="1">
      <alignment horizontal="center" vertical="center" shrinkToFit="1"/>
    </xf>
    <xf numFmtId="0" fontId="79" fillId="0" borderId="45" xfId="0" applyFont="1" applyBorder="1" applyAlignment="1">
      <alignment horizontal="center" vertical="center" shrinkToFit="1"/>
    </xf>
    <xf numFmtId="0" fontId="79" fillId="0" borderId="41" xfId="0" applyFont="1" applyBorder="1" applyAlignment="1">
      <alignment horizontal="center" vertical="center" shrinkToFit="1"/>
    </xf>
    <xf numFmtId="0" fontId="79" fillId="0" borderId="0" xfId="0" applyFont="1" applyAlignment="1">
      <alignment horizontal="left" vertical="center"/>
    </xf>
    <xf numFmtId="0" fontId="79" fillId="0" borderId="0" xfId="0" applyFont="1" applyAlignment="1">
      <alignment vertical="center" wrapText="1"/>
    </xf>
    <xf numFmtId="0" fontId="79" fillId="0" borderId="103" xfId="0" applyFont="1" applyBorder="1" applyAlignment="1">
      <alignment horizontal="center" vertical="center"/>
    </xf>
    <xf numFmtId="0" fontId="79" fillId="0" borderId="102" xfId="0" applyFont="1" applyBorder="1" applyAlignment="1">
      <alignment horizontal="center" vertical="center"/>
    </xf>
    <xf numFmtId="0" fontId="79" fillId="0" borderId="101" xfId="0" applyFont="1" applyBorder="1" applyAlignment="1">
      <alignment horizontal="center" vertical="center"/>
    </xf>
    <xf numFmtId="0" fontId="79" fillId="0" borderId="100" xfId="0" applyFont="1" applyBorder="1" applyAlignment="1">
      <alignment horizontal="center" vertical="center"/>
    </xf>
    <xf numFmtId="0" fontId="79" fillId="0" borderId="99" xfId="0" applyFont="1" applyBorder="1" applyAlignment="1">
      <alignment horizontal="center" vertical="center"/>
    </xf>
    <xf numFmtId="0" fontId="79" fillId="0" borderId="98" xfId="0" applyFont="1" applyBorder="1" applyAlignment="1">
      <alignment horizontal="center" vertical="center"/>
    </xf>
    <xf numFmtId="0" fontId="79" fillId="0" borderId="97" xfId="0" applyFont="1" applyBorder="1" applyAlignment="1">
      <alignment horizontal="center" vertical="center"/>
    </xf>
    <xf numFmtId="0" fontId="79" fillId="0" borderId="96" xfId="0" applyFont="1" applyBorder="1" applyAlignment="1">
      <alignment horizontal="center" vertical="center"/>
    </xf>
    <xf numFmtId="0" fontId="79" fillId="0" borderId="95" xfId="0" applyFont="1" applyBorder="1" applyAlignment="1">
      <alignment horizontal="center" vertical="center"/>
    </xf>
    <xf numFmtId="0" fontId="79" fillId="0" borderId="44" xfId="0" applyFont="1" applyBorder="1" applyAlignment="1">
      <alignment horizontal="center" vertical="center" wrapText="1"/>
    </xf>
    <xf numFmtId="0" fontId="79" fillId="0" borderId="37" xfId="0" applyFont="1" applyBorder="1" applyAlignment="1">
      <alignment vertical="center"/>
    </xf>
    <xf numFmtId="0" fontId="79" fillId="0" borderId="44" xfId="0" applyFont="1" applyBorder="1" applyAlignment="1">
      <alignment vertical="center"/>
    </xf>
    <xf numFmtId="0" fontId="81" fillId="3" borderId="44" xfId="0" applyFont="1" applyFill="1" applyBorder="1" applyAlignment="1">
      <alignment horizontal="left" vertical="center"/>
    </xf>
    <xf numFmtId="0" fontId="81" fillId="3" borderId="43" xfId="0" applyFont="1" applyFill="1" applyBorder="1" applyAlignment="1">
      <alignment horizontal="left" vertical="center"/>
    </xf>
    <xf numFmtId="0" fontId="81" fillId="0" borderId="44" xfId="0" applyFont="1" applyBorder="1" applyAlignment="1">
      <alignment horizontal="left" vertical="center"/>
    </xf>
    <xf numFmtId="0" fontId="81" fillId="0" borderId="43" xfId="0" applyFont="1" applyBorder="1" applyAlignment="1">
      <alignment horizontal="left" vertical="center"/>
    </xf>
    <xf numFmtId="0" fontId="81" fillId="0" borderId="44" xfId="0" applyFont="1" applyBorder="1" applyAlignment="1">
      <alignment horizontal="right" vertical="center" wrapText="1"/>
    </xf>
    <xf numFmtId="0" fontId="81" fillId="0" borderId="43" xfId="0" applyFont="1" applyBorder="1" applyAlignment="1">
      <alignment horizontal="right" vertical="center" wrapText="1"/>
    </xf>
    <xf numFmtId="184" fontId="79" fillId="0" borderId="0" xfId="0" applyNumberFormat="1" applyFont="1" applyAlignment="1">
      <alignment horizontal="left" vertical="top" wrapText="1"/>
    </xf>
    <xf numFmtId="0" fontId="80" fillId="0" borderId="10" xfId="0" applyFont="1" applyBorder="1" applyAlignment="1">
      <alignment horizontal="center" vertical="center" wrapText="1"/>
    </xf>
    <xf numFmtId="0" fontId="80" fillId="0" borderId="23" xfId="0" applyFont="1" applyBorder="1" applyAlignment="1">
      <alignment horizontal="center" vertical="center" wrapText="1"/>
    </xf>
    <xf numFmtId="0" fontId="80" fillId="0" borderId="31" xfId="0" applyFont="1" applyBorder="1" applyAlignment="1">
      <alignment horizontal="center" vertical="center" wrapText="1"/>
    </xf>
    <xf numFmtId="0" fontId="79" fillId="0" borderId="15" xfId="0" applyFont="1" applyBorder="1" applyAlignment="1">
      <alignment horizontal="center"/>
    </xf>
    <xf numFmtId="0" fontId="79" fillId="0" borderId="12" xfId="0" applyFont="1" applyBorder="1" applyAlignment="1">
      <alignment horizontal="center"/>
    </xf>
    <xf numFmtId="0" fontId="79" fillId="0" borderId="70" xfId="0" applyFont="1" applyBorder="1" applyAlignment="1">
      <alignment horizontal="center"/>
    </xf>
    <xf numFmtId="0" fontId="79" fillId="0" borderId="19" xfId="0" applyFont="1" applyBorder="1" applyAlignment="1">
      <alignment horizontal="center"/>
    </xf>
    <xf numFmtId="0" fontId="80" fillId="0" borderId="71" xfId="0" applyFont="1" applyBorder="1" applyAlignment="1">
      <alignment horizontal="right" vertical="center" wrapText="1"/>
    </xf>
    <xf numFmtId="0" fontId="80" fillId="0" borderId="29" xfId="0" applyFont="1" applyBorder="1" applyAlignment="1">
      <alignment horizontal="right" vertical="center" wrapText="1"/>
    </xf>
    <xf numFmtId="0" fontId="80" fillId="0" borderId="94" xfId="0" applyFont="1" applyBorder="1" applyAlignment="1">
      <alignment horizontal="center" vertical="center" wrapText="1"/>
    </xf>
    <xf numFmtId="0" fontId="80" fillId="0" borderId="34" xfId="0" applyFont="1" applyBorder="1" applyAlignment="1">
      <alignment horizontal="center" vertical="center" wrapText="1"/>
    </xf>
    <xf numFmtId="0" fontId="80" fillId="0" borderId="38" xfId="0" applyFont="1" applyBorder="1" applyAlignment="1">
      <alignment horizontal="center" vertical="center"/>
    </xf>
    <xf numFmtId="0" fontId="80" fillId="0" borderId="36" xfId="0" applyFont="1" applyBorder="1" applyAlignment="1">
      <alignment horizontal="center" vertical="center"/>
    </xf>
    <xf numFmtId="0" fontId="81" fillId="3" borderId="44" xfId="0" applyFont="1" applyFill="1" applyBorder="1" applyAlignment="1">
      <alignment horizontal="left" vertical="center" wrapText="1"/>
    </xf>
    <xf numFmtId="0" fontId="81" fillId="3" borderId="43" xfId="0" applyFont="1" applyFill="1" applyBorder="1" applyAlignment="1">
      <alignment horizontal="left" vertical="center" wrapText="1"/>
    </xf>
    <xf numFmtId="0" fontId="81" fillId="0" borderId="37" xfId="0" applyFont="1" applyBorder="1" applyAlignment="1">
      <alignment horizontal="right" vertical="center" wrapText="1"/>
    </xf>
    <xf numFmtId="0" fontId="81" fillId="0" borderId="25" xfId="0" applyFont="1" applyBorder="1" applyAlignment="1">
      <alignment horizontal="left" vertical="center" wrapText="1"/>
    </xf>
    <xf numFmtId="0" fontId="81" fillId="0" borderId="44" xfId="0" applyFont="1" applyBorder="1" applyAlignment="1">
      <alignment horizontal="center" vertical="center" shrinkToFit="1"/>
    </xf>
    <xf numFmtId="0" fontId="81" fillId="0" borderId="72" xfId="0" applyFont="1" applyBorder="1" applyAlignment="1">
      <alignment horizontal="center" vertical="center" shrinkToFit="1"/>
    </xf>
    <xf numFmtId="0" fontId="81" fillId="0" borderId="45" xfId="0" applyFont="1" applyBorder="1" applyAlignment="1">
      <alignment horizontal="center" vertical="center" shrinkToFit="1"/>
    </xf>
    <xf numFmtId="0" fontId="79" fillId="0" borderId="47" xfId="0" applyFont="1" applyBorder="1" applyAlignment="1">
      <alignment horizontal="center"/>
    </xf>
    <xf numFmtId="0" fontId="79" fillId="0" borderId="54" xfId="0" applyFont="1" applyBorder="1" applyAlignment="1">
      <alignment horizontal="center"/>
    </xf>
    <xf numFmtId="0" fontId="81" fillId="0" borderId="54" xfId="0" applyFont="1" applyBorder="1" applyAlignment="1">
      <alignment horizontal="center" vertical="center" wrapText="1"/>
    </xf>
    <xf numFmtId="0" fontId="81" fillId="0" borderId="44" xfId="0" applyFont="1" applyBorder="1" applyAlignment="1">
      <alignment vertical="center" wrapText="1"/>
    </xf>
    <xf numFmtId="0" fontId="81" fillId="3" borderId="44" xfId="0" applyFont="1" applyFill="1" applyBorder="1" applyAlignment="1">
      <alignment vertical="center" shrinkToFit="1"/>
    </xf>
    <xf numFmtId="0" fontId="81" fillId="3" borderId="43" xfId="0" applyFont="1" applyFill="1" applyBorder="1" applyAlignment="1">
      <alignment vertical="center" shrinkToFit="1"/>
    </xf>
    <xf numFmtId="0" fontId="81" fillId="0" borderId="44" xfId="0" applyFont="1" applyBorder="1" applyAlignment="1">
      <alignment horizontal="left" vertical="center" wrapText="1"/>
    </xf>
    <xf numFmtId="0" fontId="79" fillId="0" borderId="0" xfId="0" applyFont="1" applyAlignment="1">
      <alignment horizontal="left" vertical="top" wrapText="1"/>
    </xf>
    <xf numFmtId="0" fontId="81" fillId="0" borderId="43" xfId="0" applyFont="1" applyBorder="1" applyAlignment="1">
      <alignment horizontal="left" vertical="center" wrapText="1"/>
    </xf>
    <xf numFmtId="0" fontId="79" fillId="0" borderId="15" xfId="0" applyFont="1" applyBorder="1" applyAlignment="1">
      <alignment horizontal="center" vertical="center"/>
    </xf>
    <xf numFmtId="0" fontId="79" fillId="0" borderId="12" xfId="0" applyFont="1" applyBorder="1" applyAlignment="1">
      <alignment horizontal="center" vertical="center"/>
    </xf>
    <xf numFmtId="0" fontId="79" fillId="0" borderId="14" xfId="0" applyFont="1" applyBorder="1" applyAlignment="1">
      <alignment horizontal="center" vertical="center"/>
    </xf>
    <xf numFmtId="0" fontId="79" fillId="0" borderId="70" xfId="0" applyFont="1" applyBorder="1" applyAlignment="1">
      <alignment horizontal="center" vertical="center"/>
    </xf>
    <xf numFmtId="0" fontId="79" fillId="0" borderId="19" xfId="0" applyFont="1" applyBorder="1" applyAlignment="1">
      <alignment horizontal="center" vertical="center"/>
    </xf>
    <xf numFmtId="0" fontId="79" fillId="0" borderId="28" xfId="0" applyFont="1" applyBorder="1" applyAlignment="1">
      <alignment horizontal="center" vertical="center"/>
    </xf>
    <xf numFmtId="0" fontId="79" fillId="0" borderId="18" xfId="0" applyFont="1" applyBorder="1" applyAlignment="1">
      <alignment horizontal="center" vertical="center"/>
    </xf>
    <xf numFmtId="0" fontId="79" fillId="0" borderId="0" xfId="0" applyFont="1" applyAlignment="1">
      <alignment horizontal="center" vertical="center"/>
    </xf>
    <xf numFmtId="0" fontId="79" fillId="0" borderId="49" xfId="0" applyFont="1" applyBorder="1" applyAlignment="1">
      <alignment horizontal="center" vertical="center"/>
    </xf>
    <xf numFmtId="0" fontId="81" fillId="0" borderId="49" xfId="0" applyFont="1" applyBorder="1" applyAlignment="1">
      <alignment horizontal="center" vertical="center" wrapText="1"/>
    </xf>
    <xf numFmtId="0" fontId="81" fillId="0" borderId="28" xfId="0" applyFont="1" applyBorder="1" applyAlignment="1">
      <alignment horizontal="center" vertical="center" wrapText="1"/>
    </xf>
    <xf numFmtId="0" fontId="79" fillId="0" borderId="50" xfId="0" applyFont="1" applyBorder="1" applyAlignment="1">
      <alignment vertical="center" shrinkToFit="1"/>
    </xf>
    <xf numFmtId="0" fontId="79" fillId="0" borderId="44" xfId="0" applyFont="1" applyBorder="1" applyAlignment="1">
      <alignment vertical="center" shrinkToFit="1"/>
    </xf>
    <xf numFmtId="0" fontId="79" fillId="0" borderId="43" xfId="0" applyFont="1" applyBorder="1" applyAlignment="1">
      <alignment vertical="center" shrinkToFit="1"/>
    </xf>
    <xf numFmtId="0" fontId="79" fillId="0" borderId="65" xfId="0" applyFont="1" applyBorder="1" applyAlignment="1">
      <alignment vertical="center" shrinkToFit="1"/>
    </xf>
    <xf numFmtId="0" fontId="79" fillId="0" borderId="64" xfId="0" applyFont="1" applyBorder="1" applyAlignment="1">
      <alignment vertical="center" shrinkToFit="1"/>
    </xf>
    <xf numFmtId="0" fontId="79" fillId="0" borderId="63" xfId="0" applyFont="1" applyBorder="1" applyAlignment="1">
      <alignment vertical="center" shrinkToFit="1"/>
    </xf>
    <xf numFmtId="0" fontId="79" fillId="0" borderId="60" xfId="0" applyFont="1" applyBorder="1" applyAlignment="1">
      <alignment horizontal="left" vertical="center" shrinkToFit="1"/>
    </xf>
    <xf numFmtId="0" fontId="79" fillId="0" borderId="59" xfId="0" applyFont="1" applyBorder="1" applyAlignment="1">
      <alignment horizontal="left" vertical="center" shrinkToFit="1"/>
    </xf>
    <xf numFmtId="0" fontId="79" fillId="0" borderId="58" xfId="0" applyFont="1" applyBorder="1" applyAlignment="1">
      <alignment horizontal="left" vertical="center" shrinkToFit="1"/>
    </xf>
    <xf numFmtId="0" fontId="79" fillId="0" borderId="50" xfId="0" applyFont="1" applyBorder="1" applyAlignment="1">
      <alignment horizontal="left" vertical="center"/>
    </xf>
    <xf numFmtId="0" fontId="79" fillId="0" borderId="44" xfId="0" applyFont="1" applyBorder="1" applyAlignment="1">
      <alignment horizontal="left" vertical="center"/>
    </xf>
    <xf numFmtId="0" fontId="79" fillId="0" borderId="43" xfId="0" applyFont="1" applyBorder="1" applyAlignment="1">
      <alignment horizontal="left" vertical="center"/>
    </xf>
    <xf numFmtId="0" fontId="79" fillId="0" borderId="43" xfId="0" applyFont="1" applyBorder="1" applyAlignment="1">
      <alignment horizontal="right" vertical="center" shrinkToFit="1"/>
    </xf>
    <xf numFmtId="0" fontId="79" fillId="0" borderId="1" xfId="0" applyFont="1" applyBorder="1" applyAlignment="1">
      <alignment horizontal="right" vertical="center" shrinkToFit="1"/>
    </xf>
    <xf numFmtId="0" fontId="79" fillId="0" borderId="72" xfId="0" applyFont="1" applyBorder="1" applyAlignment="1">
      <alignment horizontal="right" vertical="center" shrinkToFit="1"/>
    </xf>
    <xf numFmtId="0" fontId="79" fillId="0" borderId="45" xfId="0" applyFont="1" applyBorder="1" applyAlignment="1">
      <alignment horizontal="right" vertical="center" shrinkToFit="1"/>
    </xf>
    <xf numFmtId="0" fontId="79" fillId="0" borderId="41" xfId="0" applyFont="1" applyBorder="1" applyAlignment="1">
      <alignment horizontal="right" vertical="center" shrinkToFit="1"/>
    </xf>
    <xf numFmtId="0" fontId="17" fillId="3" borderId="24" xfId="26" applyFont="1" applyFill="1" applyBorder="1" applyAlignment="1">
      <alignment horizontal="left" vertical="top" wrapText="1"/>
    </xf>
    <xf numFmtId="0" fontId="17" fillId="3" borderId="25" xfId="26" applyFont="1" applyFill="1" applyBorder="1" applyAlignment="1">
      <alignment horizontal="left" vertical="top" wrapText="1"/>
    </xf>
    <xf numFmtId="0" fontId="17" fillId="3" borderId="26" xfId="26" applyFont="1" applyFill="1" applyBorder="1" applyAlignment="1">
      <alignment horizontal="left" vertical="top" wrapText="1"/>
    </xf>
    <xf numFmtId="0" fontId="17" fillId="3" borderId="27" xfId="26" applyFont="1" applyFill="1" applyBorder="1" applyAlignment="1">
      <alignment horizontal="left" vertical="top" wrapText="1"/>
    </xf>
    <xf numFmtId="0" fontId="17" fillId="3" borderId="19" xfId="26" applyFont="1" applyFill="1" applyBorder="1" applyAlignment="1">
      <alignment horizontal="left" vertical="top" wrapText="1"/>
    </xf>
    <xf numFmtId="0" fontId="17" fillId="3" borderId="28" xfId="26" applyFont="1" applyFill="1" applyBorder="1" applyAlignment="1">
      <alignment horizontal="left" vertical="top" wrapText="1"/>
    </xf>
    <xf numFmtId="0" fontId="0" fillId="0" borderId="25" xfId="0" applyBorder="1" applyAlignment="1"/>
    <xf numFmtId="0" fontId="0" fillId="0" borderId="26" xfId="0" applyBorder="1" applyAlignment="1"/>
    <xf numFmtId="0" fontId="0" fillId="0" borderId="27" xfId="0" applyBorder="1" applyAlignment="1"/>
    <xf numFmtId="0" fontId="0" fillId="0" borderId="19" xfId="0" applyBorder="1" applyAlignment="1"/>
    <xf numFmtId="0" fontId="0" fillId="0" borderId="28" xfId="0" applyBorder="1" applyAlignment="1"/>
    <xf numFmtId="0" fontId="0" fillId="0" borderId="10" xfId="0" applyBorder="1" applyAlignment="1">
      <alignment horizontal="center" vertical="center"/>
    </xf>
    <xf numFmtId="0" fontId="0" fillId="0" borderId="23" xfId="0" applyBorder="1" applyAlignment="1">
      <alignment horizontal="center" vertical="center"/>
    </xf>
    <xf numFmtId="0" fontId="0" fillId="0" borderId="113" xfId="0" applyBorder="1" applyAlignment="1">
      <alignment horizontal="center" vertical="center"/>
    </xf>
    <xf numFmtId="0" fontId="0" fillId="7" borderId="53" xfId="0" applyFill="1" applyBorder="1" applyAlignment="1">
      <alignment horizontal="left" vertical="center" shrinkToFit="1"/>
    </xf>
    <xf numFmtId="0" fontId="0" fillId="7" borderId="23" xfId="0" applyFill="1" applyBorder="1" applyAlignment="1">
      <alignment horizontal="left" vertical="center" shrinkToFit="1"/>
    </xf>
    <xf numFmtId="0" fontId="0" fillId="7" borderId="31" xfId="0" applyFill="1" applyBorder="1" applyAlignment="1">
      <alignment horizontal="left" vertical="center" shrinkToFit="1"/>
    </xf>
    <xf numFmtId="0" fontId="62" fillId="0" borderId="0" xfId="26" applyFont="1" applyAlignment="1">
      <alignment horizontal="left" vertical="top" wrapText="1"/>
    </xf>
    <xf numFmtId="0" fontId="62" fillId="0" borderId="49" xfId="26" applyFont="1" applyBorder="1" applyAlignment="1">
      <alignment horizontal="left" vertical="top" wrapText="1"/>
    </xf>
    <xf numFmtId="0" fontId="17" fillId="0" borderId="0" xfId="26" applyFont="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7" fillId="0" borderId="0" xfId="26" applyFont="1" applyAlignment="1">
      <alignment horizontal="left" vertical="center" wrapText="1"/>
    </xf>
    <xf numFmtId="0" fontId="17" fillId="0" borderId="49" xfId="26" applyFont="1" applyBorder="1" applyAlignment="1">
      <alignment horizontal="left" vertical="center" wrapText="1"/>
    </xf>
    <xf numFmtId="0" fontId="17" fillId="3" borderId="11" xfId="26" applyFont="1" applyFill="1" applyBorder="1" applyAlignment="1">
      <alignment horizontal="left" vertical="top" wrapText="1"/>
    </xf>
    <xf numFmtId="0" fontId="17" fillId="3" borderId="0" xfId="26" applyFont="1" applyFill="1" applyAlignment="1">
      <alignment horizontal="left" vertical="top" wrapText="1"/>
    </xf>
    <xf numFmtId="0" fontId="17" fillId="3" borderId="49" xfId="26" applyFont="1" applyFill="1" applyBorder="1" applyAlignment="1">
      <alignment horizontal="left" vertical="top" wrapText="1"/>
    </xf>
    <xf numFmtId="0" fontId="25" fillId="0" borderId="0" xfId="26" applyFont="1" applyAlignment="1">
      <alignment horizontal="left" vertical="center" shrinkToFit="1"/>
    </xf>
    <xf numFmtId="0" fontId="25" fillId="0" borderId="17" xfId="26" applyFont="1" applyBorder="1" applyAlignment="1">
      <alignment horizontal="left" vertical="center" shrinkToFit="1"/>
    </xf>
    <xf numFmtId="0" fontId="23" fillId="0" borderId="15" xfId="26" applyFont="1" applyBorder="1" applyAlignment="1">
      <alignment horizontal="center" vertical="center" textRotation="255"/>
    </xf>
    <xf numFmtId="0" fontId="23" fillId="0" borderId="16" xfId="26" applyFont="1" applyBorder="1" applyAlignment="1">
      <alignment horizontal="center" vertical="center" textRotation="255"/>
    </xf>
    <xf numFmtId="0" fontId="23" fillId="0" borderId="18" xfId="26" applyFont="1" applyBorder="1" applyAlignment="1">
      <alignment horizontal="center" vertical="center" textRotation="255"/>
    </xf>
    <xf numFmtId="0" fontId="23" fillId="0" borderId="17" xfId="26" applyFont="1" applyBorder="1" applyAlignment="1">
      <alignment horizontal="center" vertical="center" textRotation="255"/>
    </xf>
    <xf numFmtId="0" fontId="23" fillId="0" borderId="20" xfId="26" applyFont="1" applyBorder="1" applyAlignment="1">
      <alignment horizontal="center" vertical="center" textRotation="255"/>
    </xf>
    <xf numFmtId="0" fontId="23" fillId="0" borderId="22" xfId="26" applyFont="1" applyBorder="1" applyAlignment="1">
      <alignment horizontal="center" vertical="center" textRotation="255"/>
    </xf>
    <xf numFmtId="0" fontId="17" fillId="3" borderId="19" xfId="26" applyFont="1" applyFill="1" applyBorder="1" applyAlignment="1">
      <alignment horizontal="left" vertical="center"/>
    </xf>
    <xf numFmtId="0" fontId="17" fillId="0" borderId="0" xfId="26" applyFont="1" applyAlignment="1">
      <alignment horizontal="center" vertical="center"/>
    </xf>
    <xf numFmtId="0" fontId="17" fillId="3" borderId="0" xfId="26" applyFont="1" applyFill="1" applyAlignment="1">
      <alignment horizontal="center" vertical="center"/>
    </xf>
    <xf numFmtId="0" fontId="17" fillId="0" borderId="10" xfId="18" applyFont="1" applyBorder="1" applyAlignment="1">
      <alignment horizontal="center" vertical="center"/>
    </xf>
    <xf numFmtId="0" fontId="17" fillId="0" borderId="113" xfId="18" applyFont="1" applyBorder="1" applyAlignment="1">
      <alignment horizontal="center" vertical="center"/>
    </xf>
    <xf numFmtId="0" fontId="17" fillId="0" borderId="0" xfId="22" applyFont="1" applyAlignment="1">
      <alignment horizontal="left" vertical="top" wrapText="1"/>
    </xf>
    <xf numFmtId="0" fontId="17" fillId="7" borderId="23" xfId="18" applyFont="1" applyFill="1" applyBorder="1" applyAlignment="1">
      <alignment horizontal="left" vertical="center"/>
    </xf>
    <xf numFmtId="0" fontId="17" fillId="7" borderId="31" xfId="18" applyFont="1" applyFill="1" applyBorder="1" applyAlignment="1">
      <alignment horizontal="left" vertical="center"/>
    </xf>
    <xf numFmtId="0" fontId="17" fillId="0" borderId="1" xfId="22" applyFont="1" applyBorder="1" applyAlignment="1">
      <alignment horizontal="center" vertical="center"/>
    </xf>
    <xf numFmtId="0" fontId="17" fillId="0" borderId="33" xfId="22" applyFont="1" applyBorder="1" applyAlignment="1">
      <alignment horizontal="center" vertical="center"/>
    </xf>
    <xf numFmtId="0" fontId="17" fillId="0" borderId="119" xfId="22" applyFont="1" applyBorder="1" applyAlignment="1">
      <alignment horizontal="center" vertical="center"/>
    </xf>
    <xf numFmtId="0" fontId="17" fillId="0" borderId="33" xfId="0" applyFont="1" applyBorder="1" applyAlignment="1">
      <alignment horizontal="center" vertical="center" wrapText="1"/>
    </xf>
    <xf numFmtId="0" fontId="17" fillId="0" borderId="119" xfId="0" applyFont="1" applyBorder="1" applyAlignment="1">
      <alignment horizontal="center" vertical="center" wrapText="1"/>
    </xf>
    <xf numFmtId="0" fontId="17" fillId="7" borderId="53" xfId="18" applyFont="1" applyFill="1" applyBorder="1" applyAlignment="1">
      <alignment horizontal="left" vertical="center" shrinkToFit="1"/>
    </xf>
    <xf numFmtId="0" fontId="17" fillId="7" borderId="23" xfId="18" applyFont="1" applyFill="1" applyBorder="1" applyAlignment="1">
      <alignment horizontal="left" vertical="center" shrinkToFit="1"/>
    </xf>
    <xf numFmtId="0" fontId="17" fillId="7" borderId="31" xfId="18" applyFont="1" applyFill="1" applyBorder="1" applyAlignment="1">
      <alignment horizontal="left" vertical="center" shrinkToFit="1"/>
    </xf>
    <xf numFmtId="0" fontId="20" fillId="0" borderId="0" xfId="29" applyFont="1" applyAlignment="1">
      <alignment horizontal="left" vertical="center" wrapText="1"/>
    </xf>
    <xf numFmtId="0" fontId="60" fillId="0" borderId="0" xfId="0" applyFont="1" applyAlignment="1">
      <alignment wrapText="1"/>
    </xf>
    <xf numFmtId="0" fontId="31" fillId="0" borderId="157" xfId="0" applyFont="1" applyBorder="1" applyAlignment="1">
      <alignment horizontal="center" vertical="center" wrapText="1"/>
    </xf>
    <xf numFmtId="0" fontId="31" fillId="0" borderId="159" xfId="0" applyFont="1" applyBorder="1" applyAlignment="1">
      <alignment horizontal="center" vertical="center" wrapText="1"/>
    </xf>
    <xf numFmtId="0" fontId="31" fillId="0" borderId="161" xfId="0" applyFont="1" applyBorder="1" applyAlignment="1">
      <alignment horizontal="center" vertical="center" wrapText="1"/>
    </xf>
    <xf numFmtId="0" fontId="31" fillId="0" borderId="156" xfId="0" applyFont="1" applyBorder="1" applyAlignment="1">
      <alignment horizontal="center" vertical="center" wrapText="1"/>
    </xf>
    <xf numFmtId="0" fontId="31" fillId="0" borderId="54" xfId="0" applyFont="1" applyBorder="1" applyAlignment="1">
      <alignment horizontal="center" vertical="center" wrapText="1"/>
    </xf>
    <xf numFmtId="0" fontId="31" fillId="0" borderId="34" xfId="0" applyFont="1" applyBorder="1" applyAlignment="1">
      <alignment horizontal="center" vertical="center" wrapText="1"/>
    </xf>
    <xf numFmtId="0" fontId="17" fillId="0" borderId="153" xfId="29" applyFont="1" applyBorder="1" applyAlignment="1">
      <alignment horizontal="center" vertical="center"/>
    </xf>
    <xf numFmtId="0" fontId="17" fillId="0" borderId="158" xfId="29" applyFont="1" applyBorder="1" applyAlignment="1">
      <alignment horizontal="center" vertical="center"/>
    </xf>
    <xf numFmtId="0" fontId="17" fillId="0" borderId="160" xfId="29" applyFont="1" applyBorder="1" applyAlignment="1">
      <alignment horizontal="center" vertical="center"/>
    </xf>
    <xf numFmtId="0" fontId="31" fillId="0" borderId="154"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55" xfId="0" applyFont="1" applyBorder="1" applyAlignment="1">
      <alignment horizontal="center" vertical="center" wrapText="1"/>
    </xf>
    <xf numFmtId="0" fontId="31" fillId="0" borderId="32" xfId="0" applyFont="1" applyBorder="1" applyAlignment="1">
      <alignment horizontal="center" vertical="center" wrapText="1"/>
    </xf>
    <xf numFmtId="0" fontId="31" fillId="0" borderId="4" xfId="0" applyFont="1" applyBorder="1" applyAlignment="1">
      <alignment horizontal="center" vertical="center" wrapText="1"/>
    </xf>
    <xf numFmtId="0" fontId="17" fillId="0" borderId="156" xfId="22" applyFont="1" applyBorder="1" applyAlignment="1">
      <alignment horizontal="center" vertical="center"/>
    </xf>
    <xf numFmtId="0" fontId="17" fillId="0" borderId="54" xfId="22" applyFont="1" applyBorder="1" applyAlignment="1">
      <alignment horizontal="center" vertical="center"/>
    </xf>
    <xf numFmtId="0" fontId="17" fillId="0" borderId="34" xfId="22" applyFont="1" applyBorder="1" applyAlignment="1">
      <alignment horizontal="center" vertical="center"/>
    </xf>
    <xf numFmtId="0" fontId="17" fillId="0" borderId="23" xfId="18" applyFont="1" applyBorder="1" applyAlignment="1">
      <alignment horizontal="center" vertical="center"/>
    </xf>
    <xf numFmtId="0" fontId="17" fillId="0" borderId="0" xfId="0" applyFont="1" applyAlignment="1">
      <alignment horizontal="left" vertical="center" wrapText="1"/>
    </xf>
    <xf numFmtId="0" fontId="17" fillId="7" borderId="53" xfId="18" applyFont="1" applyFill="1" applyBorder="1" applyAlignment="1">
      <alignment horizontal="left" vertical="center"/>
    </xf>
    <xf numFmtId="0" fontId="42" fillId="0" borderId="3" xfId="43" applyFont="1" applyBorder="1" applyAlignment="1">
      <alignment horizontal="center" vertical="center"/>
    </xf>
    <xf numFmtId="0" fontId="42" fillId="0" borderId="9" xfId="43" applyFont="1" applyBorder="1" applyAlignment="1">
      <alignment horizontal="center" vertical="center"/>
    </xf>
    <xf numFmtId="0" fontId="28" fillId="0" borderId="2" xfId="45" applyFont="1" applyBorder="1" applyAlignment="1">
      <alignment horizontal="center" vertical="center"/>
    </xf>
    <xf numFmtId="0" fontId="28" fillId="0" borderId="3" xfId="45" applyFont="1" applyBorder="1" applyAlignment="1">
      <alignment horizontal="center" vertical="center"/>
    </xf>
    <xf numFmtId="0" fontId="28" fillId="0" borderId="109" xfId="45" applyFont="1" applyBorder="1" applyAlignment="1">
      <alignment horizontal="center" vertical="center"/>
    </xf>
    <xf numFmtId="0" fontId="28" fillId="0" borderId="110" xfId="45" applyFont="1" applyBorder="1" applyAlignment="1">
      <alignment horizontal="center" vertical="center"/>
    </xf>
    <xf numFmtId="0" fontId="28" fillId="0" borderId="140" xfId="45" applyFont="1" applyBorder="1" applyAlignment="1">
      <alignment horizontal="center" vertical="center"/>
    </xf>
    <xf numFmtId="0" fontId="42" fillId="0" borderId="171" xfId="43" applyFont="1" applyBorder="1" applyAlignment="1">
      <alignment horizontal="center" vertical="center"/>
    </xf>
    <xf numFmtId="0" fontId="42" fillId="0" borderId="172" xfId="43" applyFont="1" applyBorder="1" applyAlignment="1">
      <alignment horizontal="center" vertical="center"/>
    </xf>
    <xf numFmtId="0" fontId="28" fillId="0" borderId="153" xfId="45" applyFont="1" applyBorder="1" applyAlignment="1">
      <alignment horizontal="center" vertical="center"/>
    </xf>
    <xf numFmtId="0" fontId="28" fillId="0" borderId="171" xfId="45" applyFont="1" applyBorder="1" applyAlignment="1">
      <alignment horizontal="center" vertical="center"/>
    </xf>
  </cellXfs>
  <cellStyles count="200">
    <cellStyle name="パーセント" xfId="121" builtinId="5"/>
    <cellStyle name="パーセント 2" xfId="1" xr:uid="{00000000-0005-0000-0000-000000000000}"/>
    <cellStyle name="パーセント 2 2" xfId="2" xr:uid="{00000000-0005-0000-0000-000001000000}"/>
    <cellStyle name="パーセント 3" xfId="41" xr:uid="{00000000-0005-0000-0000-000002000000}"/>
    <cellStyle name="パーセント()" xfId="3" xr:uid="{00000000-0005-0000-0000-000003000000}"/>
    <cellStyle name="パーセント(0.00)" xfId="4" xr:uid="{00000000-0005-0000-0000-000004000000}"/>
    <cellStyle name="パーセント[0.00]" xfId="5" xr:uid="{00000000-0005-0000-0000-000005000000}"/>
    <cellStyle name="桁区切り" xfId="120" builtinId="6"/>
    <cellStyle name="桁区切り [0.00] 2" xfId="46" xr:uid="{00000000-0005-0000-0000-000006000000}"/>
    <cellStyle name="桁区切り [0.00] 2 2" xfId="93" xr:uid="{00000000-0005-0000-0000-000007000000}"/>
    <cellStyle name="桁区切り [0.00] 2 2 2" xfId="173" xr:uid="{9F1B51FD-323D-4E33-B0B4-DB2646F58595}"/>
    <cellStyle name="桁区切り [0.00] 2 3" xfId="135" xr:uid="{71516EA0-4CA3-4FB0-BD25-35B70BE485D3}"/>
    <cellStyle name="桁区切り 2" xfId="6" xr:uid="{00000000-0005-0000-0000-000008000000}"/>
    <cellStyle name="桁区切り 3" xfId="7" xr:uid="{00000000-0005-0000-0000-000009000000}"/>
    <cellStyle name="桁区切り 3 2" xfId="8" xr:uid="{00000000-0005-0000-0000-00000A000000}"/>
    <cellStyle name="桁区切り 4" xfId="9" xr:uid="{00000000-0005-0000-0000-00000B000000}"/>
    <cellStyle name="桁区切り 5" xfId="10" xr:uid="{00000000-0005-0000-0000-00000C000000}"/>
    <cellStyle name="桁区切り 6" xfId="44" xr:uid="{00000000-0005-0000-0000-00000D000000}"/>
    <cellStyle name="桁区切り 6 2" xfId="73" xr:uid="{00000000-0005-0000-0000-00000E000000}"/>
    <cellStyle name="桁区切り 6 2 2" xfId="114" xr:uid="{00000000-0005-0000-0000-00000F000000}"/>
    <cellStyle name="桁区切り 6 2 2 2" xfId="194" xr:uid="{3D65F44E-BAFC-4961-B2BB-B9E605000B19}"/>
    <cellStyle name="桁区切り 6 2 3" xfId="156" xr:uid="{6E61DEAF-36FD-4A18-8451-339D4384DB6F}"/>
    <cellStyle name="桁区切り 6 3" xfId="91" xr:uid="{00000000-0005-0000-0000-000010000000}"/>
    <cellStyle name="桁区切り 6 3 2" xfId="171" xr:uid="{F7551F88-84A2-4CA0-8A6B-D9CDEFF3B880}"/>
    <cellStyle name="桁区切り 6 4" xfId="133" xr:uid="{014CE873-4395-4EE0-A41F-06BC81B995EE}"/>
    <cellStyle name="見出し１" xfId="11" xr:uid="{00000000-0005-0000-0000-000011000000}"/>
    <cellStyle name="常规 2" xfId="47" xr:uid="{00000000-0005-0000-0000-000012000000}"/>
    <cellStyle name="常规 3" xfId="48" xr:uid="{00000000-0005-0000-0000-000013000000}"/>
    <cellStyle name="折り返し" xfId="12" xr:uid="{00000000-0005-0000-0000-000014000000}"/>
    <cellStyle name="標準" xfId="0" builtinId="0"/>
    <cellStyle name="標準 10" xfId="13" xr:uid="{00000000-0005-0000-0000-000016000000}"/>
    <cellStyle name="標準 10 2" xfId="35" xr:uid="{00000000-0005-0000-0000-000017000000}"/>
    <cellStyle name="標準 10 2 2" xfId="39" xr:uid="{00000000-0005-0000-0000-000018000000}"/>
    <cellStyle name="標準 10 2 2 2" xfId="79" xr:uid="{00000000-0005-0000-0000-000019000000}"/>
    <cellStyle name="標準 10 2 2 2 2" xfId="117" xr:uid="{00000000-0005-0000-0000-00001A000000}"/>
    <cellStyle name="標準 10 2 2 2 2 2" xfId="197" xr:uid="{DF238AE5-4260-45CB-8C27-0C4CF16E96F8}"/>
    <cellStyle name="標準 10 2 2 2 3" xfId="159" xr:uid="{9D79D0A5-067B-4C79-A1F5-BAD231196CAB}"/>
    <cellStyle name="標準 10 2 2 2 5" xfId="118" xr:uid="{E013F80D-7FCD-4674-87BA-4E92F7761617}"/>
    <cellStyle name="標準 10 2 2 2 5 2" xfId="198" xr:uid="{78CB7A3C-62B1-4666-8044-9250FA861637}"/>
    <cellStyle name="標準 10 2 2 3" xfId="90" xr:uid="{00000000-0005-0000-0000-00001B000000}"/>
    <cellStyle name="標準 10 2 2 3 2" xfId="170" xr:uid="{902E1EBD-8B72-4C64-ABBE-911D4C6D4C92}"/>
    <cellStyle name="標準 10 2 2 4" xfId="132" xr:uid="{058A61A8-EAC2-4948-8BA4-064632AFC15D}"/>
    <cellStyle name="標準 10 2 3" xfId="70" xr:uid="{00000000-0005-0000-0000-00001C000000}"/>
    <cellStyle name="標準 10 2 3 2" xfId="113" xr:uid="{00000000-0005-0000-0000-00001D000000}"/>
    <cellStyle name="標準 10 2 3 2 2" xfId="119" xr:uid="{1402CACB-F534-4617-ABDE-329A46479759}"/>
    <cellStyle name="標準 10 2 3 2 2 2" xfId="199" xr:uid="{2746DEDC-45F2-44D4-B95A-BA57C8480450}"/>
    <cellStyle name="標準 10 2 3 2 3" xfId="193" xr:uid="{02054CDB-2771-41B8-A86A-7A5F7A2A7546}"/>
    <cellStyle name="標準 10 2 3 3" xfId="155" xr:uid="{9AAF33C0-2EF8-48E4-88EC-C9EBFBE77EBE}"/>
    <cellStyle name="標準 10 2 4" xfId="86" xr:uid="{00000000-0005-0000-0000-00001E000000}"/>
    <cellStyle name="標準 10 2 4 2" xfId="166" xr:uid="{76749240-0566-4245-B421-A470BFF1ADFB}"/>
    <cellStyle name="標準 10 2 5" xfId="128" xr:uid="{3205201E-7236-4258-9376-8FC444498302}"/>
    <cellStyle name="標準 10 3" xfId="45" xr:uid="{00000000-0005-0000-0000-00001F000000}"/>
    <cellStyle name="標準 10 3 2" xfId="76" xr:uid="{00000000-0005-0000-0000-000020000000}"/>
    <cellStyle name="標準 10 3 2 2" xfId="116" xr:uid="{00000000-0005-0000-0000-000021000000}"/>
    <cellStyle name="標準 10 3 2 2 2" xfId="196" xr:uid="{673177AC-83DF-4C30-9350-D1998C27976C}"/>
    <cellStyle name="標準 10 3 2 3" xfId="158" xr:uid="{949CCEF1-5045-4246-B593-45D3E2CF4B85}"/>
    <cellStyle name="標準 10 3 3" xfId="92" xr:uid="{00000000-0005-0000-0000-000022000000}"/>
    <cellStyle name="標準 10 3 3 2" xfId="172" xr:uid="{6C745EC1-C7FF-4D0A-87F8-7B814C7279EF}"/>
    <cellStyle name="標準 10 3 4" xfId="134" xr:uid="{1AF2A5DB-D74C-4897-B95D-641FDB1F13FA}"/>
    <cellStyle name="標準 11" xfId="14" xr:uid="{00000000-0005-0000-0000-000023000000}"/>
    <cellStyle name="標準 11 2" xfId="37" xr:uid="{00000000-0005-0000-0000-000024000000}"/>
    <cellStyle name="標準 11 2 2" xfId="78" xr:uid="{00000000-0005-0000-0000-000025000000}"/>
    <cellStyle name="標準 11 2 3" xfId="88" xr:uid="{00000000-0005-0000-0000-000026000000}"/>
    <cellStyle name="標準 11 2 3 2" xfId="168" xr:uid="{ECB9B660-CCFA-4B58-B4D5-F631FE336054}"/>
    <cellStyle name="標準 11 2 4" xfId="130" xr:uid="{77623213-D34F-4EE7-BA11-04007F1130FD}"/>
    <cellStyle name="標準 11 3" xfId="49" xr:uid="{00000000-0005-0000-0000-000027000000}"/>
    <cellStyle name="標準 11 3 2" xfId="94" xr:uid="{00000000-0005-0000-0000-000028000000}"/>
    <cellStyle name="標準 11 3 2 2" xfId="174" xr:uid="{8A35BA40-1D91-4077-9B0F-51B45680BE9D}"/>
    <cellStyle name="標準 11 3 3" xfId="136" xr:uid="{CA90BBB8-DE6A-45E4-8C11-93B454105F08}"/>
    <cellStyle name="標準 11 4" xfId="50" xr:uid="{00000000-0005-0000-0000-000029000000}"/>
    <cellStyle name="標準 11 4 2" xfId="95" xr:uid="{00000000-0005-0000-0000-00002A000000}"/>
    <cellStyle name="標準 11 4 2 2" xfId="175" xr:uid="{AFDEE4C0-D19B-4984-8EB1-62F00EF384A7}"/>
    <cellStyle name="標準 11 4 3" xfId="137" xr:uid="{408D759F-E56B-4EC2-AE5D-D1B673BF7BEB}"/>
    <cellStyle name="標準 12" xfId="29" xr:uid="{00000000-0005-0000-0000-00002B000000}"/>
    <cellStyle name="標準 12 2" xfId="38" xr:uid="{00000000-0005-0000-0000-00002C000000}"/>
    <cellStyle name="標準 12 2 2" xfId="89" xr:uid="{00000000-0005-0000-0000-00002D000000}"/>
    <cellStyle name="標準 12 2 2 2" xfId="169" xr:uid="{BACAE312-5DF9-4486-8423-BC9644D10A62}"/>
    <cellStyle name="標準 12 2 3" xfId="131" xr:uid="{6627F68A-B91C-44E9-A0EE-11EAB503409F}"/>
    <cellStyle name="標準 12 3" xfId="51" xr:uid="{00000000-0005-0000-0000-00002E000000}"/>
    <cellStyle name="標準 12 3 2" xfId="96" xr:uid="{00000000-0005-0000-0000-00002F000000}"/>
    <cellStyle name="標準 12 3 2 2" xfId="176" xr:uid="{077B5E40-3F1E-4E92-AF60-9E9961518FCA}"/>
    <cellStyle name="標準 12 3 3" xfId="138" xr:uid="{D741F2F0-637C-4704-BB3B-51DC17742E0D}"/>
    <cellStyle name="標準 12 4" xfId="80" xr:uid="{00000000-0005-0000-0000-000030000000}"/>
    <cellStyle name="標準 12 4 2" xfId="160" xr:uid="{BB608279-386F-4D27-B1E1-F337E1F20CA4}"/>
    <cellStyle name="標準 12 5" xfId="122" xr:uid="{1C32956E-764B-4E32-AF03-F7714E0D3477}"/>
    <cellStyle name="標準 13" xfId="40" xr:uid="{00000000-0005-0000-0000-000031000000}"/>
    <cellStyle name="標準 14" xfId="43" xr:uid="{00000000-0005-0000-0000-000032000000}"/>
    <cellStyle name="標準 14 2" xfId="72" xr:uid="{00000000-0005-0000-0000-000033000000}"/>
    <cellStyle name="標準 15" xfId="68" xr:uid="{00000000-0005-0000-0000-000034000000}"/>
    <cellStyle name="標準 15 2" xfId="112" xr:uid="{00000000-0005-0000-0000-000035000000}"/>
    <cellStyle name="標準 15 2 2" xfId="192" xr:uid="{A06F6103-FF21-4D27-B099-5F3FA630C4D3}"/>
    <cellStyle name="標準 15 3" xfId="154" xr:uid="{AD28B5CB-9BB6-4F26-BD74-502BF509ED47}"/>
    <cellStyle name="標準 16" xfId="69" xr:uid="{00000000-0005-0000-0000-000036000000}"/>
    <cellStyle name="標準 16 2" xfId="77" xr:uid="{00000000-0005-0000-0000-000037000000}"/>
    <cellStyle name="標準 17" xfId="71" xr:uid="{00000000-0005-0000-0000-000038000000}"/>
    <cellStyle name="標準 2" xfId="15" xr:uid="{00000000-0005-0000-0000-000039000000}"/>
    <cellStyle name="標準 2 2" xfId="16" xr:uid="{00000000-0005-0000-0000-00003A000000}"/>
    <cellStyle name="標準 2 2 2" xfId="17" xr:uid="{00000000-0005-0000-0000-00003B000000}"/>
    <cellStyle name="標準 2 2 3" xfId="18" xr:uid="{00000000-0005-0000-0000-00003C000000}"/>
    <cellStyle name="標準 2 3" xfId="75" xr:uid="{00000000-0005-0000-0000-00003D000000}"/>
    <cellStyle name="標準 2 3 2" xfId="115" xr:uid="{00000000-0005-0000-0000-00003E000000}"/>
    <cellStyle name="標準 2 3 2 2" xfId="195" xr:uid="{187EBB72-2A95-4E79-923A-29706D59FC2C}"/>
    <cellStyle name="標準 2 3 3" xfId="157" xr:uid="{FADE340D-E457-4952-91D0-F89B67109F90}"/>
    <cellStyle name="標準 3" xfId="19" xr:uid="{00000000-0005-0000-0000-00003F000000}"/>
    <cellStyle name="標準 3 2" xfId="20" xr:uid="{00000000-0005-0000-0000-000040000000}"/>
    <cellStyle name="標準 4" xfId="21" xr:uid="{00000000-0005-0000-0000-000041000000}"/>
    <cellStyle name="標準 5" xfId="22" xr:uid="{00000000-0005-0000-0000-000042000000}"/>
    <cellStyle name="標準 5 2" xfId="23" xr:uid="{00000000-0005-0000-0000-000043000000}"/>
    <cellStyle name="標準 5 2 2" xfId="52" xr:uid="{00000000-0005-0000-0000-000044000000}"/>
    <cellStyle name="標準 5 2 3" xfId="53" xr:uid="{00000000-0005-0000-0000-000045000000}"/>
    <cellStyle name="標準 5 2 3 2" xfId="97" xr:uid="{00000000-0005-0000-0000-000046000000}"/>
    <cellStyle name="標準 5 2 3 2 2" xfId="177" xr:uid="{430ED4B3-5D85-4A88-AE99-A7EF269F1507}"/>
    <cellStyle name="標準 5 2 3 3" xfId="139" xr:uid="{2AC080E3-D17D-4E87-A4A9-5852DBAC6B9D}"/>
    <cellStyle name="標準 5 2 4" xfId="54" xr:uid="{00000000-0005-0000-0000-000047000000}"/>
    <cellStyle name="標準 5 2 4 2" xfId="98" xr:uid="{00000000-0005-0000-0000-000048000000}"/>
    <cellStyle name="標準 5 2 4 2 2" xfId="178" xr:uid="{56BB157F-018D-4013-B98D-291CC0360EBF}"/>
    <cellStyle name="標準 5 2 4 3" xfId="140" xr:uid="{9479E891-DA31-4163-B514-029CDB060D4B}"/>
    <cellStyle name="標準 5 3" xfId="30" xr:uid="{00000000-0005-0000-0000-000049000000}"/>
    <cellStyle name="標準 5 3 2" xfId="81" xr:uid="{00000000-0005-0000-0000-00004A000000}"/>
    <cellStyle name="標準 5 3 2 2" xfId="161" xr:uid="{C4E437BD-9B50-4A1E-B054-FF24A8451F41}"/>
    <cellStyle name="標準 5 3 3" xfId="123" xr:uid="{219114DB-2F03-4A44-A4F0-0B1DED0F9D15}"/>
    <cellStyle name="標準 6" xfId="24" xr:uid="{00000000-0005-0000-0000-00004B000000}"/>
    <cellStyle name="標準 6 2" xfId="25" xr:uid="{00000000-0005-0000-0000-00004C000000}"/>
    <cellStyle name="標準 6 2 2" xfId="55" xr:uid="{00000000-0005-0000-0000-00004D000000}"/>
    <cellStyle name="標準 6 2 2 2" xfId="99" xr:uid="{00000000-0005-0000-0000-00004E000000}"/>
    <cellStyle name="標準 6 2 2 2 2" xfId="179" xr:uid="{1E564B0D-F84F-4E1B-A9D8-34971EE33279}"/>
    <cellStyle name="標準 6 2 2 3" xfId="141" xr:uid="{0FC38B93-B24A-4DBB-97CC-63F8695DE2D3}"/>
    <cellStyle name="標準 6 2 3" xfId="56" xr:uid="{00000000-0005-0000-0000-00004F000000}"/>
    <cellStyle name="標準 6 2 3 2" xfId="100" xr:uid="{00000000-0005-0000-0000-000050000000}"/>
    <cellStyle name="標準 6 2 3 2 2" xfId="180" xr:uid="{C7A24F6A-8894-4E67-86CB-8D3F91BF7B30}"/>
    <cellStyle name="標準 6 2 3 3" xfId="142" xr:uid="{FC143BC8-F8AA-459B-A6B5-75CAB1D1733F}"/>
    <cellStyle name="標準 6 3" xfId="31" xr:uid="{00000000-0005-0000-0000-000051000000}"/>
    <cellStyle name="標準 6 3 2" xfId="82" xr:uid="{00000000-0005-0000-0000-000052000000}"/>
    <cellStyle name="標準 6 3 2 2" xfId="162" xr:uid="{18112005-2B3E-445E-ACD0-FA2B4D63FA66}"/>
    <cellStyle name="標準 6 3 3" xfId="124" xr:uid="{87B4ADCF-1821-48FC-946B-64982D4AA294}"/>
    <cellStyle name="標準 7" xfId="26" xr:uid="{00000000-0005-0000-0000-000053000000}"/>
    <cellStyle name="標準 7 2" xfId="36" xr:uid="{00000000-0005-0000-0000-000054000000}"/>
    <cellStyle name="標準 7 2 2" xfId="57" xr:uid="{00000000-0005-0000-0000-000055000000}"/>
    <cellStyle name="標準 7 2 2 2" xfId="58" xr:uid="{00000000-0005-0000-0000-000056000000}"/>
    <cellStyle name="標準 7 2 2 2 2" xfId="102" xr:uid="{00000000-0005-0000-0000-000057000000}"/>
    <cellStyle name="標準 7 2 2 2 2 2" xfId="182" xr:uid="{6AA5F781-213D-4EFE-9DE3-2E61B636C3FC}"/>
    <cellStyle name="標準 7 2 2 2 3" xfId="144" xr:uid="{01167963-C1C2-4B04-8912-02BBC3D6D2A1}"/>
    <cellStyle name="標準 7 2 2 3" xfId="59" xr:uid="{00000000-0005-0000-0000-000058000000}"/>
    <cellStyle name="標準 7 2 2 3 2" xfId="103" xr:uid="{00000000-0005-0000-0000-000059000000}"/>
    <cellStyle name="標準 7 2 2 3 2 2" xfId="183" xr:uid="{FE6B93D1-3AA4-4EA2-B200-E8A4EBA6395A}"/>
    <cellStyle name="標準 7 2 2 3 3" xfId="145" xr:uid="{90FB9D6B-A786-44D5-AFE8-C0653D2A0454}"/>
    <cellStyle name="標準 7 2 2 4" xfId="101" xr:uid="{00000000-0005-0000-0000-00005A000000}"/>
    <cellStyle name="標準 7 2 2 4 2" xfId="181" xr:uid="{FD4E3B11-14B2-4022-84C2-7727400265F8}"/>
    <cellStyle name="標準 7 2 2 5" xfId="143" xr:uid="{260F98C4-9F9E-44A1-9928-8F32874B33A6}"/>
    <cellStyle name="標準 7 2 3" xfId="60" xr:uid="{00000000-0005-0000-0000-00005B000000}"/>
    <cellStyle name="標準 7 2 3 2" xfId="104" xr:uid="{00000000-0005-0000-0000-00005C000000}"/>
    <cellStyle name="標準 7 2 3 2 2" xfId="184" xr:uid="{3C31C5DF-5476-4442-93A6-64C2FCCCED49}"/>
    <cellStyle name="標準 7 2 3 3" xfId="146" xr:uid="{4A849618-7C14-49F2-9243-347BB675ABCE}"/>
    <cellStyle name="標準 7 2 4" xfId="61" xr:uid="{00000000-0005-0000-0000-00005D000000}"/>
    <cellStyle name="標準 7 2 4 2" xfId="105" xr:uid="{00000000-0005-0000-0000-00005E000000}"/>
    <cellStyle name="標準 7 2 4 2 2" xfId="185" xr:uid="{D7C82469-EB53-4D3B-AB62-356962EE589D}"/>
    <cellStyle name="標準 7 2 4 3" xfId="147" xr:uid="{D1902E4D-76E0-4DD5-82AC-B0D1B30C1EE9}"/>
    <cellStyle name="標準 7 2 5" xfId="87" xr:uid="{00000000-0005-0000-0000-00005F000000}"/>
    <cellStyle name="標準 7 2 5 2" xfId="167" xr:uid="{4A23A2A4-E900-438B-A3D1-7975763532AC}"/>
    <cellStyle name="標準 7 2 6" xfId="129" xr:uid="{72407001-E69E-4298-8286-244C304AABAF}"/>
    <cellStyle name="標準 7 3" xfId="32" xr:uid="{00000000-0005-0000-0000-000060000000}"/>
    <cellStyle name="標準 7 3 2" xfId="42" xr:uid="{00000000-0005-0000-0000-000061000000}"/>
    <cellStyle name="標準 7 3 3" xfId="83" xr:uid="{00000000-0005-0000-0000-000062000000}"/>
    <cellStyle name="標準 7 3 3 2" xfId="163" xr:uid="{49DFC376-12D6-444F-94C3-E3CF9DB52877}"/>
    <cellStyle name="標準 7 3 4" xfId="125" xr:uid="{B1BA6C56-D45F-40D6-840F-46118CD39E8C}"/>
    <cellStyle name="標準 7 4" xfId="62" xr:uid="{00000000-0005-0000-0000-000063000000}"/>
    <cellStyle name="標準 7 4 2" xfId="106" xr:uid="{00000000-0005-0000-0000-000064000000}"/>
    <cellStyle name="標準 7 4 2 2" xfId="186" xr:uid="{761B612F-403C-4C93-8F3E-76DFED34AD3B}"/>
    <cellStyle name="標準 7 4 3" xfId="148" xr:uid="{98051B1C-A0FC-4438-A587-E7C3249AC19D}"/>
    <cellStyle name="標準 7 5" xfId="63" xr:uid="{00000000-0005-0000-0000-000065000000}"/>
    <cellStyle name="標準 7 5 2" xfId="107" xr:uid="{00000000-0005-0000-0000-000066000000}"/>
    <cellStyle name="標準 7 5 2 2" xfId="187" xr:uid="{3EC193C3-AD90-4D9F-B82F-3197B9D9F22B}"/>
    <cellStyle name="標準 7 5 3" xfId="149" xr:uid="{B7C8B80D-84F3-4AB6-8E7D-CA8DA2822CAB}"/>
    <cellStyle name="標準 8" xfId="27" xr:uid="{00000000-0005-0000-0000-000067000000}"/>
    <cellStyle name="標準 8 2" xfId="33" xr:uid="{00000000-0005-0000-0000-000068000000}"/>
    <cellStyle name="標準 8 2 2" xfId="84" xr:uid="{00000000-0005-0000-0000-000069000000}"/>
    <cellStyle name="標準 8 2 2 2" xfId="164" xr:uid="{6F829A82-739E-4DCE-8DA4-E60C70DE0776}"/>
    <cellStyle name="標準 8 2 3" xfId="126" xr:uid="{565BD7F4-C519-4913-8ED6-F86850887F77}"/>
    <cellStyle name="標準 8 3" xfId="64" xr:uid="{00000000-0005-0000-0000-00006A000000}"/>
    <cellStyle name="標準 8 3 2" xfId="108" xr:uid="{00000000-0005-0000-0000-00006B000000}"/>
    <cellStyle name="標準 8 3 2 2" xfId="188" xr:uid="{436669FE-D573-49B4-B4CB-6052A21688F9}"/>
    <cellStyle name="標準 8 3 3" xfId="150" xr:uid="{5D3B375F-9337-4289-9768-81C883730A3E}"/>
    <cellStyle name="標準 8 4" xfId="65" xr:uid="{00000000-0005-0000-0000-00006C000000}"/>
    <cellStyle name="標準 8 4 2" xfId="109" xr:uid="{00000000-0005-0000-0000-00006D000000}"/>
    <cellStyle name="標準 8 4 2 2" xfId="189" xr:uid="{5AB64AD9-1DEA-4B06-9353-769EEDBD84AE}"/>
    <cellStyle name="標準 8 4 3" xfId="151" xr:uid="{38ECDA12-EA7D-495D-97F5-27E5DFED358F}"/>
    <cellStyle name="標準 9" xfId="28" xr:uid="{00000000-0005-0000-0000-00006E000000}"/>
    <cellStyle name="標準 9 2" xfId="34" xr:uid="{00000000-0005-0000-0000-00006F000000}"/>
    <cellStyle name="標準 9 2 2" xfId="85" xr:uid="{00000000-0005-0000-0000-000070000000}"/>
    <cellStyle name="標準 9 2 2 2" xfId="165" xr:uid="{EC18E55D-8BB0-4585-988E-6A8247F77108}"/>
    <cellStyle name="標準 9 2 3" xfId="127" xr:uid="{4CA5A86A-80A5-4687-B7F3-B5866819B809}"/>
    <cellStyle name="標準 9 3" xfId="66" xr:uid="{00000000-0005-0000-0000-000071000000}"/>
    <cellStyle name="標準 9 3 2" xfId="110" xr:uid="{00000000-0005-0000-0000-000072000000}"/>
    <cellStyle name="標準 9 3 2 2" xfId="190" xr:uid="{284ADFC1-ED06-4F81-9089-D1CE1C4C1EF6}"/>
    <cellStyle name="標準 9 3 3" xfId="152" xr:uid="{239BCA2A-0304-4A99-AC33-EE4A089022FB}"/>
    <cellStyle name="標準 9 4" xfId="67" xr:uid="{00000000-0005-0000-0000-000073000000}"/>
    <cellStyle name="標準 9 4 2" xfId="111" xr:uid="{00000000-0005-0000-0000-000074000000}"/>
    <cellStyle name="標準 9 4 2 2" xfId="191" xr:uid="{417E850B-42EF-46C1-8192-8DC0E7B3C0B0}"/>
    <cellStyle name="標準 9 4 3" xfId="153" xr:uid="{D10FBF66-49E9-4BBE-AFEF-9EA38624C2A2}"/>
    <cellStyle name="표준 2" xfId="74" xr:uid="{00000000-0005-0000-0000-000075000000}"/>
  </cellStyles>
  <dxfs count="0"/>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0</xdr:colOff>
      <xdr:row>11</xdr:row>
      <xdr:rowOff>0</xdr:rowOff>
    </xdr:from>
    <xdr:to>
      <xdr:col>17</xdr:col>
      <xdr:colOff>484085</xdr:colOff>
      <xdr:row>21</xdr:row>
      <xdr:rowOff>28865</xdr:rowOff>
    </xdr:to>
    <xdr:sp macro="" textlink="">
      <xdr:nvSpPr>
        <xdr:cNvPr id="2" name="角丸四角形 1">
          <a:extLst>
            <a:ext uri="{FF2B5EF4-FFF2-40B4-BE49-F238E27FC236}">
              <a16:creationId xmlns:a16="http://schemas.microsoft.com/office/drawing/2014/main" id="{36B1A91A-681A-4AF6-A8BD-3BB52BD98CFB}"/>
            </a:ext>
          </a:extLst>
        </xdr:cNvPr>
        <xdr:cNvSpPr/>
      </xdr:nvSpPr>
      <xdr:spPr>
        <a:xfrm>
          <a:off x="13253357" y="2122714"/>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101600</xdr:colOff>
      <xdr:row>67</xdr:row>
      <xdr:rowOff>355600</xdr:rowOff>
    </xdr:from>
    <xdr:to>
      <xdr:col>23</xdr:col>
      <xdr:colOff>291771</xdr:colOff>
      <xdr:row>81</xdr:row>
      <xdr:rowOff>27051</xdr:rowOff>
    </xdr:to>
    <xdr:sp macro="" textlink="">
      <xdr:nvSpPr>
        <xdr:cNvPr id="2" name="角丸四角形 1">
          <a:extLst>
            <a:ext uri="{FF2B5EF4-FFF2-40B4-BE49-F238E27FC236}">
              <a16:creationId xmlns:a16="http://schemas.microsoft.com/office/drawing/2014/main" id="{E1BF9624-A0E1-432A-B1D7-A6B6B151A019}"/>
            </a:ext>
          </a:extLst>
        </xdr:cNvPr>
        <xdr:cNvSpPr/>
      </xdr:nvSpPr>
      <xdr:spPr>
        <a:xfrm>
          <a:off x="15900400" y="1369060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269875</xdr:colOff>
      <xdr:row>9</xdr:row>
      <xdr:rowOff>28575</xdr:rowOff>
    </xdr:from>
    <xdr:to>
      <xdr:col>22</xdr:col>
      <xdr:colOff>815646</xdr:colOff>
      <xdr:row>17</xdr:row>
      <xdr:rowOff>166751</xdr:rowOff>
    </xdr:to>
    <xdr:sp macro="" textlink="">
      <xdr:nvSpPr>
        <xdr:cNvPr id="2" name="角丸四角形 1">
          <a:extLst>
            <a:ext uri="{FF2B5EF4-FFF2-40B4-BE49-F238E27FC236}">
              <a16:creationId xmlns:a16="http://schemas.microsoft.com/office/drawing/2014/main" id="{E0A7026D-1355-49AB-83E2-16305F30979E}"/>
            </a:ext>
          </a:extLst>
        </xdr:cNvPr>
        <xdr:cNvSpPr/>
      </xdr:nvSpPr>
      <xdr:spPr>
        <a:xfrm>
          <a:off x="12731750" y="1663700"/>
          <a:ext cx="3577896" cy="21066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a:off x="2087880" y="3901440"/>
          <a:ext cx="94488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30</xdr:row>
      <xdr:rowOff>78740</xdr:rowOff>
    </xdr:from>
    <xdr:to>
      <xdr:col>25</xdr:col>
      <xdr:colOff>0</xdr:colOff>
      <xdr:row>30</xdr:row>
      <xdr:rowOff>82127</xdr:rowOff>
    </xdr:to>
    <xdr:cxnSp macro="">
      <xdr:nvCxnSpPr>
        <xdr:cNvPr id="3" name="直線矢印コネクタ 2">
          <a:extLst>
            <a:ext uri="{FF2B5EF4-FFF2-40B4-BE49-F238E27FC236}">
              <a16:creationId xmlns:a16="http://schemas.microsoft.com/office/drawing/2014/main" id="{00000000-0008-0000-0500-000003000000}"/>
            </a:ext>
          </a:extLst>
        </xdr:cNvPr>
        <xdr:cNvCxnSpPr/>
      </xdr:nvCxnSpPr>
      <xdr:spPr>
        <a:xfrm>
          <a:off x="3370580" y="5580380"/>
          <a:ext cx="8356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59</xdr:row>
      <xdr:rowOff>127187</xdr:rowOff>
    </xdr:from>
    <xdr:to>
      <xdr:col>18</xdr:col>
      <xdr:colOff>19137</xdr:colOff>
      <xdr:row>59</xdr:row>
      <xdr:rowOff>127934</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V="1">
          <a:off x="2162735" y="9551334"/>
          <a:ext cx="97163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3368040" y="3415665"/>
          <a:ext cx="85543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142501</xdr:colOff>
      <xdr:row>67</xdr:row>
      <xdr:rowOff>53155</xdr:rowOff>
    </xdr:from>
    <xdr:to>
      <xdr:col>17</xdr:col>
      <xdr:colOff>185298</xdr:colOff>
      <xdr:row>67</xdr:row>
      <xdr:rowOff>63315</xdr:rowOff>
    </xdr:to>
    <xdr:cxnSp macro="">
      <xdr:nvCxnSpPr>
        <xdr:cNvPr id="6" name="直線矢印コネクタ 5">
          <a:extLst>
            <a:ext uri="{FF2B5EF4-FFF2-40B4-BE49-F238E27FC236}">
              <a16:creationId xmlns:a16="http://schemas.microsoft.com/office/drawing/2014/main" id="{00000000-0008-0000-0500-000006000000}"/>
            </a:ext>
          </a:extLst>
        </xdr:cNvPr>
        <xdr:cNvCxnSpPr/>
      </xdr:nvCxnSpPr>
      <xdr:spPr>
        <a:xfrm>
          <a:off x="2137148" y="10777184"/>
          <a:ext cx="972885"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66</xdr:row>
      <xdr:rowOff>76200</xdr:rowOff>
    </xdr:from>
    <xdr:to>
      <xdr:col>24</xdr:col>
      <xdr:colOff>163717</xdr:colOff>
      <xdr:row>66</xdr:row>
      <xdr:rowOff>78740</xdr:rowOff>
    </xdr:to>
    <xdr:cxnSp macro="">
      <xdr:nvCxnSpPr>
        <xdr:cNvPr id="7" name="直線矢印コネクタ 6">
          <a:extLst>
            <a:ext uri="{FF2B5EF4-FFF2-40B4-BE49-F238E27FC236}">
              <a16:creationId xmlns:a16="http://schemas.microsoft.com/office/drawing/2014/main" id="{00000000-0008-0000-0500-000007000000}"/>
            </a:ext>
          </a:extLst>
        </xdr:cNvPr>
        <xdr:cNvCxnSpPr/>
      </xdr:nvCxnSpPr>
      <xdr:spPr>
        <a:xfrm flipV="1">
          <a:off x="3370580" y="12512040"/>
          <a:ext cx="812702"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74</xdr:row>
      <xdr:rowOff>104775</xdr:rowOff>
    </xdr:from>
    <xdr:to>
      <xdr:col>25</xdr:col>
      <xdr:colOff>26822</xdr:colOff>
      <xdr:row>74</xdr:row>
      <xdr:rowOff>104775</xdr:rowOff>
    </xdr:to>
    <xdr:cxnSp macro="">
      <xdr:nvCxnSpPr>
        <xdr:cNvPr id="8" name="直線矢印コネクタ 7">
          <a:extLst>
            <a:ext uri="{FF2B5EF4-FFF2-40B4-BE49-F238E27FC236}">
              <a16:creationId xmlns:a16="http://schemas.microsoft.com/office/drawing/2014/main" id="{00000000-0008-0000-0500-000008000000}"/>
            </a:ext>
          </a:extLst>
        </xdr:cNvPr>
        <xdr:cNvCxnSpPr/>
      </xdr:nvCxnSpPr>
      <xdr:spPr>
        <a:xfrm>
          <a:off x="3368040" y="13895070"/>
          <a:ext cx="855421"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42</xdr:row>
      <xdr:rowOff>74353</xdr:rowOff>
    </xdr:from>
    <xdr:to>
      <xdr:col>24</xdr:col>
      <xdr:colOff>190158</xdr:colOff>
      <xdr:row>42</xdr:row>
      <xdr:rowOff>79433</xdr:rowOff>
    </xdr:to>
    <xdr:cxnSp macro="">
      <xdr:nvCxnSpPr>
        <xdr:cNvPr id="9" name="直線矢印コネクタ 8">
          <a:extLst>
            <a:ext uri="{FF2B5EF4-FFF2-40B4-BE49-F238E27FC236}">
              <a16:creationId xmlns:a16="http://schemas.microsoft.com/office/drawing/2014/main" id="{00000000-0008-0000-0500-000009000000}"/>
            </a:ext>
          </a:extLst>
        </xdr:cNvPr>
        <xdr:cNvCxnSpPr/>
      </xdr:nvCxnSpPr>
      <xdr:spPr>
        <a:xfrm>
          <a:off x="3368222" y="7595293"/>
          <a:ext cx="8376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11206</xdr:colOff>
      <xdr:row>50</xdr:row>
      <xdr:rowOff>70522</xdr:rowOff>
    </xdr:from>
    <xdr:to>
      <xdr:col>18</xdr:col>
      <xdr:colOff>31699</xdr:colOff>
      <xdr:row>50</xdr:row>
      <xdr:rowOff>70522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2173941" y="8071522"/>
          <a:ext cx="97299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55</xdr:row>
      <xdr:rowOff>75504</xdr:rowOff>
    </xdr:from>
    <xdr:to>
      <xdr:col>25</xdr:col>
      <xdr:colOff>588</xdr:colOff>
      <xdr:row>55</xdr:row>
      <xdr:rowOff>80584</xdr:rowOff>
    </xdr:to>
    <xdr:cxnSp macro="">
      <xdr:nvCxnSpPr>
        <xdr:cNvPr id="11" name="直線矢印コネクタ 10">
          <a:extLst>
            <a:ext uri="{FF2B5EF4-FFF2-40B4-BE49-F238E27FC236}">
              <a16:creationId xmlns:a16="http://schemas.microsoft.com/office/drawing/2014/main" id="{00000000-0008-0000-0500-00000B000000}"/>
            </a:ext>
          </a:extLst>
        </xdr:cNvPr>
        <xdr:cNvCxnSpPr/>
      </xdr:nvCxnSpPr>
      <xdr:spPr>
        <a:xfrm>
          <a:off x="3371668" y="9966264"/>
          <a:ext cx="8351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41</xdr:row>
      <xdr:rowOff>41947</xdr:rowOff>
    </xdr:from>
    <xdr:to>
      <xdr:col>18</xdr:col>
      <xdr:colOff>20493</xdr:colOff>
      <xdr:row>41</xdr:row>
      <xdr:rowOff>44487</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2162735" y="6597388"/>
          <a:ext cx="97299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414617</xdr:colOff>
      <xdr:row>9</xdr:row>
      <xdr:rowOff>156882</xdr:rowOff>
    </xdr:from>
    <xdr:to>
      <xdr:col>17</xdr:col>
      <xdr:colOff>996247</xdr:colOff>
      <xdr:row>14</xdr:row>
      <xdr:rowOff>287027</xdr:rowOff>
    </xdr:to>
    <xdr:sp macro="" textlink="">
      <xdr:nvSpPr>
        <xdr:cNvPr id="2" name="角丸四角形 1">
          <a:extLst>
            <a:ext uri="{FF2B5EF4-FFF2-40B4-BE49-F238E27FC236}">
              <a16:creationId xmlns:a16="http://schemas.microsoft.com/office/drawing/2014/main" id="{2F88A20D-9540-4B13-A563-15C0C534E8A2}"/>
            </a:ext>
          </a:extLst>
        </xdr:cNvPr>
        <xdr:cNvSpPr/>
      </xdr:nvSpPr>
      <xdr:spPr>
        <a:xfrm>
          <a:off x="13290176" y="2117911"/>
          <a:ext cx="3562395" cy="218082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112059</xdr:colOff>
      <xdr:row>8</xdr:row>
      <xdr:rowOff>246530</xdr:rowOff>
    </xdr:from>
    <xdr:to>
      <xdr:col>14</xdr:col>
      <xdr:colOff>577878</xdr:colOff>
      <xdr:row>14</xdr:row>
      <xdr:rowOff>286212</xdr:rowOff>
    </xdr:to>
    <xdr:sp macro="" textlink="">
      <xdr:nvSpPr>
        <xdr:cNvPr id="2" name="角丸四角形 1">
          <a:extLst>
            <a:ext uri="{FF2B5EF4-FFF2-40B4-BE49-F238E27FC236}">
              <a16:creationId xmlns:a16="http://schemas.microsoft.com/office/drawing/2014/main" id="{8133D565-5837-4D9E-9702-9A071BFD4DCF}"/>
            </a:ext>
          </a:extLst>
        </xdr:cNvPr>
        <xdr:cNvSpPr/>
      </xdr:nvSpPr>
      <xdr:spPr>
        <a:xfrm>
          <a:off x="9737912" y="2409265"/>
          <a:ext cx="3558642" cy="21688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47625</xdr:colOff>
      <xdr:row>8</xdr:row>
      <xdr:rowOff>38100</xdr:rowOff>
    </xdr:from>
    <xdr:to>
      <xdr:col>24</xdr:col>
      <xdr:colOff>475174</xdr:colOff>
      <xdr:row>19</xdr:row>
      <xdr:rowOff>65338</xdr:rowOff>
    </xdr:to>
    <xdr:sp macro="" textlink="">
      <xdr:nvSpPr>
        <xdr:cNvPr id="2" name="角丸四角形 1">
          <a:extLst>
            <a:ext uri="{FF2B5EF4-FFF2-40B4-BE49-F238E27FC236}">
              <a16:creationId xmlns:a16="http://schemas.microsoft.com/office/drawing/2014/main" id="{27C690CC-6477-4790-8781-A6C39328F5CD}"/>
            </a:ext>
          </a:extLst>
        </xdr:cNvPr>
        <xdr:cNvSpPr/>
      </xdr:nvSpPr>
      <xdr:spPr>
        <a:xfrm>
          <a:off x="14335125" y="1781175"/>
          <a:ext cx="3570799" cy="212273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43092-7A25-4171-8797-9E662B22C5E8}">
  <sheetPr>
    <tabColor rgb="FF92D050"/>
  </sheetPr>
  <dimension ref="A1:P28"/>
  <sheetViews>
    <sheetView showGridLines="0" view="pageBreakPreview" zoomScale="85" zoomScaleNormal="100" zoomScaleSheetLayoutView="85" workbookViewId="0"/>
  </sheetViews>
  <sheetFormatPr defaultColWidth="9" defaultRowHeight="13"/>
  <cols>
    <col min="1" max="1" width="1.453125" style="293" customWidth="1"/>
    <col min="2" max="2" width="9" style="293"/>
    <col min="3" max="3" width="29" style="293" customWidth="1"/>
    <col min="4" max="4" width="11.453125" style="293" customWidth="1"/>
    <col min="5" max="5" width="45.453125" style="293" customWidth="1"/>
    <col min="6" max="6" width="22" style="293" customWidth="1"/>
    <col min="7" max="7" width="2" style="293" customWidth="1"/>
    <col min="8" max="16384" width="9" style="293"/>
  </cols>
  <sheetData>
    <row r="1" spans="1:16" s="284" customFormat="1" ht="23.9" customHeight="1">
      <c r="B1" s="713" t="s">
        <v>0</v>
      </c>
      <c r="C1" s="714"/>
      <c r="D1" s="714"/>
      <c r="E1" s="715"/>
      <c r="F1" s="285"/>
    </row>
    <row r="2" spans="1:16" s="284" customFormat="1" ht="15.75" customHeight="1">
      <c r="B2" s="286" t="s">
        <v>1</v>
      </c>
      <c r="C2" s="287"/>
      <c r="D2" s="287"/>
      <c r="E2" s="287"/>
      <c r="F2" s="287"/>
    </row>
    <row r="3" spans="1:16" s="284" customFormat="1" ht="15.75" customHeight="1">
      <c r="B3" s="286"/>
      <c r="C3" s="287"/>
      <c r="D3" s="287"/>
      <c r="E3" s="287"/>
      <c r="F3" s="287"/>
    </row>
    <row r="4" spans="1:16" s="284" customFormat="1" ht="15" customHeight="1">
      <c r="B4" s="716" t="s">
        <v>2</v>
      </c>
      <c r="C4" s="717"/>
      <c r="D4" s="717"/>
      <c r="E4" s="717"/>
      <c r="F4" s="718"/>
    </row>
    <row r="5" spans="1:16" s="289" customFormat="1" ht="15" customHeight="1">
      <c r="A5" s="288"/>
      <c r="B5" s="719"/>
      <c r="C5" s="720"/>
      <c r="D5" s="720"/>
      <c r="E5" s="720"/>
      <c r="F5" s="721"/>
      <c r="P5" s="157"/>
    </row>
    <row r="6" spans="1:16" s="61" customFormat="1" ht="15" customHeight="1">
      <c r="B6" s="719"/>
      <c r="C6" s="720"/>
      <c r="D6" s="720"/>
      <c r="E6" s="720"/>
      <c r="F6" s="721"/>
      <c r="G6" s="62"/>
      <c r="H6" s="62"/>
      <c r="I6" s="62"/>
      <c r="J6" s="62"/>
      <c r="K6" s="62"/>
      <c r="L6" s="63"/>
    </row>
    <row r="7" spans="1:16" s="61" customFormat="1" ht="38.9" customHeight="1">
      <c r="B7" s="722"/>
      <c r="C7" s="723"/>
      <c r="D7" s="723"/>
      <c r="E7" s="723"/>
      <c r="F7" s="724"/>
      <c r="G7" s="290"/>
      <c r="H7" s="290"/>
      <c r="I7" s="62"/>
      <c r="J7" s="62"/>
      <c r="K7" s="62"/>
      <c r="L7" s="62"/>
      <c r="M7" s="62"/>
      <c r="N7" s="63"/>
    </row>
    <row r="8" spans="1:16" s="61" customFormat="1" ht="21" customHeight="1">
      <c r="B8" s="291"/>
      <c r="C8" s="291"/>
      <c r="D8" s="291"/>
      <c r="E8" s="291"/>
      <c r="F8" s="291"/>
      <c r="G8" s="290"/>
      <c r="H8" s="290"/>
      <c r="I8" s="62"/>
      <c r="J8" s="62"/>
      <c r="K8" s="62"/>
      <c r="L8" s="62"/>
      <c r="M8" s="62"/>
      <c r="N8" s="63"/>
    </row>
    <row r="9" spans="1:16" s="61" customFormat="1" ht="15" customHeight="1">
      <c r="B9" s="292" t="s">
        <v>3</v>
      </c>
      <c r="C9" s="291"/>
      <c r="D9" s="291"/>
      <c r="E9" s="291"/>
      <c r="F9" s="291"/>
      <c r="G9" s="209"/>
      <c r="H9" s="209"/>
      <c r="I9" s="62"/>
      <c r="J9" s="62"/>
      <c r="K9" s="62"/>
      <c r="L9" s="62"/>
      <c r="M9" s="62"/>
      <c r="N9" s="63"/>
    </row>
    <row r="10" spans="1:16" s="61" customFormat="1" ht="7.5" customHeight="1">
      <c r="B10" s="287"/>
      <c r="C10" s="287"/>
      <c r="D10" s="287"/>
      <c r="E10" s="287"/>
      <c r="F10" s="287"/>
      <c r="G10" s="209"/>
      <c r="H10" s="209"/>
      <c r="I10" s="62"/>
      <c r="J10" s="62"/>
      <c r="K10" s="62"/>
      <c r="L10" s="62"/>
      <c r="M10" s="62"/>
      <c r="N10" s="63"/>
    </row>
    <row r="11" spans="1:16" s="284" customFormat="1" ht="12.75" customHeight="1">
      <c r="B11" s="712" t="s">
        <v>4</v>
      </c>
      <c r="C11" s="712"/>
      <c r="D11" s="712"/>
      <c r="E11" s="712"/>
      <c r="F11" s="712"/>
    </row>
    <row r="12" spans="1:16" s="284" customFormat="1" ht="12.75" customHeight="1">
      <c r="B12" s="712"/>
      <c r="C12" s="712"/>
      <c r="D12" s="712"/>
      <c r="E12" s="712"/>
      <c r="F12" s="712"/>
    </row>
    <row r="13" spans="1:16" s="284" customFormat="1" ht="12.75" customHeight="1">
      <c r="B13" s="712"/>
      <c r="C13" s="712"/>
      <c r="D13" s="712"/>
      <c r="E13" s="712"/>
      <c r="F13" s="712"/>
    </row>
    <row r="14" spans="1:16" ht="12.75" customHeight="1">
      <c r="B14" s="712"/>
      <c r="C14" s="712"/>
      <c r="D14" s="712"/>
      <c r="E14" s="712"/>
      <c r="F14" s="712"/>
    </row>
    <row r="15" spans="1:16" ht="12.75" customHeight="1">
      <c r="B15" s="712"/>
      <c r="C15" s="712"/>
      <c r="D15" s="712"/>
      <c r="E15" s="712"/>
      <c r="F15" s="712"/>
    </row>
    <row r="16" spans="1:16" ht="20.9" customHeight="1">
      <c r="B16" s="712" t="s">
        <v>5</v>
      </c>
      <c r="C16" s="712"/>
      <c r="D16" s="712"/>
      <c r="E16" s="712"/>
      <c r="F16" s="712"/>
    </row>
    <row r="17" spans="2:6" ht="36.65" customHeight="1">
      <c r="B17" s="712"/>
      <c r="C17" s="712"/>
      <c r="D17" s="712"/>
      <c r="E17" s="712"/>
      <c r="F17" s="712"/>
    </row>
    <row r="18" spans="2:6" ht="15" customHeight="1">
      <c r="B18" s="712" t="s">
        <v>6</v>
      </c>
      <c r="C18" s="712"/>
      <c r="D18" s="712"/>
      <c r="E18" s="712"/>
      <c r="F18" s="712"/>
    </row>
    <row r="19" spans="2:6" ht="36.65" customHeight="1">
      <c r="B19" s="712"/>
      <c r="C19" s="712"/>
      <c r="D19" s="712"/>
      <c r="E19" s="712"/>
      <c r="F19" s="712"/>
    </row>
    <row r="20" spans="2:6" ht="12.75" customHeight="1">
      <c r="B20" s="712" t="s">
        <v>7</v>
      </c>
      <c r="C20" s="712"/>
      <c r="D20" s="712"/>
      <c r="E20" s="712"/>
      <c r="F20" s="712"/>
    </row>
    <row r="21" spans="2:6" ht="12.75" customHeight="1">
      <c r="B21" s="712"/>
      <c r="C21" s="712"/>
      <c r="D21" s="712"/>
      <c r="E21" s="712"/>
      <c r="F21" s="712"/>
    </row>
    <row r="22" spans="2:6" ht="12.75" customHeight="1">
      <c r="B22" s="712"/>
      <c r="C22" s="712"/>
      <c r="D22" s="712"/>
      <c r="E22" s="712"/>
      <c r="F22" s="712"/>
    </row>
    <row r="23" spans="2:6" ht="12.75" customHeight="1">
      <c r="B23" s="712"/>
      <c r="C23" s="712"/>
      <c r="D23" s="712"/>
      <c r="E23" s="712"/>
      <c r="F23" s="712"/>
    </row>
    <row r="24" spans="2:6" ht="15" customHeight="1">
      <c r="B24" s="712" t="s">
        <v>8</v>
      </c>
      <c r="C24" s="712"/>
      <c r="D24" s="712"/>
      <c r="E24" s="712"/>
      <c r="F24" s="712"/>
    </row>
    <row r="25" spans="2:6" ht="15" customHeight="1">
      <c r="B25" s="712"/>
      <c r="C25" s="712"/>
      <c r="D25" s="712"/>
      <c r="E25" s="712"/>
      <c r="F25" s="712"/>
    </row>
    <row r="26" spans="2:6" ht="15" customHeight="1">
      <c r="B26" s="712" t="s">
        <v>9</v>
      </c>
      <c r="C26" s="712"/>
      <c r="D26" s="712"/>
      <c r="E26" s="712"/>
      <c r="F26" s="712"/>
    </row>
    <row r="27" spans="2:6" ht="15" customHeight="1">
      <c r="B27" s="712"/>
      <c r="C27" s="712"/>
      <c r="D27" s="712"/>
      <c r="E27" s="712"/>
      <c r="F27" s="712"/>
    </row>
    <row r="28" spans="2:6" ht="15" customHeight="1"/>
  </sheetData>
  <mergeCells count="8">
    <mergeCell ref="B24:F25"/>
    <mergeCell ref="B26:F27"/>
    <mergeCell ref="B1:E1"/>
    <mergeCell ref="B4:F7"/>
    <mergeCell ref="B11:F15"/>
    <mergeCell ref="B16:F17"/>
    <mergeCell ref="B18:F19"/>
    <mergeCell ref="B20:F23"/>
  </mergeCells>
  <phoneticPr fontId="11"/>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L79"/>
  <sheetViews>
    <sheetView showGridLines="0" view="pageBreakPreview" zoomScale="70" zoomScaleNormal="100" zoomScaleSheetLayoutView="70" workbookViewId="0">
      <selection activeCell="B1" sqref="B1"/>
    </sheetView>
  </sheetViews>
  <sheetFormatPr defaultColWidth="8.81640625" defaultRowHeight="13"/>
  <cols>
    <col min="1" max="13" width="2.453125" style="6" customWidth="1"/>
    <col min="14" max="18" width="2.7265625" style="6" customWidth="1"/>
    <col min="19" max="47" width="2.453125" style="6" customWidth="1"/>
    <col min="48" max="90" width="2.81640625" style="6" customWidth="1"/>
    <col min="91" max="16384" width="8.81640625" style="6"/>
  </cols>
  <sheetData>
    <row r="1" spans="1:38" ht="16.5">
      <c r="A1" s="58"/>
      <c r="B1" s="154" t="str">
        <f>コード!$A$1</f>
        <v>ビスフェノールA（海外供給者）</v>
      </c>
    </row>
    <row r="2" spans="1:38" ht="14">
      <c r="B2" s="6" t="s">
        <v>301</v>
      </c>
    </row>
    <row r="3" spans="1:38" ht="5.65" customHeight="1" thickBot="1"/>
    <row r="4" spans="1:38" ht="17.149999999999999" customHeight="1" thickBot="1">
      <c r="B4" s="1043" t="s">
        <v>302</v>
      </c>
      <c r="C4" s="1044"/>
      <c r="D4" s="1044"/>
      <c r="E4" s="1044"/>
      <c r="F4" s="1044"/>
      <c r="G4" s="1044"/>
      <c r="H4" s="1044"/>
      <c r="I4" s="1044"/>
      <c r="J4" s="1044"/>
      <c r="K4" s="1044"/>
      <c r="L4" s="1045"/>
      <c r="M4" s="1046" t="str">
        <f>IF(様式一覧表!D5="","",様式一覧表!D5)</f>
        <v/>
      </c>
      <c r="N4" s="1047"/>
      <c r="O4" s="1047"/>
      <c r="P4" s="1047"/>
      <c r="Q4" s="1047"/>
      <c r="R4" s="1047"/>
      <c r="S4" s="1047"/>
      <c r="T4" s="1047"/>
      <c r="U4" s="1047"/>
      <c r="V4" s="1047"/>
      <c r="W4" s="1047"/>
      <c r="X4" s="1047"/>
      <c r="Y4" s="1047"/>
      <c r="Z4" s="1047"/>
      <c r="AA4" s="1047"/>
      <c r="AB4" s="1048"/>
    </row>
    <row r="5" spans="1:38" ht="4.5" customHeight="1">
      <c r="B5" s="131"/>
      <c r="C5" s="131"/>
      <c r="D5" s="131"/>
      <c r="E5" s="131"/>
      <c r="F5" s="140"/>
      <c r="G5" s="140"/>
      <c r="H5" s="140"/>
      <c r="I5" s="140"/>
      <c r="J5" s="140"/>
      <c r="K5" s="140"/>
      <c r="L5" s="140"/>
      <c r="M5" s="140"/>
      <c r="N5" s="140"/>
      <c r="O5" s="140"/>
      <c r="P5" s="140"/>
      <c r="Q5" s="140"/>
      <c r="R5" s="140"/>
      <c r="S5" s="140"/>
    </row>
    <row r="6" spans="1:38" ht="13.15" customHeight="1">
      <c r="B6" s="246" t="s">
        <v>303</v>
      </c>
      <c r="C6" s="33"/>
      <c r="D6" s="33"/>
      <c r="E6" s="33"/>
      <c r="F6" s="33"/>
      <c r="G6" s="33"/>
      <c r="H6" s="33"/>
      <c r="I6" s="33"/>
      <c r="J6" s="33"/>
      <c r="K6" s="33"/>
      <c r="N6" s="33"/>
      <c r="O6" s="33"/>
      <c r="P6" s="33"/>
      <c r="Q6" s="33"/>
      <c r="R6" s="33"/>
      <c r="S6" s="33"/>
      <c r="T6" s="33"/>
      <c r="U6" s="33"/>
      <c r="V6" s="33"/>
      <c r="W6" s="33"/>
      <c r="X6" s="33"/>
      <c r="Y6" s="33"/>
      <c r="Z6" s="33"/>
      <c r="AA6" s="33"/>
      <c r="AB6" s="33"/>
      <c r="AC6" s="33"/>
      <c r="AD6" s="33"/>
      <c r="AE6" s="33"/>
      <c r="AF6" s="33"/>
      <c r="AG6" s="33"/>
      <c r="AH6" s="33"/>
      <c r="AI6" s="33"/>
      <c r="AJ6" s="33"/>
      <c r="AK6" s="33"/>
      <c r="AL6" s="33"/>
    </row>
    <row r="7" spans="1:38" ht="13.5" customHeight="1">
      <c r="B7" s="132" t="s">
        <v>304</v>
      </c>
      <c r="C7" s="133"/>
      <c r="D7" s="133"/>
      <c r="E7" s="133"/>
      <c r="F7" s="133"/>
      <c r="G7" s="133"/>
      <c r="H7" s="133"/>
      <c r="I7" s="133"/>
      <c r="J7" s="133"/>
      <c r="K7" s="133"/>
      <c r="L7" s="133"/>
      <c r="M7" s="134"/>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5"/>
    </row>
    <row r="8" spans="1:38" ht="15" customHeight="1">
      <c r="B8" s="136" t="s">
        <v>305</v>
      </c>
      <c r="D8" s="22"/>
      <c r="E8" s="1056" t="s">
        <v>306</v>
      </c>
      <c r="F8" s="1056"/>
      <c r="G8" s="1056"/>
      <c r="H8" s="1056"/>
      <c r="I8" s="1056"/>
      <c r="J8" s="1056"/>
      <c r="K8" s="1056"/>
      <c r="L8" s="1056"/>
      <c r="M8" s="1056"/>
      <c r="N8" s="1056"/>
      <c r="O8" s="1056"/>
      <c r="P8" s="1056"/>
      <c r="Q8" s="1056"/>
      <c r="R8" s="1056"/>
      <c r="S8" s="1056"/>
      <c r="T8" s="1056"/>
      <c r="U8" s="1056"/>
      <c r="V8" s="1056"/>
      <c r="W8" s="1056"/>
      <c r="X8" s="1056"/>
      <c r="Y8" s="1056"/>
      <c r="Z8" s="1056"/>
      <c r="AA8" s="1056"/>
      <c r="AB8" s="1056"/>
      <c r="AC8" s="1056"/>
      <c r="AD8" s="1056"/>
      <c r="AE8" s="1056"/>
      <c r="AF8" s="1056"/>
      <c r="AG8" s="1056"/>
      <c r="AH8" s="1056"/>
      <c r="AI8" s="1056"/>
      <c r="AJ8" s="1056"/>
      <c r="AK8" s="1056"/>
      <c r="AL8" s="1057"/>
    </row>
    <row r="9" spans="1:38" ht="12" customHeight="1">
      <c r="B9" s="136"/>
      <c r="D9" s="22"/>
      <c r="E9" s="1056"/>
      <c r="F9" s="1056"/>
      <c r="G9" s="1056"/>
      <c r="H9" s="1056"/>
      <c r="I9" s="1056"/>
      <c r="J9" s="1056"/>
      <c r="K9" s="1056"/>
      <c r="L9" s="1056"/>
      <c r="M9" s="1056"/>
      <c r="N9" s="1056"/>
      <c r="O9" s="1056"/>
      <c r="P9" s="1056"/>
      <c r="Q9" s="1056"/>
      <c r="R9" s="1056"/>
      <c r="S9" s="1056"/>
      <c r="T9" s="1056"/>
      <c r="U9" s="1056"/>
      <c r="V9" s="1056"/>
      <c r="W9" s="1056"/>
      <c r="X9" s="1056"/>
      <c r="Y9" s="1056"/>
      <c r="Z9" s="1056"/>
      <c r="AA9" s="1056"/>
      <c r="AB9" s="1056"/>
      <c r="AC9" s="1056"/>
      <c r="AD9" s="1056"/>
      <c r="AE9" s="1056"/>
      <c r="AF9" s="1056"/>
      <c r="AG9" s="1056"/>
      <c r="AH9" s="1056"/>
      <c r="AI9" s="1056"/>
      <c r="AJ9" s="1056"/>
      <c r="AK9" s="1056"/>
      <c r="AL9" s="1057"/>
    </row>
    <row r="10" spans="1:38" ht="15" customHeight="1">
      <c r="B10" s="136" t="s">
        <v>307</v>
      </c>
      <c r="D10" s="32"/>
      <c r="E10" s="1049" t="s">
        <v>308</v>
      </c>
      <c r="F10" s="1049"/>
      <c r="G10" s="1049"/>
      <c r="H10" s="1049"/>
      <c r="I10" s="1049"/>
      <c r="J10" s="1049"/>
      <c r="K10" s="1049"/>
      <c r="L10" s="1049"/>
      <c r="M10" s="1049"/>
      <c r="N10" s="1049"/>
      <c r="O10" s="1049"/>
      <c r="P10" s="1049"/>
      <c r="Q10" s="1049"/>
      <c r="R10" s="1049"/>
      <c r="S10" s="1049"/>
      <c r="T10" s="1049"/>
      <c r="U10" s="1049"/>
      <c r="V10" s="1049"/>
      <c r="W10" s="1049"/>
      <c r="X10" s="1049"/>
      <c r="Y10" s="1049"/>
      <c r="Z10" s="1049"/>
      <c r="AA10" s="1049"/>
      <c r="AB10" s="1049"/>
      <c r="AC10" s="1049"/>
      <c r="AD10" s="1049"/>
      <c r="AE10" s="1049"/>
      <c r="AF10" s="1049"/>
      <c r="AG10" s="1049"/>
      <c r="AH10" s="1049"/>
      <c r="AI10" s="1049"/>
      <c r="AJ10" s="1049"/>
      <c r="AK10" s="1049"/>
      <c r="AL10" s="1050"/>
    </row>
    <row r="11" spans="1:38" ht="15" customHeight="1">
      <c r="B11" s="136" t="s">
        <v>309</v>
      </c>
      <c r="D11" s="22"/>
      <c r="E11" s="1051" t="s">
        <v>310</v>
      </c>
      <c r="F11" s="1052"/>
      <c r="G11" s="1052"/>
      <c r="H11" s="1052"/>
      <c r="I11" s="1052"/>
      <c r="J11" s="1052"/>
      <c r="K11" s="1052"/>
      <c r="L11" s="1052"/>
      <c r="M11" s="1052"/>
      <c r="N11" s="1052"/>
      <c r="O11" s="1052"/>
      <c r="P11" s="1052"/>
      <c r="Q11" s="1052"/>
      <c r="R11" s="1052"/>
      <c r="S11" s="1052"/>
      <c r="T11" s="1052"/>
      <c r="U11" s="1052"/>
      <c r="V11" s="1052"/>
      <c r="W11" s="1052"/>
      <c r="X11" s="1052"/>
      <c r="Y11" s="1052"/>
      <c r="Z11" s="1052"/>
      <c r="AA11" s="1052"/>
      <c r="AB11" s="1052"/>
      <c r="AC11" s="1052"/>
      <c r="AD11" s="1052"/>
      <c r="AE11" s="1052"/>
      <c r="AF11" s="1052"/>
      <c r="AG11" s="1052"/>
      <c r="AH11" s="1052"/>
      <c r="AI11" s="1052"/>
      <c r="AJ11" s="1052"/>
      <c r="AK11" s="1052"/>
      <c r="AL11" s="1053"/>
    </row>
    <row r="12" spans="1:38" ht="15" customHeight="1">
      <c r="B12" s="137"/>
      <c r="C12" s="138"/>
      <c r="D12" s="139"/>
      <c r="E12" s="1054"/>
      <c r="F12" s="1054"/>
      <c r="G12" s="1054"/>
      <c r="H12" s="1054"/>
      <c r="I12" s="1054"/>
      <c r="J12" s="1054"/>
      <c r="K12" s="1054"/>
      <c r="L12" s="1054"/>
      <c r="M12" s="1054"/>
      <c r="N12" s="1054"/>
      <c r="O12" s="1054"/>
      <c r="P12" s="1054"/>
      <c r="Q12" s="1054"/>
      <c r="R12" s="1054"/>
      <c r="S12" s="1054"/>
      <c r="T12" s="1054"/>
      <c r="U12" s="1054"/>
      <c r="V12" s="1054"/>
      <c r="W12" s="1054"/>
      <c r="X12" s="1054"/>
      <c r="Y12" s="1054"/>
      <c r="Z12" s="1054"/>
      <c r="AA12" s="1054"/>
      <c r="AB12" s="1054"/>
      <c r="AC12" s="1054"/>
      <c r="AD12" s="1054"/>
      <c r="AE12" s="1054"/>
      <c r="AF12" s="1054"/>
      <c r="AG12" s="1054"/>
      <c r="AH12" s="1054"/>
      <c r="AI12" s="1054"/>
      <c r="AJ12" s="1054"/>
      <c r="AK12" s="1054"/>
      <c r="AL12" s="1055"/>
    </row>
    <row r="13" spans="1:38" ht="13.15" customHeight="1" thickBot="1">
      <c r="B13" s="7"/>
      <c r="C13" s="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row>
    <row r="14" spans="1:38" ht="13.15" customHeight="1">
      <c r="B14" s="8" t="s">
        <v>311</v>
      </c>
      <c r="C14" s="9"/>
      <c r="D14" s="10"/>
      <c r="E14" s="10"/>
      <c r="F14" s="10"/>
      <c r="G14" s="10"/>
      <c r="H14" s="10"/>
      <c r="I14" s="10"/>
      <c r="J14" s="10"/>
      <c r="K14" s="10"/>
      <c r="L14" s="10"/>
      <c r="M14" s="11"/>
      <c r="N14" s="7"/>
      <c r="O14" s="7"/>
      <c r="P14" s="7"/>
      <c r="Q14" s="7"/>
      <c r="R14" s="7"/>
      <c r="S14" s="1063" t="s">
        <v>312</v>
      </c>
      <c r="T14" s="1064"/>
      <c r="Z14" s="12" t="s">
        <v>313</v>
      </c>
      <c r="AA14" s="13"/>
      <c r="AB14" s="13"/>
      <c r="AC14" s="13"/>
      <c r="AD14" s="13"/>
      <c r="AE14" s="13"/>
      <c r="AF14" s="13"/>
      <c r="AG14" s="13"/>
      <c r="AH14" s="13"/>
      <c r="AI14" s="13"/>
      <c r="AJ14" s="13"/>
      <c r="AK14" s="13"/>
      <c r="AL14" s="14"/>
    </row>
    <row r="15" spans="1:38" ht="13.15" customHeight="1">
      <c r="B15" s="19"/>
      <c r="C15" s="6" t="s">
        <v>314</v>
      </c>
      <c r="D15" s="227"/>
      <c r="E15" s="227"/>
      <c r="F15" s="227"/>
      <c r="G15" s="227"/>
      <c r="H15" s="227"/>
      <c r="I15" s="228"/>
      <c r="J15" s="23"/>
      <c r="K15" s="23"/>
      <c r="M15" s="15"/>
      <c r="S15" s="1065"/>
      <c r="T15" s="1066"/>
      <c r="Z15" s="16"/>
      <c r="AA15" s="6" t="s">
        <v>315</v>
      </c>
      <c r="AG15" s="17"/>
      <c r="AH15" s="17"/>
      <c r="AI15" s="17"/>
      <c r="AL15" s="18"/>
    </row>
    <row r="16" spans="1:38" ht="13.15" customHeight="1">
      <c r="B16" s="19"/>
      <c r="D16" s="1032"/>
      <c r="E16" s="1033"/>
      <c r="F16" s="1033"/>
      <c r="G16" s="1033"/>
      <c r="H16" s="1033"/>
      <c r="I16" s="1033"/>
      <c r="J16" s="1033"/>
      <c r="K16" s="1033"/>
      <c r="L16" s="1034"/>
      <c r="M16" s="20"/>
      <c r="S16" s="1065"/>
      <c r="T16" s="1066"/>
      <c r="Z16" s="19"/>
      <c r="AB16" s="1032"/>
      <c r="AC16" s="1033"/>
      <c r="AD16" s="1033"/>
      <c r="AE16" s="1033"/>
      <c r="AF16" s="1033"/>
      <c r="AG16" s="1033"/>
      <c r="AH16" s="1033"/>
      <c r="AI16" s="1033"/>
      <c r="AJ16" s="1033"/>
      <c r="AK16" s="1034"/>
      <c r="AL16" s="20"/>
    </row>
    <row r="17" spans="2:38" ht="13.15" customHeight="1">
      <c r="B17" s="19"/>
      <c r="D17" s="1035"/>
      <c r="E17" s="1036"/>
      <c r="F17" s="1036"/>
      <c r="G17" s="1036"/>
      <c r="H17" s="1036"/>
      <c r="I17" s="1036"/>
      <c r="J17" s="1036"/>
      <c r="K17" s="1036"/>
      <c r="L17" s="1037"/>
      <c r="M17" s="20"/>
      <c r="S17" s="1065"/>
      <c r="T17" s="1066"/>
      <c r="Z17" s="19"/>
      <c r="AB17" s="1035"/>
      <c r="AC17" s="1036"/>
      <c r="AD17" s="1036"/>
      <c r="AE17" s="1036"/>
      <c r="AF17" s="1036"/>
      <c r="AG17" s="1036"/>
      <c r="AH17" s="1036"/>
      <c r="AI17" s="1036"/>
      <c r="AJ17" s="1036"/>
      <c r="AK17" s="1037"/>
      <c r="AL17" s="20"/>
    </row>
    <row r="18" spans="2:38" ht="13.15" customHeight="1">
      <c r="B18" s="19"/>
      <c r="I18" s="17"/>
      <c r="J18" s="17"/>
      <c r="K18" s="17"/>
      <c r="M18" s="20"/>
      <c r="S18" s="1065"/>
      <c r="T18" s="1066"/>
      <c r="Z18" s="19"/>
      <c r="AL18" s="20"/>
    </row>
    <row r="19" spans="2:38" ht="13.15" customHeight="1">
      <c r="B19" s="19"/>
      <c r="D19" s="1032"/>
      <c r="E19" s="1033"/>
      <c r="F19" s="1033"/>
      <c r="G19" s="1033"/>
      <c r="H19" s="1033"/>
      <c r="I19" s="1033"/>
      <c r="J19" s="1033"/>
      <c r="K19" s="1033"/>
      <c r="L19" s="1034"/>
      <c r="M19" s="20"/>
      <c r="S19" s="1065"/>
      <c r="T19" s="1066"/>
      <c r="Z19" s="19"/>
      <c r="AA19" s="6" t="s">
        <v>316</v>
      </c>
      <c r="AG19" s="17"/>
      <c r="AH19" s="17"/>
      <c r="AI19" s="17"/>
      <c r="AL19" s="20"/>
    </row>
    <row r="20" spans="2:38" ht="13.15" customHeight="1">
      <c r="B20" s="19"/>
      <c r="D20" s="1035"/>
      <c r="E20" s="1036"/>
      <c r="F20" s="1036"/>
      <c r="G20" s="1036"/>
      <c r="H20" s="1036"/>
      <c r="I20" s="1036"/>
      <c r="J20" s="1036"/>
      <c r="K20" s="1036"/>
      <c r="L20" s="1037"/>
      <c r="M20" s="20"/>
      <c r="S20" s="1065"/>
      <c r="T20" s="1066"/>
      <c r="Z20" s="19"/>
      <c r="AB20" s="1032"/>
      <c r="AC20" s="1033"/>
      <c r="AD20" s="1033"/>
      <c r="AE20" s="1033"/>
      <c r="AF20" s="1033"/>
      <c r="AG20" s="1033"/>
      <c r="AH20" s="1033"/>
      <c r="AI20" s="1033"/>
      <c r="AJ20" s="1033"/>
      <c r="AK20" s="1034"/>
      <c r="AL20" s="20"/>
    </row>
    <row r="21" spans="2:38" ht="13.15" customHeight="1">
      <c r="B21" s="19"/>
      <c r="D21" s="21"/>
      <c r="E21" s="21"/>
      <c r="F21" s="21"/>
      <c r="G21" s="21"/>
      <c r="H21" s="21"/>
      <c r="I21" s="21"/>
      <c r="J21" s="21"/>
      <c r="K21" s="21"/>
      <c r="L21" s="21"/>
      <c r="M21" s="20"/>
      <c r="S21" s="1065"/>
      <c r="T21" s="1066"/>
      <c r="U21" s="94" t="s">
        <v>317</v>
      </c>
      <c r="X21" s="22"/>
      <c r="Y21" s="22"/>
      <c r="Z21" s="19"/>
      <c r="AB21" s="1035"/>
      <c r="AC21" s="1036"/>
      <c r="AD21" s="1036"/>
      <c r="AE21" s="1036"/>
      <c r="AF21" s="1036"/>
      <c r="AG21" s="1036"/>
      <c r="AH21" s="1036"/>
      <c r="AI21" s="1036"/>
      <c r="AJ21" s="1036"/>
      <c r="AK21" s="1037"/>
      <c r="AL21" s="20"/>
    </row>
    <row r="22" spans="2:38">
      <c r="B22" s="19"/>
      <c r="D22" s="52"/>
      <c r="E22" s="52"/>
      <c r="F22" s="52"/>
      <c r="G22" s="24"/>
      <c r="H22" s="24"/>
      <c r="I22" s="24"/>
      <c r="J22" s="24"/>
      <c r="K22" s="24"/>
      <c r="L22" s="24"/>
      <c r="M22" s="20"/>
      <c r="S22" s="1065"/>
      <c r="T22" s="1066"/>
      <c r="U22" s="7"/>
      <c r="V22" s="7"/>
      <c r="W22" s="7"/>
      <c r="X22" s="7"/>
      <c r="Y22" s="7"/>
      <c r="Z22" s="19"/>
      <c r="AH22" s="17"/>
      <c r="AI22" s="17"/>
      <c r="AJ22" s="17"/>
      <c r="AL22" s="20"/>
    </row>
    <row r="23" spans="2:38">
      <c r="B23" s="19"/>
      <c r="C23" s="7" t="s">
        <v>318</v>
      </c>
      <c r="D23" s="7"/>
      <c r="E23" s="7"/>
      <c r="F23" s="7"/>
      <c r="G23" s="7"/>
      <c r="H23" s="7"/>
      <c r="I23" s="7"/>
      <c r="J23" s="7"/>
      <c r="K23" s="7"/>
      <c r="L23" s="7"/>
      <c r="M23" s="20"/>
      <c r="S23" s="1065"/>
      <c r="T23" s="1066"/>
      <c r="Z23" s="19"/>
      <c r="AA23" s="6" t="s">
        <v>319</v>
      </c>
      <c r="AG23" s="17"/>
      <c r="AH23" s="17"/>
      <c r="AI23" s="17"/>
      <c r="AL23" s="20"/>
    </row>
    <row r="24" spans="2:38">
      <c r="B24" s="19"/>
      <c r="D24" s="1032"/>
      <c r="E24" s="1033"/>
      <c r="F24" s="1033"/>
      <c r="G24" s="1033"/>
      <c r="H24" s="1033"/>
      <c r="I24" s="1033"/>
      <c r="J24" s="1033"/>
      <c r="K24" s="1033"/>
      <c r="L24" s="1034"/>
      <c r="M24" s="20"/>
      <c r="N24" s="94" t="s">
        <v>320</v>
      </c>
      <c r="S24" s="1065"/>
      <c r="T24" s="1066"/>
      <c r="Z24" s="19"/>
      <c r="AB24" s="1032"/>
      <c r="AC24" s="1033"/>
      <c r="AD24" s="1033"/>
      <c r="AE24" s="1033"/>
      <c r="AF24" s="1033"/>
      <c r="AG24" s="1033"/>
      <c r="AH24" s="1033"/>
      <c r="AI24" s="1033"/>
      <c r="AJ24" s="1033"/>
      <c r="AK24" s="1034"/>
      <c r="AL24" s="20"/>
    </row>
    <row r="25" spans="2:38">
      <c r="B25" s="19"/>
      <c r="D25" s="1035"/>
      <c r="E25" s="1036"/>
      <c r="F25" s="1036"/>
      <c r="G25" s="1036"/>
      <c r="H25" s="1036"/>
      <c r="I25" s="1036"/>
      <c r="J25" s="1036"/>
      <c r="K25" s="1036"/>
      <c r="L25" s="1037"/>
      <c r="M25" s="20"/>
      <c r="S25" s="1065"/>
      <c r="T25" s="1066"/>
      <c r="Z25" s="19"/>
      <c r="AB25" s="1035"/>
      <c r="AC25" s="1036"/>
      <c r="AD25" s="1036"/>
      <c r="AE25" s="1036"/>
      <c r="AF25" s="1036"/>
      <c r="AG25" s="1036"/>
      <c r="AH25" s="1036"/>
      <c r="AI25" s="1036"/>
      <c r="AJ25" s="1036"/>
      <c r="AK25" s="1037"/>
      <c r="AL25" s="20"/>
    </row>
    <row r="26" spans="2:38" ht="13.5" thickBot="1">
      <c r="B26" s="19"/>
      <c r="I26" s="17"/>
      <c r="J26" s="17"/>
      <c r="K26" s="17"/>
      <c r="M26" s="20"/>
      <c r="S26" s="1065"/>
      <c r="T26" s="1066"/>
      <c r="Z26" s="25"/>
      <c r="AA26" s="26"/>
      <c r="AB26" s="26"/>
      <c r="AC26" s="26"/>
      <c r="AD26" s="26"/>
      <c r="AE26" s="26"/>
      <c r="AF26" s="26"/>
      <c r="AG26" s="26"/>
      <c r="AH26" s="26"/>
      <c r="AI26" s="26"/>
      <c r="AJ26" s="26"/>
      <c r="AK26" s="26"/>
      <c r="AL26" s="27"/>
    </row>
    <row r="27" spans="2:38" ht="13.5" thickBot="1">
      <c r="B27" s="19"/>
      <c r="D27" s="1032"/>
      <c r="E27" s="1033"/>
      <c r="F27" s="1033"/>
      <c r="G27" s="1033"/>
      <c r="H27" s="1033"/>
      <c r="I27" s="1033"/>
      <c r="J27" s="1033"/>
      <c r="K27" s="1033"/>
      <c r="L27" s="1034"/>
      <c r="M27" s="20"/>
      <c r="S27" s="1065"/>
      <c r="T27" s="1066"/>
    </row>
    <row r="28" spans="2:38" ht="13.15" customHeight="1">
      <c r="B28" s="19"/>
      <c r="D28" s="1035"/>
      <c r="E28" s="1036"/>
      <c r="F28" s="1036"/>
      <c r="G28" s="1036"/>
      <c r="H28" s="1036"/>
      <c r="I28" s="1036"/>
      <c r="J28" s="1036"/>
      <c r="K28" s="1036"/>
      <c r="L28" s="1037"/>
      <c r="M28" s="20"/>
      <c r="S28" s="1065"/>
      <c r="T28" s="1066"/>
      <c r="Z28" s="8" t="s">
        <v>321</v>
      </c>
      <c r="AA28" s="28"/>
      <c r="AB28" s="29"/>
      <c r="AC28" s="29"/>
      <c r="AD28" s="29"/>
      <c r="AE28" s="29"/>
      <c r="AF28" s="29"/>
      <c r="AG28" s="30"/>
      <c r="AH28" s="30"/>
      <c r="AI28" s="30"/>
      <c r="AJ28" s="30"/>
      <c r="AK28" s="30"/>
      <c r="AL28" s="31"/>
    </row>
    <row r="29" spans="2:38" ht="13.15" customHeight="1">
      <c r="B29" s="19"/>
      <c r="D29" s="52"/>
      <c r="E29" s="52"/>
      <c r="F29" s="52"/>
      <c r="G29" s="24"/>
      <c r="H29" s="24"/>
      <c r="I29" s="24"/>
      <c r="J29" s="24"/>
      <c r="K29" s="24"/>
      <c r="L29" s="24"/>
      <c r="M29" s="20"/>
      <c r="S29" s="1065"/>
      <c r="T29" s="1066"/>
      <c r="U29" s="22"/>
      <c r="V29" s="22"/>
      <c r="X29" s="22"/>
      <c r="Y29" s="22"/>
      <c r="Z29" s="19"/>
      <c r="AA29" s="247"/>
      <c r="AB29" s="1032"/>
      <c r="AC29" s="1038"/>
      <c r="AD29" s="1038"/>
      <c r="AE29" s="1038"/>
      <c r="AF29" s="1038"/>
      <c r="AG29" s="1038"/>
      <c r="AH29" s="1038"/>
      <c r="AI29" s="1038"/>
      <c r="AJ29" s="1038"/>
      <c r="AK29" s="1039"/>
      <c r="AL29" s="20"/>
    </row>
    <row r="30" spans="2:38" ht="13.15" customHeight="1">
      <c r="B30" s="19"/>
      <c r="C30" s="7" t="s">
        <v>322</v>
      </c>
      <c r="D30" s="7"/>
      <c r="E30" s="7"/>
      <c r="F30" s="7"/>
      <c r="G30" s="7"/>
      <c r="H30" s="7"/>
      <c r="I30" s="7"/>
      <c r="J30" s="7"/>
      <c r="K30" s="7"/>
      <c r="L30" s="7"/>
      <c r="M30" s="20"/>
      <c r="S30" s="1065"/>
      <c r="T30" s="1066"/>
      <c r="U30" s="7"/>
      <c r="V30" s="94" t="s">
        <v>323</v>
      </c>
      <c r="X30" s="7"/>
      <c r="Y30" s="7"/>
      <c r="Z30" s="19"/>
      <c r="AA30" s="247"/>
      <c r="AB30" s="1040"/>
      <c r="AC30" s="1041"/>
      <c r="AD30" s="1041"/>
      <c r="AE30" s="1041"/>
      <c r="AF30" s="1041"/>
      <c r="AG30" s="1041"/>
      <c r="AH30" s="1041"/>
      <c r="AI30" s="1041"/>
      <c r="AJ30" s="1041"/>
      <c r="AK30" s="1042"/>
      <c r="AL30" s="20"/>
    </row>
    <row r="31" spans="2:38" ht="13.15" customHeight="1">
      <c r="B31" s="19"/>
      <c r="D31" s="1032"/>
      <c r="E31" s="1033"/>
      <c r="F31" s="1033"/>
      <c r="G31" s="1033"/>
      <c r="H31" s="1033"/>
      <c r="I31" s="1033"/>
      <c r="J31" s="1033"/>
      <c r="K31" s="1033"/>
      <c r="L31" s="1034"/>
      <c r="M31" s="20"/>
      <c r="S31" s="1065"/>
      <c r="T31" s="1066"/>
      <c r="Z31" s="19"/>
      <c r="AB31" s="32"/>
      <c r="AC31" s="32"/>
      <c r="AD31" s="32"/>
      <c r="AE31" s="32"/>
      <c r="AF31" s="32"/>
      <c r="AG31" s="33"/>
      <c r="AH31" s="33"/>
      <c r="AI31" s="33"/>
      <c r="AJ31" s="33"/>
      <c r="AK31" s="33"/>
      <c r="AL31" s="20"/>
    </row>
    <row r="32" spans="2:38" ht="13.15" customHeight="1">
      <c r="B32" s="19"/>
      <c r="D32" s="1035"/>
      <c r="E32" s="1036"/>
      <c r="F32" s="1036"/>
      <c r="G32" s="1036"/>
      <c r="H32" s="1036"/>
      <c r="I32" s="1036"/>
      <c r="J32" s="1036"/>
      <c r="K32" s="1036"/>
      <c r="L32" s="1037"/>
      <c r="M32" s="20"/>
      <c r="S32" s="1065"/>
      <c r="T32" s="1066"/>
      <c r="Z32" s="19"/>
      <c r="AA32" s="247"/>
      <c r="AB32" s="1032"/>
      <c r="AC32" s="1038"/>
      <c r="AD32" s="1038"/>
      <c r="AE32" s="1038"/>
      <c r="AF32" s="1038"/>
      <c r="AG32" s="1038"/>
      <c r="AH32" s="1038"/>
      <c r="AI32" s="1038"/>
      <c r="AJ32" s="1038"/>
      <c r="AK32" s="1039"/>
      <c r="AL32" s="20"/>
    </row>
    <row r="33" spans="2:38" ht="13.15" customHeight="1">
      <c r="B33" s="19"/>
      <c r="I33" s="17"/>
      <c r="J33" s="17"/>
      <c r="K33" s="17"/>
      <c r="M33" s="20"/>
      <c r="S33" s="1065"/>
      <c r="T33" s="1066"/>
      <c r="Z33" s="19"/>
      <c r="AA33" s="247"/>
      <c r="AB33" s="1040"/>
      <c r="AC33" s="1041"/>
      <c r="AD33" s="1041"/>
      <c r="AE33" s="1041"/>
      <c r="AF33" s="1041"/>
      <c r="AG33" s="1041"/>
      <c r="AH33" s="1041"/>
      <c r="AI33" s="1041"/>
      <c r="AJ33" s="1041"/>
      <c r="AK33" s="1042"/>
      <c r="AL33" s="20"/>
    </row>
    <row r="34" spans="2:38" ht="13.15" customHeight="1" thickBot="1">
      <c r="B34" s="19"/>
      <c r="D34" s="1032"/>
      <c r="E34" s="1033"/>
      <c r="F34" s="1033"/>
      <c r="G34" s="1033"/>
      <c r="H34" s="1033"/>
      <c r="I34" s="1033"/>
      <c r="J34" s="1033"/>
      <c r="K34" s="1033"/>
      <c r="L34" s="1034"/>
      <c r="M34" s="20"/>
      <c r="S34" s="1065"/>
      <c r="T34" s="1066"/>
      <c r="Z34" s="25"/>
      <c r="AA34" s="26"/>
      <c r="AB34" s="26"/>
      <c r="AC34" s="26"/>
      <c r="AD34" s="26"/>
      <c r="AE34" s="26"/>
      <c r="AF34" s="26"/>
      <c r="AG34" s="26"/>
      <c r="AH34" s="26"/>
      <c r="AI34" s="26"/>
      <c r="AJ34" s="26"/>
      <c r="AK34" s="26"/>
      <c r="AL34" s="27"/>
    </row>
    <row r="35" spans="2:38" ht="13.15" customHeight="1" thickBot="1">
      <c r="B35" s="19"/>
      <c r="D35" s="1035"/>
      <c r="E35" s="1036"/>
      <c r="F35" s="1036"/>
      <c r="G35" s="1036"/>
      <c r="H35" s="1036"/>
      <c r="I35" s="1036"/>
      <c r="J35" s="1036"/>
      <c r="K35" s="1036"/>
      <c r="L35" s="1037"/>
      <c r="M35" s="20"/>
      <c r="S35" s="1065"/>
      <c r="T35" s="1066"/>
    </row>
    <row r="36" spans="2:38" ht="13.15" customHeight="1" thickBot="1">
      <c r="B36" s="25"/>
      <c r="C36" s="26"/>
      <c r="D36" s="26"/>
      <c r="E36" s="26"/>
      <c r="F36" s="26"/>
      <c r="G36" s="26"/>
      <c r="H36" s="26"/>
      <c r="I36" s="26"/>
      <c r="J36" s="26"/>
      <c r="K36" s="26"/>
      <c r="L36" s="26"/>
      <c r="M36" s="27"/>
      <c r="S36" s="1065"/>
      <c r="T36" s="1066"/>
      <c r="Z36" s="12" t="s">
        <v>115</v>
      </c>
      <c r="AA36" s="13"/>
      <c r="AB36" s="13"/>
      <c r="AC36" s="13"/>
      <c r="AD36" s="13"/>
      <c r="AE36" s="13"/>
      <c r="AF36" s="13"/>
      <c r="AG36" s="13"/>
      <c r="AH36" s="13"/>
      <c r="AI36" s="13"/>
      <c r="AJ36" s="13"/>
      <c r="AK36" s="13"/>
      <c r="AL36" s="14"/>
    </row>
    <row r="37" spans="2:38" ht="13.15" customHeight="1" thickBot="1">
      <c r="D37" s="28"/>
      <c r="E37" s="28"/>
      <c r="F37" s="28"/>
      <c r="G37" s="28"/>
      <c r="H37" s="28"/>
      <c r="I37" s="28"/>
      <c r="J37" s="28"/>
      <c r="K37" s="28"/>
      <c r="L37" s="28"/>
      <c r="S37" s="1065"/>
      <c r="T37" s="1066"/>
      <c r="Z37" s="16"/>
      <c r="AA37" s="6" t="s">
        <v>324</v>
      </c>
      <c r="AG37" s="17"/>
      <c r="AH37" s="17"/>
      <c r="AI37" s="17"/>
      <c r="AL37" s="18"/>
    </row>
    <row r="38" spans="2:38" ht="13.15" customHeight="1">
      <c r="B38" s="8" t="s">
        <v>313</v>
      </c>
      <c r="C38" s="9"/>
      <c r="D38" s="28"/>
      <c r="E38" s="28"/>
      <c r="F38" s="28"/>
      <c r="G38" s="28"/>
      <c r="H38" s="28"/>
      <c r="I38" s="28"/>
      <c r="J38" s="28"/>
      <c r="K38" s="28"/>
      <c r="L38" s="28"/>
      <c r="M38" s="31"/>
      <c r="S38" s="1065"/>
      <c r="T38" s="1066"/>
      <c r="Z38" s="19"/>
      <c r="AB38" s="1032"/>
      <c r="AC38" s="1033"/>
      <c r="AD38" s="1033"/>
      <c r="AE38" s="1033"/>
      <c r="AF38" s="1033"/>
      <c r="AG38" s="1033"/>
      <c r="AH38" s="1033"/>
      <c r="AI38" s="1033"/>
      <c r="AJ38" s="1033"/>
      <c r="AK38" s="1034"/>
      <c r="AL38" s="20"/>
    </row>
    <row r="39" spans="2:38" ht="13.15" customHeight="1">
      <c r="B39" s="50"/>
      <c r="C39" s="94"/>
      <c r="D39" s="227" t="s">
        <v>325</v>
      </c>
      <c r="M39" s="20"/>
      <c r="S39" s="1065"/>
      <c r="T39" s="1066"/>
      <c r="Z39" s="19"/>
      <c r="AB39" s="1035"/>
      <c r="AC39" s="1036"/>
      <c r="AD39" s="1036"/>
      <c r="AE39" s="1036"/>
      <c r="AF39" s="1036"/>
      <c r="AG39" s="1036"/>
      <c r="AH39" s="1036"/>
      <c r="AI39" s="1036"/>
      <c r="AJ39" s="1036"/>
      <c r="AK39" s="1037"/>
      <c r="AL39" s="20"/>
    </row>
    <row r="40" spans="2:38">
      <c r="B40" s="19"/>
      <c r="D40" s="1032"/>
      <c r="E40" s="1033"/>
      <c r="F40" s="1033"/>
      <c r="G40" s="1033"/>
      <c r="H40" s="1033"/>
      <c r="I40" s="1033"/>
      <c r="J40" s="1033"/>
      <c r="K40" s="1033"/>
      <c r="L40" s="1034"/>
      <c r="M40" s="20"/>
      <c r="S40" s="1065"/>
      <c r="T40" s="1066"/>
      <c r="Z40" s="19"/>
      <c r="AH40" s="17"/>
      <c r="AI40" s="17"/>
      <c r="AJ40" s="17"/>
      <c r="AL40" s="20"/>
    </row>
    <row r="41" spans="2:38">
      <c r="B41" s="19"/>
      <c r="D41" s="1035"/>
      <c r="E41" s="1036"/>
      <c r="F41" s="1036"/>
      <c r="G41" s="1036"/>
      <c r="H41" s="1036"/>
      <c r="I41" s="1036"/>
      <c r="J41" s="1036"/>
      <c r="K41" s="1036"/>
      <c r="L41" s="1037"/>
      <c r="M41" s="20"/>
      <c r="N41" s="94" t="s">
        <v>326</v>
      </c>
      <c r="P41" s="94"/>
      <c r="S41" s="1065"/>
      <c r="T41" s="1066"/>
      <c r="Z41" s="19"/>
      <c r="AA41" s="6" t="s">
        <v>327</v>
      </c>
      <c r="AG41" s="17"/>
      <c r="AH41" s="17"/>
      <c r="AI41" s="17"/>
      <c r="AL41" s="20"/>
    </row>
    <row r="42" spans="2:38">
      <c r="B42" s="19"/>
      <c r="I42" s="17"/>
      <c r="J42" s="17"/>
      <c r="K42" s="17"/>
      <c r="M42" s="20"/>
      <c r="S42" s="1065"/>
      <c r="T42" s="1066"/>
      <c r="V42" s="94" t="s">
        <v>323</v>
      </c>
      <c r="Z42" s="19"/>
      <c r="AB42" s="1032"/>
      <c r="AC42" s="1033"/>
      <c r="AD42" s="1033"/>
      <c r="AE42" s="1033"/>
      <c r="AF42" s="1033"/>
      <c r="AG42" s="1033"/>
      <c r="AH42" s="1033"/>
      <c r="AI42" s="1033"/>
      <c r="AJ42" s="1033"/>
      <c r="AK42" s="1034"/>
      <c r="AL42" s="20"/>
    </row>
    <row r="43" spans="2:38" ht="13.15" customHeight="1">
      <c r="B43" s="19"/>
      <c r="D43" s="1032"/>
      <c r="E43" s="1033"/>
      <c r="F43" s="1033"/>
      <c r="G43" s="1033"/>
      <c r="H43" s="1033"/>
      <c r="I43" s="1033"/>
      <c r="J43" s="1033"/>
      <c r="K43" s="1033"/>
      <c r="L43" s="1034"/>
      <c r="M43" s="20"/>
      <c r="S43" s="1065"/>
      <c r="T43" s="1066"/>
      <c r="Z43" s="19"/>
      <c r="AB43" s="1035"/>
      <c r="AC43" s="1036"/>
      <c r="AD43" s="1036"/>
      <c r="AE43" s="1036"/>
      <c r="AF43" s="1036"/>
      <c r="AG43" s="1036"/>
      <c r="AH43" s="1036"/>
      <c r="AI43" s="1036"/>
      <c r="AJ43" s="1036"/>
      <c r="AK43" s="1037"/>
      <c r="AL43" s="20"/>
    </row>
    <row r="44" spans="2:38">
      <c r="B44" s="19"/>
      <c r="D44" s="1035"/>
      <c r="E44" s="1036"/>
      <c r="F44" s="1036"/>
      <c r="G44" s="1036"/>
      <c r="H44" s="1036"/>
      <c r="I44" s="1036"/>
      <c r="J44" s="1036"/>
      <c r="K44" s="1036"/>
      <c r="L44" s="1037"/>
      <c r="M44" s="20"/>
      <c r="S44" s="1065"/>
      <c r="T44" s="1066"/>
      <c r="Z44" s="19"/>
      <c r="AH44" s="17"/>
      <c r="AI44" s="17"/>
      <c r="AJ44" s="17"/>
      <c r="AL44" s="20"/>
    </row>
    <row r="45" spans="2:38" ht="13.5" thickBot="1">
      <c r="B45" s="25"/>
      <c r="C45" s="26"/>
      <c r="D45" s="34"/>
      <c r="E45" s="34"/>
      <c r="F45" s="34"/>
      <c r="G45" s="35"/>
      <c r="H45" s="35"/>
      <c r="I45" s="35"/>
      <c r="J45" s="35"/>
      <c r="K45" s="35"/>
      <c r="L45" s="35"/>
      <c r="M45" s="27"/>
      <c r="S45" s="1065"/>
      <c r="T45" s="1066"/>
      <c r="Z45" s="25"/>
      <c r="AA45" s="26"/>
      <c r="AB45" s="26"/>
      <c r="AC45" s="26"/>
      <c r="AD45" s="26"/>
      <c r="AE45" s="26"/>
      <c r="AF45" s="26"/>
      <c r="AG45" s="26"/>
      <c r="AH45" s="26"/>
      <c r="AI45" s="26"/>
      <c r="AJ45" s="26"/>
      <c r="AK45" s="26"/>
      <c r="AL45" s="27"/>
    </row>
    <row r="46" spans="2:38" ht="13.5" thickBot="1">
      <c r="B46" s="36"/>
      <c r="C46" s="36"/>
      <c r="D46" s="37"/>
      <c r="E46" s="37"/>
      <c r="F46" s="37"/>
      <c r="G46" s="38"/>
      <c r="H46" s="38"/>
      <c r="I46" s="38"/>
      <c r="J46" s="38"/>
      <c r="K46" s="38"/>
      <c r="L46" s="38"/>
      <c r="M46" s="36"/>
      <c r="S46" s="1065"/>
      <c r="T46" s="1066"/>
    </row>
    <row r="47" spans="2:38" ht="13.5" thickBot="1">
      <c r="B47" s="8" t="s">
        <v>328</v>
      </c>
      <c r="C47" s="39"/>
      <c r="K47" s="24"/>
      <c r="L47" s="24"/>
      <c r="M47" s="20"/>
      <c r="N47" s="245"/>
      <c r="O47" s="177"/>
      <c r="P47" s="177"/>
      <c r="Q47" s="177"/>
      <c r="R47" s="177"/>
      <c r="S47" s="1065"/>
      <c r="T47" s="1066"/>
    </row>
    <row r="48" spans="2:38" ht="13.15" customHeight="1">
      <c r="B48" s="50"/>
      <c r="C48" s="39"/>
      <c r="D48" s="227" t="s">
        <v>325</v>
      </c>
      <c r="K48" s="24"/>
      <c r="L48" s="24"/>
      <c r="M48" s="20"/>
      <c r="S48" s="1065"/>
      <c r="T48" s="1066"/>
      <c r="Z48" s="12" t="s">
        <v>329</v>
      </c>
      <c r="AA48" s="13"/>
      <c r="AB48" s="13"/>
      <c r="AC48" s="13"/>
      <c r="AD48" s="13"/>
      <c r="AE48" s="13"/>
      <c r="AF48" s="13"/>
      <c r="AG48" s="13"/>
      <c r="AH48" s="13"/>
      <c r="AI48" s="13"/>
      <c r="AJ48" s="13"/>
      <c r="AK48" s="13"/>
      <c r="AL48" s="14"/>
    </row>
    <row r="49" spans="2:38">
      <c r="B49" s="19"/>
      <c r="D49" s="1032"/>
      <c r="E49" s="1033"/>
      <c r="F49" s="1033"/>
      <c r="G49" s="1033"/>
      <c r="H49" s="1033"/>
      <c r="I49" s="1033"/>
      <c r="J49" s="1033"/>
      <c r="K49" s="1033"/>
      <c r="L49" s="1034"/>
      <c r="M49" s="20"/>
      <c r="S49" s="1065"/>
      <c r="T49" s="1066"/>
      <c r="Z49" s="16"/>
      <c r="AA49" s="6" t="s">
        <v>315</v>
      </c>
      <c r="AG49" s="17"/>
      <c r="AH49" s="17"/>
      <c r="AI49" s="17"/>
      <c r="AL49" s="18"/>
    </row>
    <row r="50" spans="2:38">
      <c r="B50" s="19"/>
      <c r="D50" s="1035"/>
      <c r="E50" s="1036"/>
      <c r="F50" s="1036"/>
      <c r="G50" s="1036"/>
      <c r="H50" s="1036"/>
      <c r="I50" s="1036"/>
      <c r="J50" s="1036"/>
      <c r="K50" s="1036"/>
      <c r="L50" s="1037"/>
      <c r="M50" s="20"/>
      <c r="N50" s="94" t="s">
        <v>320</v>
      </c>
      <c r="S50" s="1065"/>
      <c r="T50" s="1066"/>
      <c r="Z50" s="19"/>
      <c r="AB50" s="1032"/>
      <c r="AC50" s="1033"/>
      <c r="AD50" s="1033"/>
      <c r="AE50" s="1033"/>
      <c r="AF50" s="1033"/>
      <c r="AG50" s="1033"/>
      <c r="AH50" s="1033"/>
      <c r="AI50" s="1033"/>
      <c r="AJ50" s="1033"/>
      <c r="AK50" s="1034"/>
      <c r="AL50" s="20"/>
    </row>
    <row r="51" spans="2:38">
      <c r="B51" s="19"/>
      <c r="I51" s="17"/>
      <c r="J51" s="17"/>
      <c r="K51" s="17"/>
      <c r="M51" s="20"/>
      <c r="S51" s="1065"/>
      <c r="T51" s="1066"/>
      <c r="Z51" s="19"/>
      <c r="AB51" s="1035"/>
      <c r="AC51" s="1036"/>
      <c r="AD51" s="1036"/>
      <c r="AE51" s="1036"/>
      <c r="AF51" s="1036"/>
      <c r="AG51" s="1036"/>
      <c r="AH51" s="1036"/>
      <c r="AI51" s="1036"/>
      <c r="AJ51" s="1036"/>
      <c r="AK51" s="1037"/>
      <c r="AL51" s="20"/>
    </row>
    <row r="52" spans="2:38" ht="13.15" customHeight="1">
      <c r="B52" s="19"/>
      <c r="D52" s="1032"/>
      <c r="E52" s="1033"/>
      <c r="F52" s="1033"/>
      <c r="G52" s="1033"/>
      <c r="H52" s="1033"/>
      <c r="I52" s="1033"/>
      <c r="J52" s="1033"/>
      <c r="K52" s="1033"/>
      <c r="L52" s="1034"/>
      <c r="M52" s="20"/>
      <c r="S52" s="1065"/>
      <c r="T52" s="1066"/>
      <c r="Z52" s="19"/>
      <c r="AH52" s="17"/>
      <c r="AI52" s="17"/>
      <c r="AJ52" s="17"/>
      <c r="AL52" s="20"/>
    </row>
    <row r="53" spans="2:38">
      <c r="B53" s="19"/>
      <c r="D53" s="1035"/>
      <c r="E53" s="1036"/>
      <c r="F53" s="1036"/>
      <c r="G53" s="1036"/>
      <c r="H53" s="1036"/>
      <c r="I53" s="1036"/>
      <c r="J53" s="1036"/>
      <c r="K53" s="1036"/>
      <c r="L53" s="1037"/>
      <c r="M53" s="20"/>
      <c r="S53" s="1065"/>
      <c r="T53" s="1066"/>
      <c r="Z53" s="19"/>
      <c r="AA53" s="1061" t="s">
        <v>330</v>
      </c>
      <c r="AB53" s="1061"/>
      <c r="AC53" s="1061"/>
      <c r="AD53" s="1061"/>
      <c r="AE53" s="1061"/>
      <c r="AF53" s="1061"/>
      <c r="AG53" s="1061"/>
      <c r="AH53" s="1061"/>
      <c r="AI53" s="1061"/>
      <c r="AJ53" s="1061"/>
      <c r="AK53" s="1061"/>
      <c r="AL53" s="1062"/>
    </row>
    <row r="54" spans="2:38" ht="13.5" thickBot="1">
      <c r="B54" s="25"/>
      <c r="C54" s="26"/>
      <c r="D54" s="26"/>
      <c r="E54" s="26"/>
      <c r="F54" s="26"/>
      <c r="G54" s="26"/>
      <c r="H54" s="26"/>
      <c r="I54" s="40"/>
      <c r="J54" s="40"/>
      <c r="K54" s="40"/>
      <c r="L54" s="26"/>
      <c r="M54" s="27"/>
      <c r="S54" s="1065"/>
      <c r="T54" s="1066"/>
      <c r="X54" s="22"/>
      <c r="Y54" s="22"/>
      <c r="Z54" s="19"/>
      <c r="AB54" s="1032"/>
      <c r="AC54" s="1033"/>
      <c r="AD54" s="1033"/>
      <c r="AE54" s="1033"/>
      <c r="AF54" s="1033"/>
      <c r="AG54" s="1033"/>
      <c r="AH54" s="1033"/>
      <c r="AI54" s="1033"/>
      <c r="AJ54" s="1033"/>
      <c r="AK54" s="1034"/>
      <c r="AL54" s="20"/>
    </row>
    <row r="55" spans="2:38" ht="13.15" customHeight="1" thickBot="1">
      <c r="S55" s="1065"/>
      <c r="T55" s="1066"/>
      <c r="U55" s="94" t="s">
        <v>317</v>
      </c>
      <c r="X55" s="22"/>
      <c r="Y55" s="22"/>
      <c r="Z55" s="19"/>
      <c r="AB55" s="1058"/>
      <c r="AC55" s="1059"/>
      <c r="AD55" s="1059"/>
      <c r="AE55" s="1059"/>
      <c r="AF55" s="1059"/>
      <c r="AG55" s="1059"/>
      <c r="AH55" s="1059"/>
      <c r="AI55" s="1059"/>
      <c r="AJ55" s="1059"/>
      <c r="AK55" s="1060"/>
      <c r="AL55" s="20"/>
    </row>
    <row r="56" spans="2:38" ht="13.15" customHeight="1">
      <c r="B56" s="8" t="s">
        <v>331</v>
      </c>
      <c r="C56" s="41"/>
      <c r="D56" s="41"/>
      <c r="E56" s="41"/>
      <c r="F56" s="41"/>
      <c r="G56" s="41"/>
      <c r="H56" s="41"/>
      <c r="I56" s="41"/>
      <c r="J56" s="41"/>
      <c r="K56" s="41"/>
      <c r="L56" s="41"/>
      <c r="M56" s="42"/>
      <c r="N56" s="94"/>
      <c r="S56" s="1065"/>
      <c r="T56" s="1066"/>
      <c r="U56" s="7"/>
      <c r="V56" s="7"/>
      <c r="W56" s="7"/>
      <c r="X56" s="7"/>
      <c r="Y56" s="7"/>
      <c r="Z56" s="19"/>
      <c r="AB56" s="1035"/>
      <c r="AC56" s="1036"/>
      <c r="AD56" s="1036"/>
      <c r="AE56" s="1036"/>
      <c r="AF56" s="1036"/>
      <c r="AG56" s="1036"/>
      <c r="AH56" s="1036"/>
      <c r="AI56" s="1036"/>
      <c r="AJ56" s="1036"/>
      <c r="AK56" s="1037"/>
      <c r="AL56" s="20"/>
    </row>
    <row r="57" spans="2:38" ht="13.15" customHeight="1">
      <c r="B57" s="50"/>
      <c r="C57" s="39"/>
      <c r="D57" s="227" t="s">
        <v>325</v>
      </c>
      <c r="E57" s="39"/>
      <c r="F57" s="39"/>
      <c r="G57" s="39"/>
      <c r="H57" s="39"/>
      <c r="I57" s="39"/>
      <c r="J57" s="39"/>
      <c r="K57" s="39"/>
      <c r="L57" s="39"/>
      <c r="M57" s="44"/>
      <c r="S57" s="1065"/>
      <c r="T57" s="1066"/>
      <c r="Z57" s="19"/>
      <c r="AH57" s="17"/>
      <c r="AI57" s="17"/>
      <c r="AJ57" s="17"/>
      <c r="AL57" s="20"/>
    </row>
    <row r="58" spans="2:38" ht="13.15" customHeight="1">
      <c r="B58" s="43"/>
      <c r="C58" s="39"/>
      <c r="D58" s="1032"/>
      <c r="E58" s="1033"/>
      <c r="F58" s="1033"/>
      <c r="G58" s="1033"/>
      <c r="H58" s="1033"/>
      <c r="I58" s="1033"/>
      <c r="J58" s="1033"/>
      <c r="K58" s="1033"/>
      <c r="L58" s="1034"/>
      <c r="M58" s="44"/>
      <c r="S58" s="1065"/>
      <c r="T58" s="1066"/>
      <c r="Z58" s="19"/>
      <c r="AA58" s="1061" t="s">
        <v>332</v>
      </c>
      <c r="AB58" s="1061"/>
      <c r="AC58" s="1061"/>
      <c r="AD58" s="1061"/>
      <c r="AE58" s="1061"/>
      <c r="AF58" s="1061"/>
      <c r="AG58" s="1061"/>
      <c r="AH58" s="1061"/>
      <c r="AI58" s="1061"/>
      <c r="AJ58" s="1061"/>
      <c r="AK58" s="1061"/>
      <c r="AL58" s="1062"/>
    </row>
    <row r="59" spans="2:38" ht="13.15" customHeight="1">
      <c r="B59" s="43"/>
      <c r="C59" s="39"/>
      <c r="D59" s="1035"/>
      <c r="E59" s="1036"/>
      <c r="F59" s="1036"/>
      <c r="G59" s="1036"/>
      <c r="H59" s="1036"/>
      <c r="I59" s="1036"/>
      <c r="J59" s="1036"/>
      <c r="K59" s="1036"/>
      <c r="L59" s="1037"/>
      <c r="M59" s="44"/>
      <c r="N59" s="94" t="s">
        <v>320</v>
      </c>
      <c r="S59" s="1065"/>
      <c r="T59" s="1066"/>
      <c r="Z59" s="19"/>
      <c r="AB59" s="1032"/>
      <c r="AC59" s="1033"/>
      <c r="AD59" s="1033"/>
      <c r="AE59" s="1033"/>
      <c r="AF59" s="1033"/>
      <c r="AG59" s="1033"/>
      <c r="AH59" s="1033"/>
      <c r="AI59" s="1033"/>
      <c r="AJ59" s="1033"/>
      <c r="AK59" s="1034"/>
      <c r="AL59" s="20"/>
    </row>
    <row r="60" spans="2:38">
      <c r="B60" s="43"/>
      <c r="C60" s="39"/>
      <c r="D60" s="45"/>
      <c r="E60" s="45"/>
      <c r="F60" s="45"/>
      <c r="G60" s="46"/>
      <c r="H60" s="46"/>
      <c r="I60" s="46"/>
      <c r="J60" s="46"/>
      <c r="K60" s="46"/>
      <c r="L60" s="46"/>
      <c r="M60" s="44"/>
      <c r="S60" s="1065"/>
      <c r="T60" s="1066"/>
      <c r="Z60" s="19"/>
      <c r="AB60" s="1035"/>
      <c r="AC60" s="1036"/>
      <c r="AD60" s="1036"/>
      <c r="AE60" s="1036"/>
      <c r="AF60" s="1036"/>
      <c r="AG60" s="1036"/>
      <c r="AH60" s="1036"/>
      <c r="AI60" s="1036"/>
      <c r="AJ60" s="1036"/>
      <c r="AK60" s="1037"/>
      <c r="AL60" s="20"/>
    </row>
    <row r="61" spans="2:38" ht="13.5" thickBot="1">
      <c r="B61" s="43"/>
      <c r="C61" s="39"/>
      <c r="D61" s="1032"/>
      <c r="E61" s="1033"/>
      <c r="F61" s="1033"/>
      <c r="G61" s="1033"/>
      <c r="H61" s="1033"/>
      <c r="I61" s="1033"/>
      <c r="J61" s="1033"/>
      <c r="K61" s="1033"/>
      <c r="L61" s="1034"/>
      <c r="M61" s="44"/>
      <c r="S61" s="1065"/>
      <c r="T61" s="1066"/>
      <c r="Z61" s="25"/>
      <c r="AA61" s="26"/>
      <c r="AB61" s="26"/>
      <c r="AC61" s="26"/>
      <c r="AD61" s="26"/>
      <c r="AE61" s="26"/>
      <c r="AF61" s="26"/>
      <c r="AG61" s="26"/>
      <c r="AH61" s="26"/>
      <c r="AI61" s="26"/>
      <c r="AJ61" s="26"/>
      <c r="AK61" s="26"/>
      <c r="AL61" s="27"/>
    </row>
    <row r="62" spans="2:38" ht="13.5" thickBot="1">
      <c r="B62" s="43"/>
      <c r="C62" s="39"/>
      <c r="D62" s="1035"/>
      <c r="E62" s="1036"/>
      <c r="F62" s="1036"/>
      <c r="G62" s="1036"/>
      <c r="H62" s="1036"/>
      <c r="I62" s="1036"/>
      <c r="J62" s="1036"/>
      <c r="K62" s="1036"/>
      <c r="L62" s="1037"/>
      <c r="M62" s="44"/>
      <c r="S62" s="1065"/>
      <c r="T62" s="1066"/>
    </row>
    <row r="63" spans="2:38" ht="13.5" thickBot="1">
      <c r="B63" s="47"/>
      <c r="C63" s="48"/>
      <c r="D63" s="48"/>
      <c r="E63" s="48"/>
      <c r="F63" s="48"/>
      <c r="G63" s="48"/>
      <c r="H63" s="48"/>
      <c r="I63" s="48"/>
      <c r="J63" s="48"/>
      <c r="K63" s="48"/>
      <c r="L63" s="48"/>
      <c r="M63" s="49"/>
      <c r="S63" s="1065"/>
      <c r="T63" s="1066"/>
      <c r="U63" s="22"/>
      <c r="V63" s="22"/>
      <c r="X63" s="22"/>
      <c r="Y63" s="22"/>
      <c r="Z63" s="8" t="s">
        <v>333</v>
      </c>
      <c r="AA63" s="28"/>
      <c r="AB63" s="29"/>
      <c r="AC63" s="29"/>
      <c r="AD63" s="29"/>
      <c r="AE63" s="29"/>
      <c r="AF63" s="29"/>
      <c r="AG63" s="30"/>
      <c r="AH63" s="30"/>
      <c r="AI63" s="30"/>
      <c r="AJ63" s="30"/>
      <c r="AK63" s="30"/>
      <c r="AL63" s="31"/>
    </row>
    <row r="64" spans="2:38" ht="13.5" thickBot="1">
      <c r="S64" s="1065"/>
      <c r="T64" s="1066"/>
      <c r="U64" s="7"/>
      <c r="X64" s="7"/>
      <c r="Y64" s="7"/>
      <c r="Z64" s="19"/>
      <c r="AA64" s="247"/>
      <c r="AB64" s="1032"/>
      <c r="AC64" s="1038"/>
      <c r="AD64" s="1038"/>
      <c r="AE64" s="1038"/>
      <c r="AF64" s="1038"/>
      <c r="AG64" s="1038"/>
      <c r="AH64" s="1038"/>
      <c r="AI64" s="1038"/>
      <c r="AJ64" s="1038"/>
      <c r="AK64" s="1039"/>
      <c r="AL64" s="20"/>
    </row>
    <row r="65" spans="2:38">
      <c r="B65" s="8" t="s">
        <v>234</v>
      </c>
      <c r="C65" s="28"/>
      <c r="D65" s="28"/>
      <c r="E65" s="28"/>
      <c r="F65" s="28"/>
      <c r="G65" s="28"/>
      <c r="H65" s="28"/>
      <c r="I65" s="28"/>
      <c r="J65" s="28"/>
      <c r="K65" s="28"/>
      <c r="L65" s="28"/>
      <c r="M65" s="31"/>
      <c r="N65" s="94"/>
      <c r="O65" s="39"/>
      <c r="S65" s="1065"/>
      <c r="T65" s="1066"/>
      <c r="Z65" s="19"/>
      <c r="AA65" s="247"/>
      <c r="AB65" s="1040"/>
      <c r="AC65" s="1041"/>
      <c r="AD65" s="1041"/>
      <c r="AE65" s="1041"/>
      <c r="AF65" s="1041"/>
      <c r="AG65" s="1041"/>
      <c r="AH65" s="1041"/>
      <c r="AI65" s="1041"/>
      <c r="AJ65" s="1041"/>
      <c r="AK65" s="1042"/>
      <c r="AL65" s="20"/>
    </row>
    <row r="66" spans="2:38">
      <c r="B66" s="50"/>
      <c r="C66" s="51" t="s">
        <v>334</v>
      </c>
      <c r="D66" s="1069"/>
      <c r="E66" s="1069"/>
      <c r="F66" s="1069"/>
      <c r="G66" s="1069"/>
      <c r="H66" s="1069"/>
      <c r="I66" s="1069"/>
      <c r="J66" s="1069"/>
      <c r="K66" s="6" t="s">
        <v>223</v>
      </c>
      <c r="M66" s="20"/>
      <c r="S66" s="1065"/>
      <c r="T66" s="1066"/>
      <c r="V66" s="6" t="s">
        <v>335</v>
      </c>
      <c r="Z66" s="19"/>
      <c r="AB66" s="52"/>
      <c r="AC66" s="52"/>
      <c r="AD66" s="52"/>
      <c r="AE66" s="52"/>
      <c r="AF66" s="52"/>
      <c r="AG66" s="52"/>
      <c r="AH66" s="52"/>
      <c r="AI66" s="52"/>
      <c r="AJ66" s="52"/>
      <c r="AK66" s="52"/>
      <c r="AL66" s="20"/>
    </row>
    <row r="67" spans="2:38" ht="13.15" customHeight="1">
      <c r="B67" s="19"/>
      <c r="D67" s="1032"/>
      <c r="E67" s="1033"/>
      <c r="F67" s="1033"/>
      <c r="G67" s="1033"/>
      <c r="H67" s="1033"/>
      <c r="I67" s="1033"/>
      <c r="J67" s="1033"/>
      <c r="K67" s="1033"/>
      <c r="L67" s="1034"/>
      <c r="M67" s="20"/>
      <c r="N67" s="51" t="s">
        <v>334</v>
      </c>
      <c r="O67" s="1071"/>
      <c r="P67" s="1071"/>
      <c r="Q67" s="1071"/>
      <c r="R67" s="7" t="s">
        <v>223</v>
      </c>
      <c r="S67" s="1065"/>
      <c r="T67" s="1066"/>
      <c r="Z67" s="50" t="s">
        <v>323</v>
      </c>
      <c r="AB67" s="32"/>
      <c r="AC67" s="32"/>
      <c r="AD67" s="32"/>
      <c r="AE67" s="32"/>
      <c r="AF67" s="32"/>
      <c r="AG67" s="33"/>
      <c r="AH67" s="33"/>
      <c r="AI67" s="33"/>
      <c r="AJ67" s="33"/>
      <c r="AK67" s="33"/>
      <c r="AL67" s="20"/>
    </row>
    <row r="68" spans="2:38">
      <c r="B68" s="19"/>
      <c r="D68" s="1035"/>
      <c r="E68" s="1036"/>
      <c r="F68" s="1036"/>
      <c r="G68" s="1036"/>
      <c r="H68" s="1036"/>
      <c r="I68" s="1036"/>
      <c r="J68" s="1036"/>
      <c r="K68" s="1036"/>
      <c r="L68" s="1037"/>
      <c r="M68" s="20"/>
      <c r="S68" s="1065"/>
      <c r="T68" s="1066"/>
      <c r="Z68" s="19"/>
      <c r="AA68" s="247"/>
      <c r="AB68" s="1032"/>
      <c r="AC68" s="1038"/>
      <c r="AD68" s="1038"/>
      <c r="AE68" s="1038"/>
      <c r="AF68" s="1038"/>
      <c r="AG68" s="1038"/>
      <c r="AH68" s="1038"/>
      <c r="AI68" s="1038"/>
      <c r="AJ68" s="1038"/>
      <c r="AK68" s="1039"/>
      <c r="AL68" s="20"/>
    </row>
    <row r="69" spans="2:38">
      <c r="B69" s="19"/>
      <c r="D69" s="52"/>
      <c r="E69" s="52"/>
      <c r="F69" s="52"/>
      <c r="G69" s="24"/>
      <c r="H69" s="24"/>
      <c r="I69" s="24"/>
      <c r="J69" s="24"/>
      <c r="K69" s="24"/>
      <c r="L69" s="24"/>
      <c r="M69" s="20"/>
      <c r="S69" s="1065"/>
      <c r="T69" s="1066"/>
      <c r="Z69" s="19"/>
      <c r="AA69" s="247"/>
      <c r="AB69" s="1040"/>
      <c r="AC69" s="1041"/>
      <c r="AD69" s="1041"/>
      <c r="AE69" s="1041"/>
      <c r="AF69" s="1041"/>
      <c r="AG69" s="1041"/>
      <c r="AH69" s="1041"/>
      <c r="AI69" s="1041"/>
      <c r="AJ69" s="1041"/>
      <c r="AK69" s="1042"/>
      <c r="AL69" s="20"/>
    </row>
    <row r="70" spans="2:38" ht="13.5" thickBot="1">
      <c r="B70" s="19"/>
      <c r="D70" s="1032"/>
      <c r="E70" s="1033"/>
      <c r="F70" s="1033"/>
      <c r="G70" s="1033"/>
      <c r="H70" s="1033"/>
      <c r="I70" s="1033"/>
      <c r="J70" s="1033"/>
      <c r="K70" s="1033"/>
      <c r="L70" s="1034"/>
      <c r="M70" s="20"/>
      <c r="S70" s="1065"/>
      <c r="T70" s="1066"/>
      <c r="Z70" s="25"/>
      <c r="AA70" s="26"/>
      <c r="AB70" s="26"/>
      <c r="AC70" s="26"/>
      <c r="AD70" s="26"/>
      <c r="AE70" s="26"/>
      <c r="AF70" s="26"/>
      <c r="AG70" s="26"/>
      <c r="AH70" s="26"/>
      <c r="AI70" s="26"/>
      <c r="AJ70" s="26"/>
      <c r="AK70" s="26"/>
      <c r="AL70" s="27"/>
    </row>
    <row r="71" spans="2:38" ht="13.5" thickBot="1">
      <c r="B71" s="19"/>
      <c r="D71" s="1035"/>
      <c r="E71" s="1036"/>
      <c r="F71" s="1036"/>
      <c r="G71" s="1036"/>
      <c r="H71" s="1036"/>
      <c r="I71" s="1036"/>
      <c r="J71" s="1036"/>
      <c r="K71" s="1036"/>
      <c r="L71" s="1037"/>
      <c r="M71" s="20"/>
      <c r="S71" s="1065"/>
      <c r="T71" s="1066"/>
    </row>
    <row r="72" spans="2:38" ht="13.5" thickBot="1">
      <c r="B72" s="25"/>
      <c r="C72" s="26"/>
      <c r="D72" s="26"/>
      <c r="E72" s="26"/>
      <c r="F72" s="26"/>
      <c r="G72" s="26"/>
      <c r="H72" s="26"/>
      <c r="I72" s="26"/>
      <c r="J72" s="26"/>
      <c r="K72" s="26"/>
      <c r="L72" s="26"/>
      <c r="M72" s="27"/>
      <c r="S72" s="1065"/>
      <c r="T72" s="1066"/>
      <c r="Z72" s="8" t="s">
        <v>234</v>
      </c>
      <c r="AA72" s="28"/>
      <c r="AB72" s="29"/>
      <c r="AC72" s="29"/>
      <c r="AD72" s="29"/>
      <c r="AE72" s="29"/>
      <c r="AF72" s="29"/>
      <c r="AG72" s="30"/>
      <c r="AH72" s="30"/>
      <c r="AI72" s="30"/>
      <c r="AJ72" s="30"/>
      <c r="AK72" s="30"/>
      <c r="AL72" s="31"/>
    </row>
    <row r="73" spans="2:38">
      <c r="S73" s="1065"/>
      <c r="T73" s="1066"/>
      <c r="U73" s="22"/>
      <c r="V73" s="22"/>
      <c r="W73" s="22"/>
      <c r="X73" s="22"/>
      <c r="Y73" s="22"/>
      <c r="Z73" s="19"/>
      <c r="AA73" s="6" t="s">
        <v>336</v>
      </c>
      <c r="AB73" s="1069"/>
      <c r="AC73" s="1069"/>
      <c r="AD73" s="1069"/>
      <c r="AE73" s="1069"/>
      <c r="AF73" s="1069"/>
      <c r="AG73" s="1069"/>
      <c r="AH73" s="1069"/>
      <c r="AI73" s="1069"/>
      <c r="AJ73" s="6" t="s">
        <v>223</v>
      </c>
      <c r="AL73" s="20"/>
    </row>
    <row r="74" spans="2:38">
      <c r="N74" s="51"/>
      <c r="O74" s="1070"/>
      <c r="P74" s="1070"/>
      <c r="Q74" s="1070"/>
      <c r="R74" s="7"/>
      <c r="S74" s="1065"/>
      <c r="T74" s="1066"/>
      <c r="U74" s="51" t="s">
        <v>334</v>
      </c>
      <c r="V74" s="1071"/>
      <c r="W74" s="1071"/>
      <c r="X74" s="1071"/>
      <c r="Y74" s="7" t="s">
        <v>223</v>
      </c>
      <c r="Z74" s="50"/>
      <c r="AA74" s="7"/>
      <c r="AB74" s="1032"/>
      <c r="AC74" s="1033"/>
      <c r="AD74" s="1033"/>
      <c r="AE74" s="1033"/>
      <c r="AF74" s="1033"/>
      <c r="AG74" s="1033"/>
      <c r="AH74" s="1033"/>
      <c r="AI74" s="1033"/>
      <c r="AJ74" s="1033"/>
      <c r="AK74" s="1034"/>
      <c r="AL74" s="20"/>
    </row>
    <row r="75" spans="2:38">
      <c r="S75" s="1065"/>
      <c r="T75" s="1066"/>
      <c r="Z75" s="19"/>
      <c r="AB75" s="1035"/>
      <c r="AC75" s="1036"/>
      <c r="AD75" s="1036"/>
      <c r="AE75" s="1036"/>
      <c r="AF75" s="1036"/>
      <c r="AG75" s="1036"/>
      <c r="AH75" s="1036"/>
      <c r="AI75" s="1036"/>
      <c r="AJ75" s="1036"/>
      <c r="AK75" s="1037"/>
      <c r="AL75" s="20"/>
    </row>
    <row r="76" spans="2:38">
      <c r="S76" s="1065"/>
      <c r="T76" s="1066"/>
      <c r="Z76" s="19"/>
      <c r="AB76" s="32"/>
      <c r="AC76" s="32"/>
      <c r="AD76" s="32"/>
      <c r="AE76" s="32"/>
      <c r="AF76" s="32"/>
      <c r="AG76" s="33"/>
      <c r="AH76" s="33"/>
      <c r="AI76" s="33"/>
      <c r="AJ76" s="33"/>
      <c r="AK76" s="33"/>
      <c r="AL76" s="20"/>
    </row>
    <row r="77" spans="2:38">
      <c r="S77" s="1065"/>
      <c r="T77" s="1066"/>
      <c r="Z77" s="19"/>
      <c r="AA77" s="7"/>
      <c r="AB77" s="1032"/>
      <c r="AC77" s="1033"/>
      <c r="AD77" s="1033"/>
      <c r="AE77" s="1033"/>
      <c r="AF77" s="1033"/>
      <c r="AG77" s="1033"/>
      <c r="AH77" s="1033"/>
      <c r="AI77" s="1033"/>
      <c r="AJ77" s="1033"/>
      <c r="AK77" s="1034"/>
      <c r="AL77" s="20"/>
    </row>
    <row r="78" spans="2:38">
      <c r="S78" s="1065"/>
      <c r="T78" s="1066"/>
      <c r="Z78" s="19"/>
      <c r="AB78" s="1035"/>
      <c r="AC78" s="1036"/>
      <c r="AD78" s="1036"/>
      <c r="AE78" s="1036"/>
      <c r="AF78" s="1036"/>
      <c r="AG78" s="1036"/>
      <c r="AH78" s="1036"/>
      <c r="AI78" s="1036"/>
      <c r="AJ78" s="1036"/>
      <c r="AK78" s="1037"/>
      <c r="AL78" s="20"/>
    </row>
    <row r="79" spans="2:38" ht="13.5" thickBot="1">
      <c r="S79" s="1067"/>
      <c r="T79" s="1068"/>
      <c r="Z79" s="25"/>
      <c r="AA79" s="26"/>
      <c r="AB79" s="26"/>
      <c r="AC79" s="26"/>
      <c r="AD79" s="26"/>
      <c r="AE79" s="26"/>
      <c r="AF79" s="26"/>
      <c r="AG79" s="26"/>
      <c r="AH79" s="26"/>
      <c r="AI79" s="26"/>
      <c r="AJ79" s="26"/>
      <c r="AK79" s="26"/>
      <c r="AL79" s="27"/>
    </row>
  </sheetData>
  <mergeCells count="41">
    <mergeCell ref="D61:L62"/>
    <mergeCell ref="D70:L71"/>
    <mergeCell ref="D67:L68"/>
    <mergeCell ref="O74:Q74"/>
    <mergeCell ref="AB74:AK75"/>
    <mergeCell ref="O67:Q67"/>
    <mergeCell ref="V74:X74"/>
    <mergeCell ref="AB59:AK60"/>
    <mergeCell ref="AB73:AI73"/>
    <mergeCell ref="AB68:AK69"/>
    <mergeCell ref="AB64:AK65"/>
    <mergeCell ref="AB42:AK43"/>
    <mergeCell ref="D43:L44"/>
    <mergeCell ref="AB54:AK56"/>
    <mergeCell ref="D58:L59"/>
    <mergeCell ref="D31:L32"/>
    <mergeCell ref="AA53:AL53"/>
    <mergeCell ref="D49:L50"/>
    <mergeCell ref="AB50:AK51"/>
    <mergeCell ref="D52:L53"/>
    <mergeCell ref="S14:T79"/>
    <mergeCell ref="D16:L17"/>
    <mergeCell ref="AB16:AK17"/>
    <mergeCell ref="D66:J66"/>
    <mergeCell ref="D40:L41"/>
    <mergeCell ref="AA58:AL58"/>
    <mergeCell ref="AB77:AK78"/>
    <mergeCell ref="D34:L35"/>
    <mergeCell ref="AB38:AK39"/>
    <mergeCell ref="AB32:AK33"/>
    <mergeCell ref="AB29:AK30"/>
    <mergeCell ref="B4:L4"/>
    <mergeCell ref="D19:L20"/>
    <mergeCell ref="AB20:AK21"/>
    <mergeCell ref="D27:L28"/>
    <mergeCell ref="AB24:AK25"/>
    <mergeCell ref="D24:L25"/>
    <mergeCell ref="M4:AB4"/>
    <mergeCell ref="E10:AL10"/>
    <mergeCell ref="E11:AL12"/>
    <mergeCell ref="E8:AL9"/>
  </mergeCells>
  <phoneticPr fontId="11"/>
  <printOptions horizontalCentered="1"/>
  <pageMargins left="0.19685039370078741" right="0.23622047244094491" top="0.35433070866141736" bottom="0.35433070866141736" header="0.31496062992125984" footer="0.31496062992125984"/>
  <pageSetup paperSize="9" scale="8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G19"/>
  <sheetViews>
    <sheetView showGridLines="0" view="pageBreakPreview" zoomScale="85" zoomScaleNormal="100" zoomScaleSheetLayoutView="85" workbookViewId="0">
      <selection activeCell="B1" sqref="B1"/>
    </sheetView>
  </sheetViews>
  <sheetFormatPr defaultColWidth="9" defaultRowHeight="13"/>
  <cols>
    <col min="1" max="1" width="2.81640625" style="4" customWidth="1"/>
    <col min="2" max="2" width="4.1796875" style="4" customWidth="1"/>
    <col min="3" max="3" width="26.7265625" style="4" customWidth="1"/>
    <col min="4" max="4" width="26.453125" style="4" customWidth="1"/>
    <col min="5" max="5" width="33" style="4" customWidth="1"/>
    <col min="6" max="16384" width="9" style="4"/>
  </cols>
  <sheetData>
    <row r="1" spans="1:7" ht="22.5" customHeight="1">
      <c r="A1" s="59"/>
      <c r="B1" s="154" t="str">
        <f>コード!$A$1</f>
        <v>ビスフェノールA（海外供給者）</v>
      </c>
      <c r="D1" s="60"/>
    </row>
    <row r="2" spans="1:7" ht="18" customHeight="1">
      <c r="B2" s="3" t="s">
        <v>337</v>
      </c>
      <c r="C2" s="3"/>
      <c r="D2" s="3"/>
    </row>
    <row r="3" spans="1:7" ht="5.15" customHeight="1" thickBot="1">
      <c r="B3" s="3"/>
      <c r="C3" s="3"/>
      <c r="D3" s="3"/>
    </row>
    <row r="4" spans="1:7" s="141" customFormat="1" ht="18.649999999999999" customHeight="1" thickBot="1">
      <c r="B4" s="1072" t="s">
        <v>56</v>
      </c>
      <c r="C4" s="1073"/>
      <c r="D4" s="1075" t="str">
        <f>IF(様式一覧表!D5="","",様式一覧表!D5)</f>
        <v/>
      </c>
      <c r="E4" s="1076"/>
    </row>
    <row r="5" spans="1:7" ht="8.65" customHeight="1">
      <c r="A5" s="3"/>
      <c r="B5" s="3"/>
      <c r="C5" s="3"/>
      <c r="D5" s="3"/>
    </row>
    <row r="6" spans="1:7" ht="35.25" customHeight="1">
      <c r="A6" s="3"/>
      <c r="B6" s="1074" t="s">
        <v>338</v>
      </c>
      <c r="C6" s="1074"/>
      <c r="D6" s="1074"/>
      <c r="E6" s="1074"/>
    </row>
    <row r="7" spans="1:7" ht="105.75" customHeight="1">
      <c r="A7" s="3" t="s">
        <v>210</v>
      </c>
      <c r="B7" s="1074" t="s">
        <v>339</v>
      </c>
      <c r="C7" s="1074"/>
      <c r="D7" s="1074"/>
      <c r="E7" s="1074"/>
      <c r="F7" s="5"/>
      <c r="G7" s="5"/>
    </row>
    <row r="8" spans="1:7" ht="17.25" customHeight="1">
      <c r="A8" s="3"/>
      <c r="B8" s="1077" t="s">
        <v>340</v>
      </c>
      <c r="C8" s="1078" t="s">
        <v>341</v>
      </c>
      <c r="D8" s="1080" t="s">
        <v>342</v>
      </c>
    </row>
    <row r="9" spans="1:7" ht="30" customHeight="1" thickBot="1">
      <c r="A9" s="3"/>
      <c r="B9" s="1078"/>
      <c r="C9" s="1079"/>
      <c r="D9" s="1081"/>
    </row>
    <row r="10" spans="1:7" ht="13.5" thickTop="1">
      <c r="A10" s="3"/>
      <c r="B10" s="204">
        <v>1</v>
      </c>
      <c r="C10" s="183"/>
      <c r="D10" s="183"/>
    </row>
    <row r="11" spans="1:7">
      <c r="A11" s="3"/>
      <c r="B11" s="215">
        <f>B10+1</f>
        <v>2</v>
      </c>
      <c r="C11" s="184"/>
      <c r="D11" s="184"/>
    </row>
    <row r="12" spans="1:7">
      <c r="A12" s="3"/>
      <c r="B12" s="215">
        <f t="shared" ref="B12:B19" si="0">B11+1</f>
        <v>3</v>
      </c>
      <c r="C12" s="184"/>
      <c r="D12" s="184"/>
    </row>
    <row r="13" spans="1:7">
      <c r="A13" s="3"/>
      <c r="B13" s="215">
        <f t="shared" si="0"/>
        <v>4</v>
      </c>
      <c r="C13" s="203"/>
      <c r="D13" s="184"/>
    </row>
    <row r="14" spans="1:7">
      <c r="A14" s="3"/>
      <c r="B14" s="215">
        <f t="shared" si="0"/>
        <v>5</v>
      </c>
      <c r="C14" s="184"/>
      <c r="D14" s="184"/>
    </row>
    <row r="15" spans="1:7">
      <c r="A15" s="3"/>
      <c r="B15" s="215">
        <f t="shared" si="0"/>
        <v>6</v>
      </c>
      <c r="C15" s="184"/>
      <c r="D15" s="184"/>
    </row>
    <row r="16" spans="1:7">
      <c r="A16" s="3"/>
      <c r="B16" s="215">
        <f t="shared" si="0"/>
        <v>7</v>
      </c>
      <c r="C16" s="184"/>
      <c r="D16" s="184"/>
    </row>
    <row r="17" spans="1:4">
      <c r="A17" s="3"/>
      <c r="B17" s="215">
        <f t="shared" si="0"/>
        <v>8</v>
      </c>
      <c r="C17" s="184"/>
      <c r="D17" s="184"/>
    </row>
    <row r="18" spans="1:4">
      <c r="A18" s="3"/>
      <c r="B18" s="215">
        <f t="shared" si="0"/>
        <v>9</v>
      </c>
      <c r="C18" s="184"/>
      <c r="D18" s="184"/>
    </row>
    <row r="19" spans="1:4">
      <c r="A19" s="3"/>
      <c r="B19" s="215">
        <f t="shared" si="0"/>
        <v>10</v>
      </c>
      <c r="C19" s="184"/>
      <c r="D19" s="184"/>
    </row>
  </sheetData>
  <mergeCells count="7">
    <mergeCell ref="B4:C4"/>
    <mergeCell ref="B6:E6"/>
    <mergeCell ref="B7:E7"/>
    <mergeCell ref="D4:E4"/>
    <mergeCell ref="B8:B9"/>
    <mergeCell ref="C8:C9"/>
    <mergeCell ref="D8:D9"/>
  </mergeCells>
  <phoneticPr fontId="11"/>
  <printOptions horizontalCentered="1"/>
  <pageMargins left="0.19685039370078741" right="0.23622047244094491" top="0.74803149606299213" bottom="0.74803149606299213" header="0.31496062992125984" footer="0.31496062992125984"/>
  <pageSetup paperSize="9" scale="98" fitToHeight="0"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O23"/>
  <sheetViews>
    <sheetView showGridLines="0" view="pageBreakPreview" zoomScale="85" zoomScaleNormal="100" zoomScaleSheetLayoutView="85" workbookViewId="0">
      <selection activeCell="B1" sqref="B1"/>
    </sheetView>
  </sheetViews>
  <sheetFormatPr defaultColWidth="9" defaultRowHeight="13"/>
  <cols>
    <col min="1" max="1" width="2.453125" style="192" customWidth="1"/>
    <col min="2" max="2" width="4.81640625" style="192" customWidth="1"/>
    <col min="3" max="3" width="16.81640625" style="192" customWidth="1"/>
    <col min="4" max="4" width="23.453125" style="192" customWidth="1"/>
    <col min="5" max="5" width="16.1796875" style="192" customWidth="1"/>
    <col min="6" max="6" width="13" style="4" customWidth="1"/>
    <col min="7" max="7" width="15.453125" style="4" customWidth="1"/>
    <col min="8" max="8" width="13.7265625" style="4" customWidth="1"/>
    <col min="9" max="9" width="14.453125" style="4" customWidth="1"/>
    <col min="10" max="10" width="14.26953125" style="4" customWidth="1"/>
    <col min="11" max="11" width="18.453125" style="192" customWidth="1"/>
    <col min="12" max="12" width="18.7265625" style="192" customWidth="1"/>
    <col min="13" max="13" width="2.81640625" style="192" customWidth="1"/>
    <col min="14" max="16384" width="9" style="192"/>
  </cols>
  <sheetData>
    <row r="1" spans="1:14" ht="16.5">
      <c r="A1" s="191"/>
      <c r="B1" s="154" t="str">
        <f>コード!$A$1</f>
        <v>ビスフェノールA（海外供給者）</v>
      </c>
    </row>
    <row r="2" spans="1:14" ht="21.75" customHeight="1">
      <c r="B2" s="193" t="s">
        <v>343</v>
      </c>
      <c r="C2" s="193"/>
      <c r="D2" s="193"/>
      <c r="E2" s="193"/>
    </row>
    <row r="3" spans="1:14" ht="8.65" customHeight="1" thickBot="1">
      <c r="B3" s="193"/>
      <c r="C3" s="193"/>
      <c r="D3" s="193"/>
      <c r="E3" s="193"/>
    </row>
    <row r="4" spans="1:14" s="4" customFormat="1" ht="16.5" customHeight="1" thickBot="1">
      <c r="B4" s="1072" t="s">
        <v>56</v>
      </c>
      <c r="C4" s="1073" t="s">
        <v>344</v>
      </c>
      <c r="D4" s="1082" t="str">
        <f>IF(様式一覧表!D5="","",様式一覧表!D5)</f>
        <v/>
      </c>
      <c r="E4" s="1083"/>
      <c r="F4" s="1084"/>
      <c r="G4" s="189"/>
      <c r="H4" s="189"/>
      <c r="I4" s="189"/>
    </row>
    <row r="5" spans="1:14" ht="8.65" customHeight="1">
      <c r="B5" s="193"/>
      <c r="C5" s="193"/>
      <c r="D5" s="193"/>
      <c r="E5" s="193"/>
    </row>
    <row r="6" spans="1:14" ht="48" customHeight="1">
      <c r="B6" s="1085" t="s">
        <v>345</v>
      </c>
      <c r="C6" s="1085"/>
      <c r="D6" s="1085"/>
      <c r="E6" s="1085"/>
      <c r="F6" s="1085"/>
      <c r="G6" s="1086"/>
      <c r="H6" s="194"/>
      <c r="I6" s="194"/>
      <c r="J6" s="194"/>
      <c r="K6" s="194"/>
      <c r="L6" s="194"/>
      <c r="M6" s="194"/>
      <c r="N6" s="194"/>
    </row>
    <row r="7" spans="1:14" ht="27.75" customHeight="1">
      <c r="B7" s="1093" t="s">
        <v>340</v>
      </c>
      <c r="C7" s="1096" t="s">
        <v>346</v>
      </c>
      <c r="D7" s="1099" t="s">
        <v>347</v>
      </c>
      <c r="E7" s="1102" t="s">
        <v>348</v>
      </c>
      <c r="F7" s="1090" t="s">
        <v>349</v>
      </c>
      <c r="G7" s="1087" t="s">
        <v>350</v>
      </c>
      <c r="I7" s="192"/>
      <c r="J7" s="192"/>
    </row>
    <row r="8" spans="1:14" ht="24.75" customHeight="1">
      <c r="B8" s="1094"/>
      <c r="C8" s="1097"/>
      <c r="D8" s="1100"/>
      <c r="E8" s="1103"/>
      <c r="F8" s="1091"/>
      <c r="G8" s="1088"/>
      <c r="H8" s="192"/>
      <c r="I8" s="192"/>
      <c r="J8" s="192"/>
    </row>
    <row r="9" spans="1:14" ht="24.75" customHeight="1">
      <c r="B9" s="1095"/>
      <c r="C9" s="1098"/>
      <c r="D9" s="1101"/>
      <c r="E9" s="1104"/>
      <c r="F9" s="1092"/>
      <c r="G9" s="1089"/>
      <c r="H9" s="192"/>
      <c r="I9" s="192"/>
      <c r="J9" s="192"/>
    </row>
    <row r="10" spans="1:14" ht="19.5" customHeight="1">
      <c r="B10" s="317">
        <v>1</v>
      </c>
      <c r="C10" s="253"/>
      <c r="D10" s="255"/>
      <c r="E10" s="186"/>
      <c r="F10" s="56"/>
      <c r="G10" s="318"/>
      <c r="H10" s="192"/>
      <c r="I10" s="192"/>
      <c r="J10" s="192"/>
    </row>
    <row r="11" spans="1:14" ht="19.5" customHeight="1">
      <c r="B11" s="317">
        <v>2</v>
      </c>
      <c r="C11" s="253"/>
      <c r="D11" s="255"/>
      <c r="E11" s="56"/>
      <c r="F11" s="56"/>
      <c r="G11" s="318"/>
      <c r="H11" s="192"/>
      <c r="I11" s="192"/>
      <c r="J11" s="192"/>
    </row>
    <row r="12" spans="1:14" ht="19.5" customHeight="1">
      <c r="B12" s="317">
        <v>3</v>
      </c>
      <c r="C12" s="253"/>
      <c r="D12" s="255"/>
      <c r="E12" s="56"/>
      <c r="F12" s="56"/>
      <c r="G12" s="318"/>
      <c r="H12" s="192"/>
      <c r="I12" s="192"/>
      <c r="J12" s="192"/>
    </row>
    <row r="13" spans="1:14" ht="19.5" customHeight="1">
      <c r="B13" s="317">
        <v>4</v>
      </c>
      <c r="C13" s="253"/>
      <c r="D13" s="255"/>
      <c r="E13" s="56"/>
      <c r="F13" s="56"/>
      <c r="G13" s="318"/>
      <c r="H13" s="192"/>
      <c r="I13" s="192"/>
      <c r="J13" s="192"/>
    </row>
    <row r="14" spans="1:14" ht="19.5" customHeight="1">
      <c r="B14" s="317">
        <v>5</v>
      </c>
      <c r="C14" s="254"/>
      <c r="D14" s="256"/>
      <c r="E14" s="195"/>
      <c r="F14" s="56"/>
      <c r="G14" s="319"/>
      <c r="H14" s="192"/>
      <c r="I14" s="192"/>
      <c r="J14" s="192"/>
    </row>
    <row r="15" spans="1:14" ht="19.5" customHeight="1">
      <c r="B15" s="317">
        <v>6</v>
      </c>
      <c r="C15" s="254"/>
      <c r="D15" s="256"/>
      <c r="E15" s="195"/>
      <c r="F15" s="56"/>
      <c r="G15" s="319"/>
      <c r="H15" s="192"/>
      <c r="I15" s="192"/>
      <c r="J15" s="192"/>
    </row>
    <row r="16" spans="1:14" ht="19.5" customHeight="1">
      <c r="B16" s="317">
        <v>7</v>
      </c>
      <c r="C16" s="254"/>
      <c r="D16" s="256"/>
      <c r="E16" s="195"/>
      <c r="F16" s="56"/>
      <c r="G16" s="319"/>
      <c r="H16" s="192"/>
      <c r="I16" s="192"/>
      <c r="J16" s="192"/>
    </row>
    <row r="17" spans="2:15" ht="19.5" customHeight="1">
      <c r="B17" s="317">
        <v>8</v>
      </c>
      <c r="C17" s="253"/>
      <c r="D17" s="255"/>
      <c r="E17" s="56"/>
      <c r="F17" s="56"/>
      <c r="G17" s="318"/>
      <c r="H17" s="192"/>
      <c r="I17" s="192"/>
      <c r="J17" s="192"/>
    </row>
    <row r="18" spans="2:15" ht="19.5" customHeight="1">
      <c r="B18" s="317">
        <v>9</v>
      </c>
      <c r="C18" s="253"/>
      <c r="D18" s="255"/>
      <c r="E18" s="56"/>
      <c r="F18" s="56"/>
      <c r="G18" s="318"/>
      <c r="H18" s="192"/>
      <c r="I18" s="192"/>
      <c r="J18" s="192"/>
    </row>
    <row r="19" spans="2:15" ht="19.5" customHeight="1">
      <c r="B19" s="320">
        <v>10</v>
      </c>
      <c r="C19" s="321"/>
      <c r="D19" s="322"/>
      <c r="E19" s="323"/>
      <c r="F19" s="323"/>
      <c r="G19" s="324"/>
      <c r="H19" s="192"/>
      <c r="I19" s="192"/>
      <c r="J19" s="192"/>
    </row>
    <row r="20" spans="2:15">
      <c r="C20" s="196"/>
      <c r="D20" s="196"/>
      <c r="E20" s="196"/>
      <c r="F20" s="196"/>
      <c r="G20" s="196"/>
      <c r="H20" s="196"/>
      <c r="I20" s="196"/>
      <c r="J20" s="196"/>
      <c r="K20" s="196"/>
      <c r="L20" s="196"/>
      <c r="M20" s="196"/>
      <c r="N20" s="196"/>
      <c r="O20" s="196"/>
    </row>
    <row r="21" spans="2:15">
      <c r="C21" s="196"/>
      <c r="D21" s="196"/>
      <c r="E21" s="196"/>
      <c r="F21" s="196"/>
      <c r="G21" s="196"/>
      <c r="H21" s="196"/>
      <c r="I21" s="196"/>
      <c r="J21" s="196"/>
      <c r="K21" s="196"/>
      <c r="L21" s="196"/>
      <c r="M21" s="196"/>
      <c r="N21" s="196"/>
      <c r="O21" s="196"/>
    </row>
    <row r="22" spans="2:15">
      <c r="C22" s="196"/>
      <c r="D22" s="196"/>
      <c r="E22" s="196"/>
      <c r="F22" s="196"/>
      <c r="G22" s="196"/>
      <c r="H22" s="196"/>
      <c r="I22" s="196"/>
      <c r="J22" s="196"/>
      <c r="K22" s="196"/>
      <c r="L22" s="196"/>
      <c r="M22" s="196"/>
      <c r="N22" s="196"/>
      <c r="O22" s="196"/>
    </row>
    <row r="23" spans="2:15">
      <c r="C23" s="196"/>
      <c r="D23" s="196"/>
      <c r="E23" s="196"/>
      <c r="F23" s="196"/>
      <c r="G23" s="196"/>
      <c r="H23" s="196"/>
      <c r="I23" s="196"/>
      <c r="J23" s="196"/>
      <c r="K23" s="196"/>
      <c r="L23" s="196"/>
      <c r="M23" s="196"/>
      <c r="N23" s="196"/>
      <c r="O23" s="196"/>
    </row>
  </sheetData>
  <mergeCells count="9">
    <mergeCell ref="D4:F4"/>
    <mergeCell ref="B4:C4"/>
    <mergeCell ref="B6:G6"/>
    <mergeCell ref="G7:G9"/>
    <mergeCell ref="F7:F9"/>
    <mergeCell ref="B7:B9"/>
    <mergeCell ref="C7:C9"/>
    <mergeCell ref="D7:D9"/>
    <mergeCell ref="E7:E9"/>
  </mergeCells>
  <phoneticPr fontId="11"/>
  <printOptions horizontalCentered="1"/>
  <pageMargins left="0.19685039370078741" right="0.23622047244094491" top="0.74803149606299213" bottom="0.74803149606299213" header="0.31496062992125984" footer="0.31496062992125984"/>
  <pageSetup paperSize="9" fitToHeight="0" orientation="landscape"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X25"/>
  <sheetViews>
    <sheetView showGridLines="0" view="pageBreakPreview" zoomScale="85" zoomScaleNormal="100" zoomScaleSheetLayoutView="85" workbookViewId="0">
      <selection activeCell="B2" sqref="B2"/>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9" width="11.81640625" style="1" customWidth="1"/>
    <col min="10" max="10" width="21.81640625" style="1" customWidth="1"/>
    <col min="11" max="11" width="3" style="1" customWidth="1"/>
    <col min="12" max="13" width="11.81640625" style="1" customWidth="1"/>
    <col min="14" max="14" width="20.453125" style="1" customWidth="1"/>
    <col min="15" max="15" width="13.7265625" style="141" customWidth="1"/>
    <col min="16" max="16" width="14.453125" style="141" customWidth="1"/>
    <col min="17" max="17" width="14.26953125" style="141" customWidth="1"/>
    <col min="18" max="23" width="14.7265625" style="1" customWidth="1"/>
    <col min="24" max="24" width="12.1796875" style="1" customWidth="1"/>
    <col min="25" max="25" width="2.453125" style="1" customWidth="1"/>
    <col min="26" max="26" width="11.7265625" style="1" customWidth="1"/>
    <col min="27" max="16384" width="9" style="1"/>
  </cols>
  <sheetData>
    <row r="1" spans="1:24" ht="22.5" customHeight="1">
      <c r="A1" s="60"/>
      <c r="B1" s="154" t="str">
        <f>コード!$A$1</f>
        <v>ビスフェノールA（海外供給者）</v>
      </c>
    </row>
    <row r="2" spans="1:24" ht="15">
      <c r="B2" s="2" t="s">
        <v>351</v>
      </c>
      <c r="C2" s="2"/>
      <c r="D2" s="2"/>
      <c r="E2" s="2"/>
      <c r="F2" s="2"/>
      <c r="G2" s="2"/>
      <c r="H2" s="2"/>
      <c r="I2" s="2"/>
      <c r="J2" s="2"/>
      <c r="K2" s="2"/>
      <c r="L2" s="2"/>
      <c r="M2" s="2"/>
      <c r="N2" s="2"/>
    </row>
    <row r="3" spans="1:24" ht="7.15" customHeight="1" thickBot="1"/>
    <row r="4" spans="1:24" s="141" customFormat="1" ht="23.15" customHeight="1" thickBot="1">
      <c r="B4" s="1072" t="s">
        <v>56</v>
      </c>
      <c r="C4" s="1105" t="s">
        <v>344</v>
      </c>
      <c r="D4" s="1082" t="str">
        <f>IF(様式一覧表!D5="","",様式一覧表!D5)</f>
        <v/>
      </c>
      <c r="E4" s="1083"/>
      <c r="F4" s="1084"/>
      <c r="G4" s="207"/>
      <c r="H4" s="207"/>
      <c r="I4" s="207"/>
      <c r="J4" s="207"/>
      <c r="K4" s="189"/>
      <c r="L4" s="189"/>
      <c r="M4" s="189"/>
      <c r="N4" s="189"/>
      <c r="O4" s="189"/>
    </row>
    <row r="5" spans="1:24" s="141" customFormat="1" ht="6.65" customHeight="1"/>
    <row r="6" spans="1:24" ht="19.5" customHeight="1">
      <c r="B6" s="181" t="s">
        <v>352</v>
      </c>
      <c r="C6" s="188"/>
      <c r="D6" s="188"/>
      <c r="E6" s="188"/>
      <c r="F6" s="188"/>
      <c r="G6" s="188"/>
      <c r="H6" s="188"/>
      <c r="I6" s="188"/>
      <c r="J6" s="188"/>
      <c r="K6" s="188"/>
      <c r="L6" s="188"/>
      <c r="M6" s="188"/>
      <c r="N6" s="188"/>
      <c r="O6" s="188"/>
      <c r="P6" s="188"/>
      <c r="Q6" s="188"/>
      <c r="R6" s="188"/>
      <c r="S6" s="188"/>
      <c r="T6" s="188"/>
      <c r="U6" s="188"/>
      <c r="V6" s="188"/>
      <c r="W6" s="188"/>
      <c r="X6" s="188"/>
    </row>
    <row r="7" spans="1:24" ht="20.149999999999999" customHeight="1">
      <c r="B7" s="181" t="s">
        <v>353</v>
      </c>
      <c r="C7" s="181"/>
      <c r="D7" s="181"/>
      <c r="E7" s="181"/>
      <c r="F7" s="181"/>
      <c r="G7" s="181"/>
      <c r="H7" s="181"/>
      <c r="I7" s="181"/>
      <c r="J7" s="181"/>
      <c r="K7" s="181"/>
      <c r="L7" s="181"/>
      <c r="M7" s="181"/>
      <c r="N7" s="181"/>
      <c r="R7" s="181"/>
      <c r="S7" s="181"/>
      <c r="T7" s="181"/>
      <c r="U7" s="181"/>
      <c r="V7" s="181"/>
      <c r="W7" s="181"/>
      <c r="X7" s="181"/>
    </row>
    <row r="8" spans="1:24" ht="20.149999999999999" customHeight="1">
      <c r="B8" s="181" t="s">
        <v>354</v>
      </c>
      <c r="C8" s="181"/>
      <c r="D8" s="181"/>
      <c r="E8" s="181"/>
      <c r="F8" s="181"/>
      <c r="G8" s="181"/>
      <c r="H8" s="181"/>
      <c r="I8" s="181"/>
      <c r="J8" s="181"/>
      <c r="K8" s="181"/>
      <c r="L8" s="181"/>
      <c r="M8" s="181"/>
      <c r="N8" s="181"/>
      <c r="R8" s="181"/>
      <c r="S8" s="181"/>
      <c r="T8" s="181"/>
      <c r="U8" s="181"/>
      <c r="V8" s="181"/>
      <c r="W8" s="181"/>
      <c r="X8" s="181"/>
    </row>
    <row r="9" spans="1:24" ht="20.149999999999999" customHeight="1" thickBot="1">
      <c r="B9" s="178"/>
      <c r="C9" s="181"/>
      <c r="D9" s="181"/>
      <c r="E9" s="181"/>
      <c r="F9" s="181"/>
      <c r="G9" s="181"/>
      <c r="H9" s="181"/>
      <c r="I9" s="181"/>
      <c r="J9" s="181"/>
      <c r="K9" s="181"/>
      <c r="L9" s="181"/>
      <c r="M9" s="181"/>
      <c r="N9" s="181"/>
      <c r="O9" s="181"/>
      <c r="P9" s="181"/>
      <c r="Q9" s="181"/>
      <c r="R9" s="181"/>
      <c r="S9" s="181"/>
      <c r="T9" s="181"/>
      <c r="U9" s="181"/>
      <c r="V9" s="181"/>
      <c r="W9" s="181"/>
      <c r="X9" s="181"/>
    </row>
    <row r="10" spans="1:24" s="53" customFormat="1" ht="45" customHeight="1">
      <c r="B10" s="280" t="s">
        <v>340</v>
      </c>
      <c r="C10" s="278" t="s">
        <v>355</v>
      </c>
      <c r="D10" s="278" t="s">
        <v>356</v>
      </c>
      <c r="E10" s="278" t="s">
        <v>357</v>
      </c>
      <c r="F10" s="276" t="s">
        <v>348</v>
      </c>
      <c r="G10" s="278" t="s">
        <v>358</v>
      </c>
      <c r="H10" s="278" t="s">
        <v>359</v>
      </c>
      <c r="I10" s="279" t="s">
        <v>360</v>
      </c>
      <c r="J10" s="277" t="s">
        <v>113</v>
      </c>
      <c r="K10" s="4"/>
    </row>
    <row r="11" spans="1:24" ht="29.25" customHeight="1">
      <c r="B11" s="175">
        <v>1</v>
      </c>
      <c r="C11" s="54"/>
      <c r="D11" s="57"/>
      <c r="E11" s="54"/>
      <c r="F11" s="54"/>
      <c r="G11" s="54"/>
      <c r="H11" s="179"/>
      <c r="I11" s="54"/>
      <c r="J11" s="463" t="str">
        <f>IF(G11&lt;&gt;0,I11/G11,"")</f>
        <v/>
      </c>
      <c r="O11" s="1"/>
      <c r="P11" s="1"/>
      <c r="Q11" s="1"/>
    </row>
    <row r="12" spans="1:24" ht="29.25" customHeight="1">
      <c r="B12" s="175">
        <v>2</v>
      </c>
      <c r="C12" s="54"/>
      <c r="D12" s="57"/>
      <c r="E12" s="54"/>
      <c r="F12" s="54"/>
      <c r="G12" s="54"/>
      <c r="H12" s="179"/>
      <c r="I12" s="54"/>
      <c r="J12" s="463" t="str">
        <f t="shared" ref="J12:J22" si="0">IF(G12&lt;&gt;0,I12/G12,"")</f>
        <v/>
      </c>
      <c r="O12" s="1"/>
      <c r="P12" s="1"/>
      <c r="Q12" s="1"/>
    </row>
    <row r="13" spans="1:24" ht="29.25" customHeight="1">
      <c r="B13" s="175">
        <v>3</v>
      </c>
      <c r="C13" s="54"/>
      <c r="D13" s="57"/>
      <c r="E13" s="54"/>
      <c r="F13" s="54"/>
      <c r="G13" s="54"/>
      <c r="H13" s="179"/>
      <c r="I13" s="54"/>
      <c r="J13" s="463" t="str">
        <f t="shared" si="0"/>
        <v/>
      </c>
      <c r="O13" s="1"/>
      <c r="P13" s="1"/>
      <c r="Q13" s="1"/>
    </row>
    <row r="14" spans="1:24" ht="29.25" customHeight="1">
      <c r="B14" s="175">
        <v>4</v>
      </c>
      <c r="C14" s="54"/>
      <c r="D14" s="57"/>
      <c r="E14" s="54"/>
      <c r="F14" s="54"/>
      <c r="G14" s="54"/>
      <c r="H14" s="179"/>
      <c r="I14" s="54"/>
      <c r="J14" s="463" t="str">
        <f t="shared" si="0"/>
        <v/>
      </c>
      <c r="O14" s="1"/>
      <c r="P14" s="1"/>
      <c r="Q14" s="1"/>
    </row>
    <row r="15" spans="1:24" ht="29.25" customHeight="1">
      <c r="B15" s="175">
        <v>5</v>
      </c>
      <c r="C15" s="54"/>
      <c r="D15" s="57"/>
      <c r="E15" s="54"/>
      <c r="F15" s="54"/>
      <c r="G15" s="54"/>
      <c r="H15" s="179"/>
      <c r="I15" s="54"/>
      <c r="J15" s="463" t="str">
        <f t="shared" si="0"/>
        <v/>
      </c>
      <c r="O15" s="1"/>
      <c r="P15" s="1"/>
      <c r="Q15" s="1"/>
    </row>
    <row r="16" spans="1:24" ht="29.25" customHeight="1">
      <c r="B16" s="175">
        <v>6</v>
      </c>
      <c r="C16" s="54"/>
      <c r="D16" s="57"/>
      <c r="E16" s="54"/>
      <c r="F16" s="54"/>
      <c r="G16" s="54"/>
      <c r="H16" s="179"/>
      <c r="I16" s="54"/>
      <c r="J16" s="463" t="str">
        <f t="shared" si="0"/>
        <v/>
      </c>
      <c r="O16" s="1"/>
      <c r="P16" s="1"/>
      <c r="Q16" s="1"/>
    </row>
    <row r="17" spans="2:17" ht="29.25" customHeight="1">
      <c r="B17" s="175">
        <v>7</v>
      </c>
      <c r="C17" s="54"/>
      <c r="D17" s="57"/>
      <c r="E17" s="54"/>
      <c r="F17" s="54"/>
      <c r="G17" s="54"/>
      <c r="H17" s="179"/>
      <c r="I17" s="54"/>
      <c r="J17" s="463" t="str">
        <f t="shared" si="0"/>
        <v/>
      </c>
      <c r="O17" s="1"/>
      <c r="P17" s="1"/>
      <c r="Q17" s="1"/>
    </row>
    <row r="18" spans="2:17" ht="29.25" customHeight="1">
      <c r="B18" s="175">
        <v>8</v>
      </c>
      <c r="C18" s="54"/>
      <c r="D18" s="57"/>
      <c r="E18" s="54"/>
      <c r="F18" s="54"/>
      <c r="G18" s="54"/>
      <c r="H18" s="179"/>
      <c r="I18" s="54"/>
      <c r="J18" s="463" t="str">
        <f t="shared" si="0"/>
        <v/>
      </c>
      <c r="O18" s="1"/>
      <c r="P18" s="1"/>
      <c r="Q18" s="1"/>
    </row>
    <row r="19" spans="2:17" ht="29.25" customHeight="1">
      <c r="B19" s="175">
        <v>9</v>
      </c>
      <c r="C19" s="54"/>
      <c r="D19" s="57"/>
      <c r="E19" s="54"/>
      <c r="F19" s="54"/>
      <c r="G19" s="54"/>
      <c r="H19" s="179"/>
      <c r="I19" s="54"/>
      <c r="J19" s="463" t="str">
        <f t="shared" si="0"/>
        <v/>
      </c>
      <c r="O19" s="1"/>
      <c r="P19" s="1"/>
      <c r="Q19" s="1"/>
    </row>
    <row r="20" spans="2:17" ht="29.25" customHeight="1">
      <c r="B20" s="175">
        <v>10</v>
      </c>
      <c r="C20" s="54"/>
      <c r="D20" s="57"/>
      <c r="E20" s="54"/>
      <c r="F20" s="54"/>
      <c r="G20" s="54"/>
      <c r="H20" s="179"/>
      <c r="I20" s="54"/>
      <c r="J20" s="463" t="str">
        <f t="shared" si="0"/>
        <v/>
      </c>
      <c r="O20" s="1"/>
      <c r="P20" s="1"/>
      <c r="Q20" s="1"/>
    </row>
    <row r="21" spans="2:17" ht="29.25" customHeight="1">
      <c r="B21" s="175">
        <v>11</v>
      </c>
      <c r="C21" s="54"/>
      <c r="D21" s="57"/>
      <c r="E21" s="54"/>
      <c r="F21" s="54"/>
      <c r="G21" s="54"/>
      <c r="H21" s="179"/>
      <c r="I21" s="54"/>
      <c r="J21" s="463" t="str">
        <f t="shared" si="0"/>
        <v/>
      </c>
      <c r="O21" s="1"/>
      <c r="P21" s="1"/>
      <c r="Q21" s="1"/>
    </row>
    <row r="22" spans="2:17" ht="29.25" customHeight="1" thickBot="1">
      <c r="B22" s="176">
        <v>12</v>
      </c>
      <c r="C22" s="55"/>
      <c r="D22" s="219"/>
      <c r="E22" s="55"/>
      <c r="F22" s="55"/>
      <c r="G22" s="55"/>
      <c r="H22" s="180"/>
      <c r="I22" s="55"/>
      <c r="J22" s="464" t="str">
        <f t="shared" si="0"/>
        <v/>
      </c>
      <c r="O22" s="1"/>
      <c r="P22" s="1"/>
      <c r="Q22" s="1"/>
    </row>
    <row r="23" spans="2:17" ht="13.5" customHeight="1">
      <c r="B23" s="151"/>
      <c r="G23"/>
      <c r="H23"/>
      <c r="I23"/>
      <c r="J23"/>
      <c r="K23"/>
      <c r="L23"/>
      <c r="M23"/>
      <c r="N23"/>
      <c r="O23"/>
      <c r="Q23" s="1"/>
    </row>
    <row r="24" spans="2:17">
      <c r="Q24" s="1"/>
    </row>
    <row r="25" spans="2:17">
      <c r="Q25" s="1"/>
    </row>
  </sheetData>
  <mergeCells count="2">
    <mergeCell ref="D4:F4"/>
    <mergeCell ref="B4:C4"/>
  </mergeCells>
  <phoneticPr fontId="11"/>
  <dataValidations count="3">
    <dataValidation type="list" allowBlank="1" showInputMessage="1" showErrorMessage="1" sqref="H23" xr:uid="{00000000-0002-0000-0800-000000000000}">
      <formula1>品種コード③</formula1>
    </dataValidation>
    <dataValidation type="list" allowBlank="1" showInputMessage="1" showErrorMessage="1" sqref="K23" xr:uid="{00000000-0002-0000-0800-000001000000}">
      <formula1>品種コード④</formula1>
    </dataValidation>
    <dataValidation type="list" allowBlank="1" showInputMessage="1" showErrorMessage="1" sqref="G23 M23 I23 O23" xr:uid="{00000000-0002-0000-0800-000003000000}">
      <formula1>#REF!</formula1>
    </dataValidation>
  </dataValidations>
  <printOptions horizontalCentered="1"/>
  <pageMargins left="0.19685039370078741" right="0.23622047244094491" top="0.74803149606299213" bottom="0.74803149606299213" header="0.31496062992125984" footer="0.31496062992125984"/>
  <pageSetup paperSize="9" scale="7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3EE057-7B7D-4BCA-BCEB-FCA3A9A7D48C}">
          <x14:formula1>
            <xm:f>コード!$B$6:$B$7</xm:f>
          </x14:formula1>
          <xm:sqref>D11:D22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19C3-E47D-4434-A4FD-272CEAA94994}">
  <sheetPr>
    <tabColor rgb="FF92D050"/>
    <pageSetUpPr fitToPage="1"/>
  </sheetPr>
  <dimension ref="A1:X30"/>
  <sheetViews>
    <sheetView showGridLines="0" view="pageBreakPreview" zoomScale="85" zoomScaleNormal="100" zoomScaleSheetLayoutView="85" workbookViewId="0">
      <selection activeCell="B2" sqref="B2"/>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9" width="11.81640625" style="1" customWidth="1"/>
    <col min="10" max="10" width="21.81640625" style="1" customWidth="1"/>
    <col min="11" max="11" width="3" style="1" customWidth="1"/>
    <col min="12" max="13" width="11.81640625" style="1" customWidth="1"/>
    <col min="14" max="14" width="20.453125" style="1" customWidth="1"/>
    <col min="15" max="15" width="13.7265625" style="141" customWidth="1"/>
    <col min="16" max="16" width="14.453125" style="141" customWidth="1"/>
    <col min="17" max="17" width="14.26953125" style="141" customWidth="1"/>
    <col min="18" max="23" width="14.7265625" style="1" customWidth="1"/>
    <col min="24" max="24" width="12.1796875" style="1" customWidth="1"/>
    <col min="25" max="25" width="2.453125" style="1" customWidth="1"/>
    <col min="26" max="26" width="11.7265625" style="1" customWidth="1"/>
    <col min="27" max="16384" width="9" style="1"/>
  </cols>
  <sheetData>
    <row r="1" spans="1:24" ht="22.5" customHeight="1">
      <c r="A1" s="60"/>
      <c r="B1" s="154" t="str">
        <f>コード!$A$1</f>
        <v>ビスフェノールA（海外供給者）</v>
      </c>
    </row>
    <row r="2" spans="1:24" ht="14">
      <c r="B2" s="2" t="s">
        <v>361</v>
      </c>
      <c r="C2" s="2"/>
      <c r="D2" s="2"/>
      <c r="E2" s="2"/>
      <c r="F2" s="2"/>
      <c r="G2" s="2"/>
      <c r="H2" s="2"/>
      <c r="I2" s="2"/>
      <c r="J2" s="2"/>
      <c r="K2" s="2"/>
      <c r="L2" s="2"/>
      <c r="M2" s="2"/>
      <c r="N2" s="2"/>
    </row>
    <row r="3" spans="1:24" ht="7.15" customHeight="1" thickBot="1"/>
    <row r="4" spans="1:24" s="141" customFormat="1" ht="23.15" customHeight="1" thickBot="1">
      <c r="B4" s="1072" t="s">
        <v>56</v>
      </c>
      <c r="C4" s="1105" t="s">
        <v>344</v>
      </c>
      <c r="D4" s="1082" t="str">
        <f>IF(様式一覧表!D5="","",様式一覧表!D5)</f>
        <v/>
      </c>
      <c r="E4" s="1083"/>
      <c r="F4" s="1084"/>
      <c r="G4" s="207"/>
      <c r="H4" s="207"/>
      <c r="I4" s="207"/>
      <c r="J4" s="207"/>
      <c r="K4" s="189"/>
      <c r="L4" s="189"/>
      <c r="M4" s="189"/>
      <c r="N4" s="189"/>
      <c r="O4" s="189"/>
    </row>
    <row r="5" spans="1:24" s="141" customFormat="1" ht="6.65" customHeight="1"/>
    <row r="6" spans="1:24" ht="19.5" customHeight="1">
      <c r="B6" s="181" t="s">
        <v>352</v>
      </c>
      <c r="C6" s="188"/>
      <c r="D6" s="188"/>
      <c r="E6" s="188"/>
      <c r="F6" s="188"/>
      <c r="G6" s="188"/>
      <c r="H6" s="188"/>
      <c r="I6" s="188"/>
      <c r="J6" s="188"/>
      <c r="K6" s="188"/>
      <c r="L6" s="188"/>
      <c r="M6" s="188"/>
      <c r="N6" s="188"/>
      <c r="O6" s="188"/>
      <c r="P6" s="188"/>
      <c r="Q6" s="188"/>
      <c r="R6" s="188"/>
      <c r="S6" s="188"/>
      <c r="T6" s="188"/>
      <c r="U6" s="188"/>
      <c r="V6" s="188"/>
      <c r="W6" s="188"/>
      <c r="X6" s="188"/>
    </row>
    <row r="7" spans="1:24" ht="20.149999999999999" customHeight="1">
      <c r="B7" s="181" t="s">
        <v>353</v>
      </c>
      <c r="C7" s="181"/>
      <c r="D7" s="181"/>
      <c r="E7" s="181"/>
      <c r="F7" s="181"/>
      <c r="G7" s="181"/>
      <c r="H7" s="181"/>
      <c r="I7" s="181"/>
      <c r="J7" s="181"/>
      <c r="K7" s="181"/>
      <c r="L7" s="181"/>
      <c r="M7" s="181"/>
      <c r="N7" s="181"/>
      <c r="R7" s="181"/>
      <c r="S7" s="181"/>
      <c r="T7" s="181"/>
      <c r="U7" s="181"/>
      <c r="V7" s="181"/>
      <c r="W7" s="181"/>
      <c r="X7" s="181"/>
    </row>
    <row r="8" spans="1:24" ht="20.149999999999999" customHeight="1">
      <c r="B8" s="181" t="s">
        <v>354</v>
      </c>
      <c r="C8" s="181"/>
      <c r="D8" s="181"/>
      <c r="E8" s="181"/>
      <c r="F8" s="181"/>
      <c r="G8" s="181"/>
      <c r="H8" s="181"/>
      <c r="I8" s="181"/>
      <c r="J8" s="181"/>
      <c r="K8" s="181"/>
      <c r="L8" s="181"/>
      <c r="M8" s="181"/>
      <c r="N8" s="181"/>
      <c r="R8" s="181"/>
      <c r="S8" s="181"/>
      <c r="T8" s="181"/>
      <c r="U8" s="181"/>
      <c r="V8" s="181"/>
      <c r="W8" s="181"/>
      <c r="X8" s="181"/>
    </row>
    <row r="9" spans="1:24" ht="20.149999999999999" customHeight="1" thickBot="1">
      <c r="B9" s="178"/>
      <c r="C9" s="181"/>
      <c r="D9" s="181"/>
      <c r="E9" s="181"/>
      <c r="F9" s="181"/>
      <c r="G9" s="181"/>
      <c r="H9" s="181"/>
      <c r="I9" s="181"/>
      <c r="J9" s="181"/>
      <c r="K9" s="181"/>
      <c r="L9" s="181"/>
      <c r="M9" s="181"/>
      <c r="N9" s="181"/>
      <c r="O9" s="181"/>
      <c r="P9" s="181"/>
      <c r="Q9" s="181"/>
      <c r="R9" s="181"/>
      <c r="S9" s="181"/>
      <c r="T9" s="181"/>
      <c r="U9" s="181"/>
      <c r="V9" s="181"/>
      <c r="W9" s="181"/>
      <c r="X9" s="181"/>
    </row>
    <row r="10" spans="1:24" s="53" customFormat="1" ht="45" customHeight="1">
      <c r="B10" s="280" t="s">
        <v>340</v>
      </c>
      <c r="C10" s="278" t="s">
        <v>355</v>
      </c>
      <c r="D10" s="278" t="s">
        <v>356</v>
      </c>
      <c r="E10" s="278" t="s">
        <v>357</v>
      </c>
      <c r="F10" s="276" t="s">
        <v>348</v>
      </c>
      <c r="G10" s="278" t="s">
        <v>358</v>
      </c>
      <c r="H10" s="278" t="s">
        <v>359</v>
      </c>
      <c r="I10" s="279" t="s">
        <v>360</v>
      </c>
      <c r="J10" s="277" t="s">
        <v>113</v>
      </c>
      <c r="K10" s="4"/>
    </row>
    <row r="11" spans="1:24" ht="29.25" customHeight="1">
      <c r="B11" s="175">
        <v>1</v>
      </c>
      <c r="C11" s="54" t="str">
        <f>IF('様式A-7-2'!C11="","",'様式A-7-2'!C11)</f>
        <v/>
      </c>
      <c r="D11" s="57" t="str">
        <f>IF('様式A-7-2'!D11="","",'様式A-7-2'!D11)</f>
        <v/>
      </c>
      <c r="E11" s="54" t="str">
        <f>IF('様式A-7-2'!E11="","",'様式A-7-2'!E11)</f>
        <v/>
      </c>
      <c r="F11" s="54" t="str">
        <f>IF('様式A-7-2'!F11="","",'様式A-7-2'!F11)</f>
        <v/>
      </c>
      <c r="G11" s="54" t="str">
        <f ca="1">IF('様式A-7-2'!G11="","","【"&amp;ROUND(IFERROR(IF(ABS('様式A-7-2'!G11)&gt;=10,IF('様式A-7-2'!G11&gt;=0,'様式A-7-2'!G11*RANDBETWEEN(80,90)*0.01,'様式A-7-2'!G11*RANDBETWEEN(110,120)*0.01),'様式A-7-2'!G11-RANDBETWEEN(1,3)),0),0)&amp;"～"&amp;ROUND(IFERROR(IF(ABS('様式A-7-2'!G11)&gt;=10,IF('様式A-7-2'!G11&gt;=0,'様式A-7-2'!G11*RANDBETWEEN(110,120)*0.01,'様式A-7-2'!G11*RANDBETWEEN(80,90)*0.01),'様式A-7-2'!G11+RANDBETWEEN(1,3)),0),0)&amp;"】")</f>
        <v/>
      </c>
      <c r="H11" s="179" t="str">
        <f>IF('様式A-7-2'!H11="","",'様式A-7-2'!H11)</f>
        <v/>
      </c>
      <c r="I11" s="54" t="str">
        <f ca="1">IF('様式A-7-2'!I11="","","【"&amp;ROUND(IFERROR(IF(ABS('様式A-7-2'!I11)&gt;=10,IF('様式A-7-2'!I11&gt;=0,'様式A-7-2'!I11*RANDBETWEEN(80,90)*0.01,'様式A-7-2'!I11*RANDBETWEEN(110,120)*0.01),'様式A-7-2'!I11-RANDBETWEEN(1,3)),0),0)&amp;"～"&amp;ROUND(IFERROR(IF(ABS('様式A-7-2'!I11)&gt;=10,IF('様式A-7-2'!I11&gt;=0,'様式A-7-2'!I11*RANDBETWEEN(110,120)*0.01,'様式A-7-2'!I11*RANDBETWEEN(80,90)*0.01),'様式A-7-2'!I11+RANDBETWEEN(1,3)),0),0)&amp;"】")</f>
        <v/>
      </c>
      <c r="J11" s="463" t="str">
        <f ca="1">IF('様式A-7-2'!J11="","","【"&amp;ROUND(IFERROR(IF(ABS('様式A-7-2'!J11)&gt;=10,IF('様式A-7-2'!J11&gt;=0,'様式A-7-2'!J11*RANDBETWEEN(80,90)*0.01,'様式A-7-2'!J11*RANDBETWEEN(110,120)*0.01),'様式A-7-2'!J11-RANDBETWEEN(1,3)),0),0)&amp;"～"&amp;ROUND(IFERROR(IF(ABS('様式A-7-2'!J11)&gt;=10,IF('様式A-7-2'!J11&gt;=0,'様式A-7-2'!J11*RANDBETWEEN(110,120)*0.01,'様式A-7-2'!J11*RANDBETWEEN(80,90)*0.01),'様式A-7-2'!J11+RANDBETWEEN(1,3)),0),0)&amp;"】")</f>
        <v/>
      </c>
      <c r="O11" s="1"/>
      <c r="P11" s="1"/>
      <c r="Q11" s="1"/>
    </row>
    <row r="12" spans="1:24" ht="29.25" customHeight="1">
      <c r="B12" s="175">
        <v>2</v>
      </c>
      <c r="C12" s="54" t="str">
        <f>IF('様式A-7-2'!C12="","",'様式A-7-2'!C12)</f>
        <v/>
      </c>
      <c r="D12" s="57" t="str">
        <f>IF('様式A-7-2'!D12="","",'様式A-7-2'!D12)</f>
        <v/>
      </c>
      <c r="E12" s="54" t="str">
        <f>IF('様式A-7-2'!E12="","",'様式A-7-2'!E12)</f>
        <v/>
      </c>
      <c r="F12" s="54" t="str">
        <f>IF('様式A-7-2'!F12="","",'様式A-7-2'!F12)</f>
        <v/>
      </c>
      <c r="G12" s="54" t="str">
        <f ca="1">IF('様式A-7-2'!G12="","","【"&amp;ROUND(IFERROR(IF(ABS('様式A-7-2'!G12)&gt;=10,IF('様式A-7-2'!G12&gt;=0,'様式A-7-2'!G12*RANDBETWEEN(80,90)*0.01,'様式A-7-2'!G12*RANDBETWEEN(110,120)*0.01),'様式A-7-2'!G12-RANDBETWEEN(1,3)),0),0)&amp;"～"&amp;ROUND(IFERROR(IF(ABS('様式A-7-2'!G12)&gt;=10,IF('様式A-7-2'!G12&gt;=0,'様式A-7-2'!G12*RANDBETWEEN(110,120)*0.01,'様式A-7-2'!G12*RANDBETWEEN(80,90)*0.01),'様式A-7-2'!G12+RANDBETWEEN(1,3)),0),0)&amp;"】")</f>
        <v/>
      </c>
      <c r="H12" s="179" t="str">
        <f>IF('様式A-7-2'!H12="","",'様式A-7-2'!H12)</f>
        <v/>
      </c>
      <c r="I12" s="54" t="str">
        <f ca="1">IF('様式A-7-2'!I12="","","【"&amp;ROUND(IFERROR(IF(ABS('様式A-7-2'!I12)&gt;=10,IF('様式A-7-2'!I12&gt;=0,'様式A-7-2'!I12*RANDBETWEEN(80,90)*0.01,'様式A-7-2'!I12*RANDBETWEEN(110,120)*0.01),'様式A-7-2'!I12-RANDBETWEEN(1,3)),0),0)&amp;"～"&amp;ROUND(IFERROR(IF(ABS('様式A-7-2'!I12)&gt;=10,IF('様式A-7-2'!I12&gt;=0,'様式A-7-2'!I12*RANDBETWEEN(110,120)*0.01,'様式A-7-2'!I12*RANDBETWEEN(80,90)*0.01),'様式A-7-2'!I12+RANDBETWEEN(1,3)),0),0)&amp;"】")</f>
        <v/>
      </c>
      <c r="J12" s="463" t="str">
        <f ca="1">IF('様式A-7-2'!J12="","","【"&amp;ROUND(IFERROR(IF(ABS('様式A-7-2'!J12)&gt;=10,IF('様式A-7-2'!J12&gt;=0,'様式A-7-2'!J12*RANDBETWEEN(80,90)*0.01,'様式A-7-2'!J12*RANDBETWEEN(110,120)*0.01),'様式A-7-2'!J12-RANDBETWEEN(1,3)),0),0)&amp;"～"&amp;ROUND(IFERROR(IF(ABS('様式A-7-2'!J12)&gt;=10,IF('様式A-7-2'!J12&gt;=0,'様式A-7-2'!J12*RANDBETWEEN(110,120)*0.01,'様式A-7-2'!J12*RANDBETWEEN(80,90)*0.01),'様式A-7-2'!J12+RANDBETWEEN(1,3)),0),0)&amp;"】")</f>
        <v/>
      </c>
      <c r="O12" s="1"/>
      <c r="P12" s="1"/>
      <c r="Q12" s="1"/>
    </row>
    <row r="13" spans="1:24" ht="29.25" customHeight="1">
      <c r="B13" s="175">
        <v>3</v>
      </c>
      <c r="C13" s="54" t="str">
        <f>IF('様式A-7-2'!C13="","",'様式A-7-2'!C13)</f>
        <v/>
      </c>
      <c r="D13" s="57" t="str">
        <f>IF('様式A-7-2'!D13="","",'様式A-7-2'!D13)</f>
        <v/>
      </c>
      <c r="E13" s="54" t="str">
        <f>IF('様式A-7-2'!E13="","",'様式A-7-2'!E13)</f>
        <v/>
      </c>
      <c r="F13" s="54" t="str">
        <f>IF('様式A-7-2'!F13="","",'様式A-7-2'!F13)</f>
        <v/>
      </c>
      <c r="G13" s="54" t="str">
        <f ca="1">IF('様式A-7-2'!G13="","","【"&amp;ROUND(IFERROR(IF(ABS('様式A-7-2'!G13)&gt;=10,IF('様式A-7-2'!G13&gt;=0,'様式A-7-2'!G13*RANDBETWEEN(80,90)*0.01,'様式A-7-2'!G13*RANDBETWEEN(110,120)*0.01),'様式A-7-2'!G13-RANDBETWEEN(1,3)),0),0)&amp;"～"&amp;ROUND(IFERROR(IF(ABS('様式A-7-2'!G13)&gt;=10,IF('様式A-7-2'!G13&gt;=0,'様式A-7-2'!G13*RANDBETWEEN(110,120)*0.01,'様式A-7-2'!G13*RANDBETWEEN(80,90)*0.01),'様式A-7-2'!G13+RANDBETWEEN(1,3)),0),0)&amp;"】")</f>
        <v/>
      </c>
      <c r="H13" s="179" t="str">
        <f>IF('様式A-7-2'!H13="","",'様式A-7-2'!H13)</f>
        <v/>
      </c>
      <c r="I13" s="54" t="str">
        <f ca="1">IF('様式A-7-2'!I13="","","【"&amp;ROUND(IFERROR(IF(ABS('様式A-7-2'!I13)&gt;=10,IF('様式A-7-2'!I13&gt;=0,'様式A-7-2'!I13*RANDBETWEEN(80,90)*0.01,'様式A-7-2'!I13*RANDBETWEEN(110,120)*0.01),'様式A-7-2'!I13-RANDBETWEEN(1,3)),0),0)&amp;"～"&amp;ROUND(IFERROR(IF(ABS('様式A-7-2'!I13)&gt;=10,IF('様式A-7-2'!I13&gt;=0,'様式A-7-2'!I13*RANDBETWEEN(110,120)*0.01,'様式A-7-2'!I13*RANDBETWEEN(80,90)*0.01),'様式A-7-2'!I13+RANDBETWEEN(1,3)),0),0)&amp;"】")</f>
        <v/>
      </c>
      <c r="J13" s="463" t="str">
        <f ca="1">IF('様式A-7-2'!J13="","","【"&amp;ROUND(IFERROR(IF(ABS('様式A-7-2'!J13)&gt;=10,IF('様式A-7-2'!J13&gt;=0,'様式A-7-2'!J13*RANDBETWEEN(80,90)*0.01,'様式A-7-2'!J13*RANDBETWEEN(110,120)*0.01),'様式A-7-2'!J13-RANDBETWEEN(1,3)),0),0)&amp;"～"&amp;ROUND(IFERROR(IF(ABS('様式A-7-2'!J13)&gt;=10,IF('様式A-7-2'!J13&gt;=0,'様式A-7-2'!J13*RANDBETWEEN(110,120)*0.01,'様式A-7-2'!J13*RANDBETWEEN(80,90)*0.01),'様式A-7-2'!J13+RANDBETWEEN(1,3)),0),0)&amp;"】")</f>
        <v/>
      </c>
      <c r="O13" s="1"/>
      <c r="P13" s="1"/>
      <c r="Q13" s="1"/>
    </row>
    <row r="14" spans="1:24" ht="29.25" customHeight="1">
      <c r="B14" s="175">
        <v>4</v>
      </c>
      <c r="C14" s="54" t="str">
        <f>IF('様式A-7-2'!C14="","",'様式A-7-2'!C14)</f>
        <v/>
      </c>
      <c r="D14" s="57" t="str">
        <f>IF('様式A-7-2'!D14="","",'様式A-7-2'!D14)</f>
        <v/>
      </c>
      <c r="E14" s="54" t="str">
        <f>IF('様式A-7-2'!E14="","",'様式A-7-2'!E14)</f>
        <v/>
      </c>
      <c r="F14" s="54" t="str">
        <f>IF('様式A-7-2'!F14="","",'様式A-7-2'!F14)</f>
        <v/>
      </c>
      <c r="G14" s="54" t="str">
        <f ca="1">IF('様式A-7-2'!G14="","","【"&amp;ROUND(IFERROR(IF(ABS('様式A-7-2'!G14)&gt;=10,IF('様式A-7-2'!G14&gt;=0,'様式A-7-2'!G14*RANDBETWEEN(80,90)*0.01,'様式A-7-2'!G14*RANDBETWEEN(110,120)*0.01),'様式A-7-2'!G14-RANDBETWEEN(1,3)),0),0)&amp;"～"&amp;ROUND(IFERROR(IF(ABS('様式A-7-2'!G14)&gt;=10,IF('様式A-7-2'!G14&gt;=0,'様式A-7-2'!G14*RANDBETWEEN(110,120)*0.01,'様式A-7-2'!G14*RANDBETWEEN(80,90)*0.01),'様式A-7-2'!G14+RANDBETWEEN(1,3)),0),0)&amp;"】")</f>
        <v/>
      </c>
      <c r="H14" s="179" t="str">
        <f>IF('様式A-7-2'!H14="","",'様式A-7-2'!H14)</f>
        <v/>
      </c>
      <c r="I14" s="54" t="str">
        <f ca="1">IF('様式A-7-2'!I14="","","【"&amp;ROUND(IFERROR(IF(ABS('様式A-7-2'!I14)&gt;=10,IF('様式A-7-2'!I14&gt;=0,'様式A-7-2'!I14*RANDBETWEEN(80,90)*0.01,'様式A-7-2'!I14*RANDBETWEEN(110,120)*0.01),'様式A-7-2'!I14-RANDBETWEEN(1,3)),0),0)&amp;"～"&amp;ROUND(IFERROR(IF(ABS('様式A-7-2'!I14)&gt;=10,IF('様式A-7-2'!I14&gt;=0,'様式A-7-2'!I14*RANDBETWEEN(110,120)*0.01,'様式A-7-2'!I14*RANDBETWEEN(80,90)*0.01),'様式A-7-2'!I14+RANDBETWEEN(1,3)),0),0)&amp;"】")</f>
        <v/>
      </c>
      <c r="J14" s="463" t="str">
        <f ca="1">IF('様式A-7-2'!J14="","","【"&amp;ROUND(IFERROR(IF(ABS('様式A-7-2'!J14)&gt;=10,IF('様式A-7-2'!J14&gt;=0,'様式A-7-2'!J14*RANDBETWEEN(80,90)*0.01,'様式A-7-2'!J14*RANDBETWEEN(110,120)*0.01),'様式A-7-2'!J14-RANDBETWEEN(1,3)),0),0)&amp;"～"&amp;ROUND(IFERROR(IF(ABS('様式A-7-2'!J14)&gt;=10,IF('様式A-7-2'!J14&gt;=0,'様式A-7-2'!J14*RANDBETWEEN(110,120)*0.01,'様式A-7-2'!J14*RANDBETWEEN(80,90)*0.01),'様式A-7-2'!J14+RANDBETWEEN(1,3)),0),0)&amp;"】")</f>
        <v/>
      </c>
      <c r="O14" s="1"/>
      <c r="P14" s="1"/>
      <c r="Q14" s="1"/>
    </row>
    <row r="15" spans="1:24" ht="29.25" customHeight="1">
      <c r="B15" s="175">
        <v>5</v>
      </c>
      <c r="C15" s="54" t="str">
        <f>IF('様式A-7-2'!C15="","",'様式A-7-2'!C15)</f>
        <v/>
      </c>
      <c r="D15" s="57" t="str">
        <f>IF('様式A-7-2'!D15="","",'様式A-7-2'!D15)</f>
        <v/>
      </c>
      <c r="E15" s="54" t="str">
        <f>IF('様式A-7-2'!E15="","",'様式A-7-2'!E15)</f>
        <v/>
      </c>
      <c r="F15" s="54" t="str">
        <f>IF('様式A-7-2'!F15="","",'様式A-7-2'!F15)</f>
        <v/>
      </c>
      <c r="G15" s="54" t="str">
        <f ca="1">IF('様式A-7-2'!G15="","","【"&amp;ROUND(IFERROR(IF(ABS('様式A-7-2'!G15)&gt;=10,IF('様式A-7-2'!G15&gt;=0,'様式A-7-2'!G15*RANDBETWEEN(80,90)*0.01,'様式A-7-2'!G15*RANDBETWEEN(110,120)*0.01),'様式A-7-2'!G15-RANDBETWEEN(1,3)),0),0)&amp;"～"&amp;ROUND(IFERROR(IF(ABS('様式A-7-2'!G15)&gt;=10,IF('様式A-7-2'!G15&gt;=0,'様式A-7-2'!G15*RANDBETWEEN(110,120)*0.01,'様式A-7-2'!G15*RANDBETWEEN(80,90)*0.01),'様式A-7-2'!G15+RANDBETWEEN(1,3)),0),0)&amp;"】")</f>
        <v/>
      </c>
      <c r="H15" s="179" t="str">
        <f>IF('様式A-7-2'!H15="","",'様式A-7-2'!H15)</f>
        <v/>
      </c>
      <c r="I15" s="54" t="str">
        <f ca="1">IF('様式A-7-2'!I15="","","【"&amp;ROUND(IFERROR(IF(ABS('様式A-7-2'!I15)&gt;=10,IF('様式A-7-2'!I15&gt;=0,'様式A-7-2'!I15*RANDBETWEEN(80,90)*0.01,'様式A-7-2'!I15*RANDBETWEEN(110,120)*0.01),'様式A-7-2'!I15-RANDBETWEEN(1,3)),0),0)&amp;"～"&amp;ROUND(IFERROR(IF(ABS('様式A-7-2'!I15)&gt;=10,IF('様式A-7-2'!I15&gt;=0,'様式A-7-2'!I15*RANDBETWEEN(110,120)*0.01,'様式A-7-2'!I15*RANDBETWEEN(80,90)*0.01),'様式A-7-2'!I15+RANDBETWEEN(1,3)),0),0)&amp;"】")</f>
        <v/>
      </c>
      <c r="J15" s="463" t="str">
        <f ca="1">IF('様式A-7-2'!J15="","","【"&amp;ROUND(IFERROR(IF(ABS('様式A-7-2'!J15)&gt;=10,IF('様式A-7-2'!J15&gt;=0,'様式A-7-2'!J15*RANDBETWEEN(80,90)*0.01,'様式A-7-2'!J15*RANDBETWEEN(110,120)*0.01),'様式A-7-2'!J15-RANDBETWEEN(1,3)),0),0)&amp;"～"&amp;ROUND(IFERROR(IF(ABS('様式A-7-2'!J15)&gt;=10,IF('様式A-7-2'!J15&gt;=0,'様式A-7-2'!J15*RANDBETWEEN(110,120)*0.01,'様式A-7-2'!J15*RANDBETWEEN(80,90)*0.01),'様式A-7-2'!J15+RANDBETWEEN(1,3)),0),0)&amp;"】")</f>
        <v/>
      </c>
      <c r="O15" s="1"/>
      <c r="P15" s="1"/>
      <c r="Q15" s="1"/>
    </row>
    <row r="16" spans="1:24" ht="29.25" customHeight="1">
      <c r="B16" s="175">
        <v>6</v>
      </c>
      <c r="C16" s="54" t="str">
        <f>IF('様式A-7-2'!C16="","",'様式A-7-2'!C16)</f>
        <v/>
      </c>
      <c r="D16" s="57" t="str">
        <f>IF('様式A-7-2'!D16="","",'様式A-7-2'!D16)</f>
        <v/>
      </c>
      <c r="E16" s="54" t="str">
        <f>IF('様式A-7-2'!E16="","",'様式A-7-2'!E16)</f>
        <v/>
      </c>
      <c r="F16" s="54" t="str">
        <f>IF('様式A-7-2'!F16="","",'様式A-7-2'!F16)</f>
        <v/>
      </c>
      <c r="G16" s="54" t="str">
        <f ca="1">IF('様式A-7-2'!G16="","","【"&amp;ROUND(IFERROR(IF(ABS('様式A-7-2'!G16)&gt;=10,IF('様式A-7-2'!G16&gt;=0,'様式A-7-2'!G16*RANDBETWEEN(80,90)*0.01,'様式A-7-2'!G16*RANDBETWEEN(110,120)*0.01),'様式A-7-2'!G16-RANDBETWEEN(1,3)),0),0)&amp;"～"&amp;ROUND(IFERROR(IF(ABS('様式A-7-2'!G16)&gt;=10,IF('様式A-7-2'!G16&gt;=0,'様式A-7-2'!G16*RANDBETWEEN(110,120)*0.01,'様式A-7-2'!G16*RANDBETWEEN(80,90)*0.01),'様式A-7-2'!G16+RANDBETWEEN(1,3)),0),0)&amp;"】")</f>
        <v/>
      </c>
      <c r="H16" s="179" t="str">
        <f>IF('様式A-7-2'!H16="","",'様式A-7-2'!H16)</f>
        <v/>
      </c>
      <c r="I16" s="54" t="str">
        <f ca="1">IF('様式A-7-2'!I16="","","【"&amp;ROUND(IFERROR(IF(ABS('様式A-7-2'!I16)&gt;=10,IF('様式A-7-2'!I16&gt;=0,'様式A-7-2'!I16*RANDBETWEEN(80,90)*0.01,'様式A-7-2'!I16*RANDBETWEEN(110,120)*0.01),'様式A-7-2'!I16-RANDBETWEEN(1,3)),0),0)&amp;"～"&amp;ROUND(IFERROR(IF(ABS('様式A-7-2'!I16)&gt;=10,IF('様式A-7-2'!I16&gt;=0,'様式A-7-2'!I16*RANDBETWEEN(110,120)*0.01,'様式A-7-2'!I16*RANDBETWEEN(80,90)*0.01),'様式A-7-2'!I16+RANDBETWEEN(1,3)),0),0)&amp;"】")</f>
        <v/>
      </c>
      <c r="J16" s="463" t="str">
        <f ca="1">IF('様式A-7-2'!J16="","","【"&amp;ROUND(IFERROR(IF(ABS('様式A-7-2'!J16)&gt;=10,IF('様式A-7-2'!J16&gt;=0,'様式A-7-2'!J16*RANDBETWEEN(80,90)*0.01,'様式A-7-2'!J16*RANDBETWEEN(110,120)*0.01),'様式A-7-2'!J16-RANDBETWEEN(1,3)),0),0)&amp;"～"&amp;ROUND(IFERROR(IF(ABS('様式A-7-2'!J16)&gt;=10,IF('様式A-7-2'!J16&gt;=0,'様式A-7-2'!J16*RANDBETWEEN(110,120)*0.01,'様式A-7-2'!J16*RANDBETWEEN(80,90)*0.01),'様式A-7-2'!J16+RANDBETWEEN(1,3)),0),0)&amp;"】")</f>
        <v/>
      </c>
      <c r="O16" s="1"/>
      <c r="P16" s="1"/>
      <c r="Q16" s="1"/>
    </row>
    <row r="17" spans="2:17" ht="29.25" customHeight="1">
      <c r="B17" s="175">
        <v>7</v>
      </c>
      <c r="C17" s="54" t="str">
        <f>IF('様式A-7-2'!C17="","",'様式A-7-2'!C17)</f>
        <v/>
      </c>
      <c r="D17" s="57" t="str">
        <f>IF('様式A-7-2'!D17="","",'様式A-7-2'!D17)</f>
        <v/>
      </c>
      <c r="E17" s="54" t="str">
        <f>IF('様式A-7-2'!E17="","",'様式A-7-2'!E17)</f>
        <v/>
      </c>
      <c r="F17" s="54" t="str">
        <f>IF('様式A-7-2'!F17="","",'様式A-7-2'!F17)</f>
        <v/>
      </c>
      <c r="G17" s="54" t="str">
        <f ca="1">IF('様式A-7-2'!G17="","","【"&amp;ROUND(IFERROR(IF(ABS('様式A-7-2'!G17)&gt;=10,IF('様式A-7-2'!G17&gt;=0,'様式A-7-2'!G17*RANDBETWEEN(80,90)*0.01,'様式A-7-2'!G17*RANDBETWEEN(110,120)*0.01),'様式A-7-2'!G17-RANDBETWEEN(1,3)),0),0)&amp;"～"&amp;ROUND(IFERROR(IF(ABS('様式A-7-2'!G17)&gt;=10,IF('様式A-7-2'!G17&gt;=0,'様式A-7-2'!G17*RANDBETWEEN(110,120)*0.01,'様式A-7-2'!G17*RANDBETWEEN(80,90)*0.01),'様式A-7-2'!G17+RANDBETWEEN(1,3)),0),0)&amp;"】")</f>
        <v/>
      </c>
      <c r="H17" s="179" t="str">
        <f>IF('様式A-7-2'!H17="","",'様式A-7-2'!H17)</f>
        <v/>
      </c>
      <c r="I17" s="54" t="str">
        <f ca="1">IF('様式A-7-2'!I17="","","【"&amp;ROUND(IFERROR(IF(ABS('様式A-7-2'!I17)&gt;=10,IF('様式A-7-2'!I17&gt;=0,'様式A-7-2'!I17*RANDBETWEEN(80,90)*0.01,'様式A-7-2'!I17*RANDBETWEEN(110,120)*0.01),'様式A-7-2'!I17-RANDBETWEEN(1,3)),0),0)&amp;"～"&amp;ROUND(IFERROR(IF(ABS('様式A-7-2'!I17)&gt;=10,IF('様式A-7-2'!I17&gt;=0,'様式A-7-2'!I17*RANDBETWEEN(110,120)*0.01,'様式A-7-2'!I17*RANDBETWEEN(80,90)*0.01),'様式A-7-2'!I17+RANDBETWEEN(1,3)),0),0)&amp;"】")</f>
        <v/>
      </c>
      <c r="J17" s="463" t="str">
        <f ca="1">IF('様式A-7-2'!J17="","","【"&amp;ROUND(IFERROR(IF(ABS('様式A-7-2'!J17)&gt;=10,IF('様式A-7-2'!J17&gt;=0,'様式A-7-2'!J17*RANDBETWEEN(80,90)*0.01,'様式A-7-2'!J17*RANDBETWEEN(110,120)*0.01),'様式A-7-2'!J17-RANDBETWEEN(1,3)),0),0)&amp;"～"&amp;ROUND(IFERROR(IF(ABS('様式A-7-2'!J17)&gt;=10,IF('様式A-7-2'!J17&gt;=0,'様式A-7-2'!J17*RANDBETWEEN(110,120)*0.01,'様式A-7-2'!J17*RANDBETWEEN(80,90)*0.01),'様式A-7-2'!J17+RANDBETWEEN(1,3)),0),0)&amp;"】")</f>
        <v/>
      </c>
      <c r="O17" s="1"/>
      <c r="P17" s="1"/>
      <c r="Q17" s="1"/>
    </row>
    <row r="18" spans="2:17" ht="29.25" customHeight="1">
      <c r="B18" s="175">
        <v>8</v>
      </c>
      <c r="C18" s="54" t="str">
        <f>IF('様式A-7-2'!C18="","",'様式A-7-2'!C18)</f>
        <v/>
      </c>
      <c r="D18" s="57" t="str">
        <f>IF('様式A-7-2'!D18="","",'様式A-7-2'!D18)</f>
        <v/>
      </c>
      <c r="E18" s="54" t="str">
        <f>IF('様式A-7-2'!E18="","",'様式A-7-2'!E18)</f>
        <v/>
      </c>
      <c r="F18" s="54" t="str">
        <f>IF('様式A-7-2'!F18="","",'様式A-7-2'!F18)</f>
        <v/>
      </c>
      <c r="G18" s="54" t="str">
        <f ca="1">IF('様式A-7-2'!G18="","","【"&amp;ROUND(IFERROR(IF(ABS('様式A-7-2'!G18)&gt;=10,IF('様式A-7-2'!G18&gt;=0,'様式A-7-2'!G18*RANDBETWEEN(80,90)*0.01,'様式A-7-2'!G18*RANDBETWEEN(110,120)*0.01),'様式A-7-2'!G18-RANDBETWEEN(1,3)),0),0)&amp;"～"&amp;ROUND(IFERROR(IF(ABS('様式A-7-2'!G18)&gt;=10,IF('様式A-7-2'!G18&gt;=0,'様式A-7-2'!G18*RANDBETWEEN(110,120)*0.01,'様式A-7-2'!G18*RANDBETWEEN(80,90)*0.01),'様式A-7-2'!G18+RANDBETWEEN(1,3)),0),0)&amp;"】")</f>
        <v/>
      </c>
      <c r="H18" s="179" t="str">
        <f>IF('様式A-7-2'!H18="","",'様式A-7-2'!H18)</f>
        <v/>
      </c>
      <c r="I18" s="54" t="str">
        <f ca="1">IF('様式A-7-2'!I18="","","【"&amp;ROUND(IFERROR(IF(ABS('様式A-7-2'!I18)&gt;=10,IF('様式A-7-2'!I18&gt;=0,'様式A-7-2'!I18*RANDBETWEEN(80,90)*0.01,'様式A-7-2'!I18*RANDBETWEEN(110,120)*0.01),'様式A-7-2'!I18-RANDBETWEEN(1,3)),0),0)&amp;"～"&amp;ROUND(IFERROR(IF(ABS('様式A-7-2'!I18)&gt;=10,IF('様式A-7-2'!I18&gt;=0,'様式A-7-2'!I18*RANDBETWEEN(110,120)*0.01,'様式A-7-2'!I18*RANDBETWEEN(80,90)*0.01),'様式A-7-2'!I18+RANDBETWEEN(1,3)),0),0)&amp;"】")</f>
        <v/>
      </c>
      <c r="J18" s="463" t="str">
        <f ca="1">IF('様式A-7-2'!J18="","","【"&amp;ROUND(IFERROR(IF(ABS('様式A-7-2'!J18)&gt;=10,IF('様式A-7-2'!J18&gt;=0,'様式A-7-2'!J18*RANDBETWEEN(80,90)*0.01,'様式A-7-2'!J18*RANDBETWEEN(110,120)*0.01),'様式A-7-2'!J18-RANDBETWEEN(1,3)),0),0)&amp;"～"&amp;ROUND(IFERROR(IF(ABS('様式A-7-2'!J18)&gt;=10,IF('様式A-7-2'!J18&gt;=0,'様式A-7-2'!J18*RANDBETWEEN(110,120)*0.01,'様式A-7-2'!J18*RANDBETWEEN(80,90)*0.01),'様式A-7-2'!J18+RANDBETWEEN(1,3)),0),0)&amp;"】")</f>
        <v/>
      </c>
      <c r="O18" s="1"/>
      <c r="P18" s="1"/>
      <c r="Q18" s="1"/>
    </row>
    <row r="19" spans="2:17" ht="29.25" customHeight="1">
      <c r="B19" s="175">
        <v>9</v>
      </c>
      <c r="C19" s="54" t="str">
        <f>IF('様式A-7-2'!C19="","",'様式A-7-2'!C19)</f>
        <v/>
      </c>
      <c r="D19" s="57" t="str">
        <f>IF('様式A-7-2'!D19="","",'様式A-7-2'!D19)</f>
        <v/>
      </c>
      <c r="E19" s="54" t="str">
        <f>IF('様式A-7-2'!E19="","",'様式A-7-2'!E19)</f>
        <v/>
      </c>
      <c r="F19" s="54" t="str">
        <f>IF('様式A-7-2'!F19="","",'様式A-7-2'!F19)</f>
        <v/>
      </c>
      <c r="G19" s="54" t="str">
        <f ca="1">IF('様式A-7-2'!G19="","","【"&amp;ROUND(IFERROR(IF(ABS('様式A-7-2'!G19)&gt;=10,IF('様式A-7-2'!G19&gt;=0,'様式A-7-2'!G19*RANDBETWEEN(80,90)*0.01,'様式A-7-2'!G19*RANDBETWEEN(110,120)*0.01),'様式A-7-2'!G19-RANDBETWEEN(1,3)),0),0)&amp;"～"&amp;ROUND(IFERROR(IF(ABS('様式A-7-2'!G19)&gt;=10,IF('様式A-7-2'!G19&gt;=0,'様式A-7-2'!G19*RANDBETWEEN(110,120)*0.01,'様式A-7-2'!G19*RANDBETWEEN(80,90)*0.01),'様式A-7-2'!G19+RANDBETWEEN(1,3)),0),0)&amp;"】")</f>
        <v/>
      </c>
      <c r="H19" s="179" t="str">
        <f>IF('様式A-7-2'!H19="","",'様式A-7-2'!H19)</f>
        <v/>
      </c>
      <c r="I19" s="54" t="str">
        <f ca="1">IF('様式A-7-2'!I19="","","【"&amp;ROUND(IFERROR(IF(ABS('様式A-7-2'!I19)&gt;=10,IF('様式A-7-2'!I19&gt;=0,'様式A-7-2'!I19*RANDBETWEEN(80,90)*0.01,'様式A-7-2'!I19*RANDBETWEEN(110,120)*0.01),'様式A-7-2'!I19-RANDBETWEEN(1,3)),0),0)&amp;"～"&amp;ROUND(IFERROR(IF(ABS('様式A-7-2'!I19)&gt;=10,IF('様式A-7-2'!I19&gt;=0,'様式A-7-2'!I19*RANDBETWEEN(110,120)*0.01,'様式A-7-2'!I19*RANDBETWEEN(80,90)*0.01),'様式A-7-2'!I19+RANDBETWEEN(1,3)),0),0)&amp;"】")</f>
        <v/>
      </c>
      <c r="J19" s="463" t="str">
        <f ca="1">IF('様式A-7-2'!J19="","","【"&amp;ROUND(IFERROR(IF(ABS('様式A-7-2'!J19)&gt;=10,IF('様式A-7-2'!J19&gt;=0,'様式A-7-2'!J19*RANDBETWEEN(80,90)*0.01,'様式A-7-2'!J19*RANDBETWEEN(110,120)*0.01),'様式A-7-2'!J19-RANDBETWEEN(1,3)),0),0)&amp;"～"&amp;ROUND(IFERROR(IF(ABS('様式A-7-2'!J19)&gt;=10,IF('様式A-7-2'!J19&gt;=0,'様式A-7-2'!J19*RANDBETWEEN(110,120)*0.01,'様式A-7-2'!J19*RANDBETWEEN(80,90)*0.01),'様式A-7-2'!J19+RANDBETWEEN(1,3)),0),0)&amp;"】")</f>
        <v/>
      </c>
      <c r="O19" s="1"/>
      <c r="P19" s="1"/>
      <c r="Q19" s="1"/>
    </row>
    <row r="20" spans="2:17" ht="29.25" customHeight="1">
      <c r="B20" s="175">
        <v>10</v>
      </c>
      <c r="C20" s="54" t="str">
        <f>IF('様式A-7-2'!C20="","",'様式A-7-2'!C20)</f>
        <v/>
      </c>
      <c r="D20" s="57" t="str">
        <f>IF('様式A-7-2'!D20="","",'様式A-7-2'!D20)</f>
        <v/>
      </c>
      <c r="E20" s="54" t="str">
        <f>IF('様式A-7-2'!E20="","",'様式A-7-2'!E20)</f>
        <v/>
      </c>
      <c r="F20" s="54" t="str">
        <f>IF('様式A-7-2'!F20="","",'様式A-7-2'!F20)</f>
        <v/>
      </c>
      <c r="G20" s="54" t="str">
        <f ca="1">IF('様式A-7-2'!G20="","","【"&amp;ROUND(IFERROR(IF(ABS('様式A-7-2'!G20)&gt;=10,IF('様式A-7-2'!G20&gt;=0,'様式A-7-2'!G20*RANDBETWEEN(80,90)*0.01,'様式A-7-2'!G20*RANDBETWEEN(110,120)*0.01),'様式A-7-2'!G20-RANDBETWEEN(1,3)),0),0)&amp;"～"&amp;ROUND(IFERROR(IF(ABS('様式A-7-2'!G20)&gt;=10,IF('様式A-7-2'!G20&gt;=0,'様式A-7-2'!G20*RANDBETWEEN(110,120)*0.01,'様式A-7-2'!G20*RANDBETWEEN(80,90)*0.01),'様式A-7-2'!G20+RANDBETWEEN(1,3)),0),0)&amp;"】")</f>
        <v/>
      </c>
      <c r="H20" s="179" t="str">
        <f>IF('様式A-7-2'!H20="","",'様式A-7-2'!H20)</f>
        <v/>
      </c>
      <c r="I20" s="54" t="str">
        <f ca="1">IF('様式A-7-2'!I20="","","【"&amp;ROUND(IFERROR(IF(ABS('様式A-7-2'!I20)&gt;=10,IF('様式A-7-2'!I20&gt;=0,'様式A-7-2'!I20*RANDBETWEEN(80,90)*0.01,'様式A-7-2'!I20*RANDBETWEEN(110,120)*0.01),'様式A-7-2'!I20-RANDBETWEEN(1,3)),0),0)&amp;"～"&amp;ROUND(IFERROR(IF(ABS('様式A-7-2'!I20)&gt;=10,IF('様式A-7-2'!I20&gt;=0,'様式A-7-2'!I20*RANDBETWEEN(110,120)*0.01,'様式A-7-2'!I20*RANDBETWEEN(80,90)*0.01),'様式A-7-2'!I20+RANDBETWEEN(1,3)),0),0)&amp;"】")</f>
        <v/>
      </c>
      <c r="J20" s="463" t="str">
        <f ca="1">IF('様式A-7-2'!J20="","","【"&amp;ROUND(IFERROR(IF(ABS('様式A-7-2'!J20)&gt;=10,IF('様式A-7-2'!J20&gt;=0,'様式A-7-2'!J20*RANDBETWEEN(80,90)*0.01,'様式A-7-2'!J20*RANDBETWEEN(110,120)*0.01),'様式A-7-2'!J20-RANDBETWEEN(1,3)),0),0)&amp;"～"&amp;ROUND(IFERROR(IF(ABS('様式A-7-2'!J20)&gt;=10,IF('様式A-7-2'!J20&gt;=0,'様式A-7-2'!J20*RANDBETWEEN(110,120)*0.01,'様式A-7-2'!J20*RANDBETWEEN(80,90)*0.01),'様式A-7-2'!J20+RANDBETWEEN(1,3)),0),0)&amp;"】")</f>
        <v/>
      </c>
      <c r="O20" s="1"/>
      <c r="P20" s="1"/>
      <c r="Q20" s="1"/>
    </row>
    <row r="21" spans="2:17" ht="29.25" customHeight="1">
      <c r="B21" s="175">
        <v>11</v>
      </c>
      <c r="C21" s="54" t="str">
        <f>IF('様式A-7-2'!C21="","",'様式A-7-2'!C21)</f>
        <v/>
      </c>
      <c r="D21" s="57" t="str">
        <f>IF('様式A-7-2'!D21="","",'様式A-7-2'!D21)</f>
        <v/>
      </c>
      <c r="E21" s="54" t="str">
        <f>IF('様式A-7-2'!E21="","",'様式A-7-2'!E21)</f>
        <v/>
      </c>
      <c r="F21" s="54" t="str">
        <f>IF('様式A-7-2'!F21="","",'様式A-7-2'!F21)</f>
        <v/>
      </c>
      <c r="G21" s="54" t="str">
        <f ca="1">IF('様式A-7-2'!G21="","","【"&amp;ROUND(IFERROR(IF(ABS('様式A-7-2'!G21)&gt;=10,IF('様式A-7-2'!G21&gt;=0,'様式A-7-2'!G21*RANDBETWEEN(80,90)*0.01,'様式A-7-2'!G21*RANDBETWEEN(110,120)*0.01),'様式A-7-2'!G21-RANDBETWEEN(1,3)),0),0)&amp;"～"&amp;ROUND(IFERROR(IF(ABS('様式A-7-2'!G21)&gt;=10,IF('様式A-7-2'!G21&gt;=0,'様式A-7-2'!G21*RANDBETWEEN(110,120)*0.01,'様式A-7-2'!G21*RANDBETWEEN(80,90)*0.01),'様式A-7-2'!G21+RANDBETWEEN(1,3)),0),0)&amp;"】")</f>
        <v/>
      </c>
      <c r="H21" s="179" t="str">
        <f>IF('様式A-7-2'!H21="","",'様式A-7-2'!H21)</f>
        <v/>
      </c>
      <c r="I21" s="54" t="str">
        <f ca="1">IF('様式A-7-2'!I21="","","【"&amp;ROUND(IFERROR(IF(ABS('様式A-7-2'!I21)&gt;=10,IF('様式A-7-2'!I21&gt;=0,'様式A-7-2'!I21*RANDBETWEEN(80,90)*0.01,'様式A-7-2'!I21*RANDBETWEEN(110,120)*0.01),'様式A-7-2'!I21-RANDBETWEEN(1,3)),0),0)&amp;"～"&amp;ROUND(IFERROR(IF(ABS('様式A-7-2'!I21)&gt;=10,IF('様式A-7-2'!I21&gt;=0,'様式A-7-2'!I21*RANDBETWEEN(110,120)*0.01,'様式A-7-2'!I21*RANDBETWEEN(80,90)*0.01),'様式A-7-2'!I21+RANDBETWEEN(1,3)),0),0)&amp;"】")</f>
        <v/>
      </c>
      <c r="J21" s="463" t="str">
        <f ca="1">IF('様式A-7-2'!J21="","","【"&amp;ROUND(IFERROR(IF(ABS('様式A-7-2'!J21)&gt;=10,IF('様式A-7-2'!J21&gt;=0,'様式A-7-2'!J21*RANDBETWEEN(80,90)*0.01,'様式A-7-2'!J21*RANDBETWEEN(110,120)*0.01),'様式A-7-2'!J21-RANDBETWEEN(1,3)),0),0)&amp;"～"&amp;ROUND(IFERROR(IF(ABS('様式A-7-2'!J21)&gt;=10,IF('様式A-7-2'!J21&gt;=0,'様式A-7-2'!J21*RANDBETWEEN(110,120)*0.01,'様式A-7-2'!J21*RANDBETWEEN(80,90)*0.01),'様式A-7-2'!J21+RANDBETWEEN(1,3)),0),0)&amp;"】")</f>
        <v/>
      </c>
      <c r="O21" s="1"/>
      <c r="P21" s="1"/>
      <c r="Q21" s="1"/>
    </row>
    <row r="22" spans="2:17" ht="29.25" customHeight="1" thickBot="1">
      <c r="B22" s="176">
        <v>12</v>
      </c>
      <c r="C22" s="55" t="str">
        <f>IF('様式A-7-2'!C22="","",'様式A-7-2'!C22)</f>
        <v/>
      </c>
      <c r="D22" s="219" t="str">
        <f>IF('様式A-7-2'!D22="","",'様式A-7-2'!D22)</f>
        <v/>
      </c>
      <c r="E22" s="55" t="str">
        <f>IF('様式A-7-2'!E22="","",'様式A-7-2'!E22)</f>
        <v/>
      </c>
      <c r="F22" s="55" t="str">
        <f>IF('様式A-7-2'!F22="","",'様式A-7-2'!F22)</f>
        <v/>
      </c>
      <c r="G22" s="55" t="str">
        <f ca="1">IF('様式A-7-2'!G22="","","【"&amp;ROUND(IFERROR(IF(ABS('様式A-7-2'!G22)&gt;=10,IF('様式A-7-2'!G22&gt;=0,'様式A-7-2'!G22*RANDBETWEEN(80,90)*0.01,'様式A-7-2'!G22*RANDBETWEEN(110,120)*0.01),'様式A-7-2'!G22-RANDBETWEEN(1,3)),0),0)&amp;"～"&amp;ROUND(IFERROR(IF(ABS('様式A-7-2'!G22)&gt;=10,IF('様式A-7-2'!G22&gt;=0,'様式A-7-2'!G22*RANDBETWEEN(110,120)*0.01,'様式A-7-2'!G22*RANDBETWEEN(80,90)*0.01),'様式A-7-2'!G22+RANDBETWEEN(1,3)),0),0)&amp;"】")</f>
        <v/>
      </c>
      <c r="H22" s="55" t="str">
        <f>IF('様式A-7-2'!H22="","",'様式A-7-2'!H22)</f>
        <v/>
      </c>
      <c r="I22" s="55" t="str">
        <f ca="1">IF('様式A-7-2'!I22="","","【"&amp;ROUND(IFERROR(IF(ABS('様式A-7-2'!I22)&gt;=10,IF('様式A-7-2'!I22&gt;=0,'様式A-7-2'!I22*RANDBETWEEN(80,90)*0.01,'様式A-7-2'!I22*RANDBETWEEN(110,120)*0.01),'様式A-7-2'!I22-RANDBETWEEN(1,3)),0),0)&amp;"～"&amp;ROUND(IFERROR(IF(ABS('様式A-7-2'!I22)&gt;=10,IF('様式A-7-2'!I22&gt;=0,'様式A-7-2'!I22*RANDBETWEEN(110,120)*0.01,'様式A-7-2'!I22*RANDBETWEEN(80,90)*0.01),'様式A-7-2'!I22+RANDBETWEEN(1,3)),0),0)&amp;"】")</f>
        <v/>
      </c>
      <c r="J22" s="464" t="str">
        <f ca="1">IF('様式A-7-2'!J22="","","【"&amp;ROUND(IFERROR(IF(ABS('様式A-7-2'!J22)&gt;=10,IF('様式A-7-2'!J22&gt;=0,'様式A-7-2'!J22*RANDBETWEEN(80,90)*0.01,'様式A-7-2'!J22*RANDBETWEEN(110,120)*0.01),'様式A-7-2'!J22-RANDBETWEEN(1,3)),0),0)&amp;"～"&amp;ROUND(IFERROR(IF(ABS('様式A-7-2'!J22)&gt;=10,IF('様式A-7-2'!J22&gt;=0,'様式A-7-2'!J22*RANDBETWEEN(110,120)*0.01,'様式A-7-2'!J22*RANDBETWEEN(80,90)*0.01),'様式A-7-2'!J22+RANDBETWEEN(1,3)),0),0)&amp;"】")</f>
        <v/>
      </c>
      <c r="O22" s="1"/>
      <c r="P22" s="1"/>
      <c r="Q22" s="1"/>
    </row>
    <row r="23" spans="2:17" ht="13.5" customHeight="1">
      <c r="B23" s="151"/>
      <c r="G23"/>
      <c r="H23"/>
      <c r="I23"/>
      <c r="J23"/>
      <c r="K23"/>
      <c r="L23"/>
      <c r="M23"/>
      <c r="N23"/>
      <c r="O23"/>
      <c r="Q23" s="1"/>
    </row>
    <row r="24" spans="2:17">
      <c r="Q24" s="1"/>
    </row>
    <row r="25" spans="2:17">
      <c r="Q25" s="1"/>
    </row>
    <row r="26" spans="2:17">
      <c r="Q26" s="1"/>
    </row>
    <row r="27" spans="2:17">
      <c r="Q27" s="1"/>
    </row>
    <row r="28" spans="2:17">
      <c r="Q28" s="1"/>
    </row>
    <row r="29" spans="2:17">
      <c r="Q29" s="1"/>
    </row>
    <row r="30" spans="2:17">
      <c r="Q30" s="1"/>
    </row>
  </sheetData>
  <mergeCells count="2">
    <mergeCell ref="B4:C4"/>
    <mergeCell ref="D4:F4"/>
  </mergeCells>
  <phoneticPr fontId="11"/>
  <dataValidations count="3">
    <dataValidation type="list" allowBlank="1" showInputMessage="1" showErrorMessage="1" sqref="G23 M23 I23 O23" xr:uid="{53CA94C1-480D-4FC8-8B61-331107DC6B0B}">
      <formula1>#REF!</formula1>
    </dataValidation>
    <dataValidation type="list" allowBlank="1" showInputMessage="1" showErrorMessage="1" sqref="K23" xr:uid="{B02E1E7A-496C-475C-9ECE-D36A89081509}">
      <formula1>品種コード④</formula1>
    </dataValidation>
    <dataValidation type="list" allowBlank="1" showInputMessage="1" showErrorMessage="1" sqref="H23" xr:uid="{202CE92B-A22E-4CD0-A14D-3D988AA27435}">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7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xr:uid="{CE88B49F-1C18-4099-944C-E1A20A21696F}">
          <x14:formula1>
            <xm:f>コード!$B$6:$B$7</xm:f>
          </x14:formula1>
          <xm:sqref>D11:D22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W23"/>
  <sheetViews>
    <sheetView showGridLines="0" view="pageBreakPreview" zoomScale="85" zoomScaleNormal="100" zoomScaleSheetLayoutView="85" workbookViewId="0">
      <selection activeCell="B1" sqref="B1"/>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7" width="11.81640625" style="1" customWidth="1"/>
    <col min="8" max="8" width="13.1796875" style="1" customWidth="1"/>
    <col min="9" max="9" width="14.453125" style="1" customWidth="1"/>
    <col min="10" max="10" width="16.7265625" style="1" customWidth="1"/>
    <col min="11" max="11" width="2.453125" style="1" customWidth="1"/>
    <col min="12" max="13" width="11.81640625" style="1" customWidth="1"/>
    <col min="14" max="14" width="20.453125" style="1" customWidth="1"/>
    <col min="15" max="15" width="13.7265625" style="141" customWidth="1"/>
    <col min="16" max="16" width="14.453125" style="141" customWidth="1"/>
    <col min="17" max="17" width="14.26953125" style="141" customWidth="1"/>
    <col min="18" max="19" width="12.81640625" style="1" customWidth="1"/>
    <col min="20" max="21" width="14.7265625" style="1" customWidth="1"/>
    <col min="22" max="23" width="12.81640625" style="1" customWidth="1"/>
    <col min="24" max="24" width="1.7265625" style="1" customWidth="1"/>
    <col min="25" max="25" width="11.7265625" style="1" customWidth="1"/>
    <col min="26" max="16384" width="9" style="1"/>
  </cols>
  <sheetData>
    <row r="1" spans="1:23" ht="25.5" customHeight="1">
      <c r="A1" s="60"/>
      <c r="B1" s="154" t="str">
        <f>コード!$A$1</f>
        <v>ビスフェノールA（海外供給者）</v>
      </c>
    </row>
    <row r="2" spans="1:23" ht="14">
      <c r="B2" s="2" t="s">
        <v>362</v>
      </c>
      <c r="C2" s="2"/>
      <c r="D2" s="2"/>
      <c r="E2" s="2"/>
      <c r="F2" s="2"/>
      <c r="G2" s="2"/>
      <c r="H2" s="2"/>
      <c r="I2" s="2"/>
      <c r="J2" s="2"/>
      <c r="K2" s="2"/>
      <c r="L2" s="2"/>
      <c r="M2" s="2"/>
      <c r="N2" s="2"/>
    </row>
    <row r="3" spans="1:23" ht="7.15" customHeight="1" thickBot="1"/>
    <row r="4" spans="1:23" s="141" customFormat="1" ht="23.15" customHeight="1" thickBot="1">
      <c r="B4" s="1072" t="s">
        <v>56</v>
      </c>
      <c r="C4" s="1105" t="s">
        <v>344</v>
      </c>
      <c r="D4" s="1082" t="str">
        <f>IF(様式一覧表!D5="","",様式一覧表!D5)</f>
        <v/>
      </c>
      <c r="E4" s="1083"/>
      <c r="F4" s="1084"/>
      <c r="G4" s="207"/>
      <c r="H4" s="207"/>
      <c r="I4" s="207"/>
      <c r="J4" s="207"/>
      <c r="K4" s="189"/>
      <c r="L4" s="189"/>
      <c r="M4" s="189"/>
      <c r="N4" s="189"/>
      <c r="O4" s="189"/>
    </row>
    <row r="5" spans="1:23" s="141" customFormat="1" ht="6.65" customHeight="1"/>
    <row r="6" spans="1:23" ht="53.25" customHeight="1">
      <c r="B6" s="1106" t="s">
        <v>363</v>
      </c>
      <c r="C6" s="1106"/>
      <c r="D6" s="1106"/>
      <c r="E6" s="1106"/>
      <c r="F6" s="1106"/>
      <c r="G6" s="1106"/>
      <c r="H6" s="1106"/>
      <c r="I6" s="1106"/>
      <c r="J6" s="1106"/>
      <c r="K6" s="1106"/>
      <c r="L6" s="1106"/>
      <c r="M6" s="1106"/>
      <c r="N6" s="1106"/>
      <c r="O6" s="1106"/>
      <c r="P6" s="1106"/>
      <c r="Q6" s="1106"/>
      <c r="R6" s="1106"/>
      <c r="S6" s="1106"/>
      <c r="T6" s="1106"/>
      <c r="U6" s="1106"/>
      <c r="V6" s="1106"/>
      <c r="W6" s="1106"/>
    </row>
    <row r="7" spans="1:23" ht="20.149999999999999" customHeight="1">
      <c r="B7" s="181" t="s">
        <v>354</v>
      </c>
      <c r="C7" s="181"/>
      <c r="D7" s="181"/>
      <c r="E7" s="181"/>
      <c r="F7" s="181"/>
      <c r="G7" s="181"/>
      <c r="H7" s="181"/>
      <c r="I7" s="181"/>
      <c r="J7" s="181"/>
      <c r="K7" s="181"/>
      <c r="L7" s="181"/>
      <c r="M7" s="181"/>
      <c r="N7" s="181"/>
      <c r="R7" s="181"/>
      <c r="S7" s="181"/>
      <c r="T7" s="181"/>
      <c r="U7" s="181"/>
      <c r="V7" s="181"/>
      <c r="W7" s="181"/>
    </row>
    <row r="8" spans="1:23" ht="20.25" customHeight="1" thickBot="1">
      <c r="B8" s="178"/>
      <c r="C8" s="181"/>
      <c r="D8" s="181"/>
      <c r="E8" s="181"/>
      <c r="F8" s="181"/>
      <c r="G8" s="181"/>
      <c r="H8" s="181"/>
      <c r="I8" s="181"/>
      <c r="J8" s="181"/>
      <c r="K8" s="181"/>
      <c r="L8" s="181"/>
      <c r="M8" s="181"/>
      <c r="N8" s="181"/>
      <c r="O8" s="181"/>
      <c r="P8" s="181"/>
      <c r="Q8" s="181"/>
      <c r="R8" s="181"/>
      <c r="S8" s="181"/>
      <c r="T8" s="181"/>
      <c r="U8" s="181"/>
      <c r="V8" s="181"/>
      <c r="W8" s="181"/>
    </row>
    <row r="9" spans="1:23" s="53" customFormat="1" ht="35.15" customHeight="1">
      <c r="B9" s="280" t="s">
        <v>340</v>
      </c>
      <c r="C9" s="278" t="s">
        <v>355</v>
      </c>
      <c r="D9" s="278" t="s">
        <v>356</v>
      </c>
      <c r="E9" s="278" t="s">
        <v>357</v>
      </c>
      <c r="F9" s="283" t="s">
        <v>348</v>
      </c>
      <c r="G9" s="278" t="s">
        <v>358</v>
      </c>
      <c r="H9" s="281" t="s">
        <v>359</v>
      </c>
      <c r="I9" s="278" t="s">
        <v>360</v>
      </c>
      <c r="J9" s="465" t="s">
        <v>113</v>
      </c>
      <c r="K9" s="4"/>
    </row>
    <row r="10" spans="1:23" ht="26.65" customHeight="1">
      <c r="B10" s="175">
        <v>1</v>
      </c>
      <c r="C10" s="54"/>
      <c r="D10" s="57"/>
      <c r="E10" s="54"/>
      <c r="F10" s="185"/>
      <c r="G10" s="54"/>
      <c r="H10" s="54"/>
      <c r="I10" s="179"/>
      <c r="J10" s="466" t="str">
        <f>IF(G10&lt;&gt;0,I10/G10,"")</f>
        <v/>
      </c>
      <c r="O10" s="1"/>
      <c r="P10" s="1"/>
      <c r="Q10" s="1"/>
    </row>
    <row r="11" spans="1:23" ht="26.65" customHeight="1">
      <c r="B11" s="175">
        <v>2</v>
      </c>
      <c r="C11" s="54"/>
      <c r="D11" s="57"/>
      <c r="E11" s="54"/>
      <c r="F11" s="54"/>
      <c r="G11" s="54"/>
      <c r="H11" s="54"/>
      <c r="I11" s="179"/>
      <c r="J11" s="463" t="str">
        <f t="shared" ref="J11:J21" si="0">IF(G11&lt;&gt;0,I11/G11,"")</f>
        <v/>
      </c>
      <c r="O11" s="1"/>
      <c r="P11" s="1"/>
      <c r="Q11" s="1"/>
    </row>
    <row r="12" spans="1:23" ht="26.65" customHeight="1">
      <c r="B12" s="175">
        <v>3</v>
      </c>
      <c r="C12" s="54"/>
      <c r="D12" s="57"/>
      <c r="E12" s="54"/>
      <c r="F12" s="54"/>
      <c r="G12" s="54"/>
      <c r="H12" s="54"/>
      <c r="I12" s="179"/>
      <c r="J12" s="463" t="str">
        <f t="shared" si="0"/>
        <v/>
      </c>
      <c r="O12" s="1"/>
      <c r="P12" s="1"/>
      <c r="Q12" s="1"/>
    </row>
    <row r="13" spans="1:23" ht="26.65" customHeight="1">
      <c r="B13" s="175">
        <v>4</v>
      </c>
      <c r="C13" s="54"/>
      <c r="D13" s="57"/>
      <c r="E13" s="54"/>
      <c r="F13" s="54"/>
      <c r="G13" s="54"/>
      <c r="H13" s="54"/>
      <c r="I13" s="179"/>
      <c r="J13" s="463" t="str">
        <f t="shared" si="0"/>
        <v/>
      </c>
      <c r="O13" s="1"/>
      <c r="P13" s="1"/>
      <c r="Q13" s="1"/>
    </row>
    <row r="14" spans="1:23" ht="26.65" customHeight="1">
      <c r="B14" s="175">
        <v>5</v>
      </c>
      <c r="C14" s="54"/>
      <c r="D14" s="57"/>
      <c r="E14" s="54"/>
      <c r="F14" s="54"/>
      <c r="G14" s="54"/>
      <c r="H14" s="54"/>
      <c r="I14" s="179"/>
      <c r="J14" s="463" t="str">
        <f t="shared" si="0"/>
        <v/>
      </c>
      <c r="O14" s="1"/>
      <c r="P14" s="1"/>
      <c r="Q14" s="1"/>
    </row>
    <row r="15" spans="1:23" ht="26.65" customHeight="1">
      <c r="B15" s="175">
        <v>6</v>
      </c>
      <c r="C15" s="54"/>
      <c r="D15" s="57"/>
      <c r="E15" s="54"/>
      <c r="F15" s="54"/>
      <c r="G15" s="54"/>
      <c r="H15" s="54"/>
      <c r="I15" s="179"/>
      <c r="J15" s="463" t="str">
        <f t="shared" si="0"/>
        <v/>
      </c>
      <c r="O15" s="1"/>
      <c r="P15" s="1"/>
      <c r="Q15" s="1"/>
    </row>
    <row r="16" spans="1:23" ht="26.65" customHeight="1">
      <c r="B16" s="175">
        <v>7</v>
      </c>
      <c r="C16" s="54"/>
      <c r="D16" s="57"/>
      <c r="E16" s="54"/>
      <c r="F16" s="54"/>
      <c r="G16" s="54"/>
      <c r="H16" s="54"/>
      <c r="I16" s="179"/>
      <c r="J16" s="463" t="str">
        <f t="shared" si="0"/>
        <v/>
      </c>
      <c r="O16" s="1"/>
      <c r="P16" s="1"/>
      <c r="Q16" s="1"/>
    </row>
    <row r="17" spans="2:17" ht="26.65" customHeight="1">
      <c r="B17" s="175">
        <v>8</v>
      </c>
      <c r="C17" s="54"/>
      <c r="D17" s="57"/>
      <c r="E17" s="54"/>
      <c r="F17" s="54"/>
      <c r="G17" s="54"/>
      <c r="H17" s="54"/>
      <c r="I17" s="179"/>
      <c r="J17" s="463" t="str">
        <f t="shared" si="0"/>
        <v/>
      </c>
      <c r="O17" s="1"/>
      <c r="P17" s="1"/>
      <c r="Q17" s="1"/>
    </row>
    <row r="18" spans="2:17" ht="26.65" customHeight="1">
      <c r="B18" s="175">
        <v>9</v>
      </c>
      <c r="C18" s="54"/>
      <c r="D18" s="57"/>
      <c r="E18" s="54"/>
      <c r="F18" s="54"/>
      <c r="G18" s="54"/>
      <c r="H18" s="54"/>
      <c r="I18" s="179"/>
      <c r="J18" s="463" t="str">
        <f t="shared" si="0"/>
        <v/>
      </c>
      <c r="O18" s="1"/>
      <c r="P18" s="1"/>
      <c r="Q18" s="1"/>
    </row>
    <row r="19" spans="2:17" ht="26.65" customHeight="1">
      <c r="B19" s="175">
        <v>10</v>
      </c>
      <c r="C19" s="54"/>
      <c r="D19" s="57"/>
      <c r="E19" s="54"/>
      <c r="F19" s="54"/>
      <c r="G19" s="54"/>
      <c r="H19" s="54"/>
      <c r="I19" s="179"/>
      <c r="J19" s="463" t="str">
        <f t="shared" si="0"/>
        <v/>
      </c>
      <c r="O19" s="1"/>
      <c r="P19" s="1"/>
      <c r="Q19" s="1"/>
    </row>
    <row r="20" spans="2:17" ht="26.65" customHeight="1">
      <c r="B20" s="175">
        <v>11</v>
      </c>
      <c r="C20" s="54"/>
      <c r="D20" s="57"/>
      <c r="E20" s="54"/>
      <c r="F20" s="54"/>
      <c r="G20" s="54"/>
      <c r="H20" s="54"/>
      <c r="I20" s="179"/>
      <c r="J20" s="463" t="str">
        <f t="shared" si="0"/>
        <v/>
      </c>
      <c r="O20" s="1"/>
      <c r="P20" s="1"/>
      <c r="Q20" s="1"/>
    </row>
    <row r="21" spans="2:17" ht="26.65" customHeight="1" thickBot="1">
      <c r="B21" s="176">
        <v>12</v>
      </c>
      <c r="C21" s="55"/>
      <c r="D21" s="219"/>
      <c r="E21" s="55"/>
      <c r="F21" s="55"/>
      <c r="G21" s="55"/>
      <c r="H21" s="55"/>
      <c r="I21" s="180"/>
      <c r="J21" s="464" t="str">
        <f t="shared" si="0"/>
        <v/>
      </c>
      <c r="O21" s="1"/>
      <c r="P21" s="1"/>
      <c r="Q21" s="1"/>
    </row>
    <row r="22" spans="2:17">
      <c r="B22" s="151"/>
      <c r="G22"/>
      <c r="H22"/>
      <c r="I22"/>
      <c r="J22"/>
      <c r="K22"/>
      <c r="L22"/>
      <c r="M22"/>
      <c r="N22"/>
      <c r="O22"/>
      <c r="P22" s="1"/>
    </row>
    <row r="23" spans="2:17">
      <c r="P23" s="1"/>
    </row>
  </sheetData>
  <mergeCells count="5">
    <mergeCell ref="K6:S6"/>
    <mergeCell ref="T6:W6"/>
    <mergeCell ref="D4:F4"/>
    <mergeCell ref="B4:C4"/>
    <mergeCell ref="B6:J6"/>
  </mergeCells>
  <phoneticPr fontId="11"/>
  <dataValidations count="3">
    <dataValidation type="list" allowBlank="1" showInputMessage="1" showErrorMessage="1" sqref="I22" xr:uid="{00000000-0002-0000-0900-000000000000}">
      <formula1>品種コード③</formula1>
    </dataValidation>
    <dataValidation type="list" allowBlank="1" showInputMessage="1" showErrorMessage="1" sqref="K22" xr:uid="{00000000-0002-0000-0900-000001000000}">
      <formula1>品種コード④</formula1>
    </dataValidation>
    <dataValidation type="list" allowBlank="1" showInputMessage="1" showErrorMessage="1" sqref="M22 G22:H22 O22" xr:uid="{00000000-0002-0000-0900-000003000000}">
      <formula1>#REF!</formula1>
    </dataValidation>
  </dataValidations>
  <printOptions horizontalCentered="1"/>
  <pageMargins left="0.19685039370078741" right="0.23622047244094491"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B602F200-BE63-4790-AE05-FF134D092633}">
          <x14:formula1>
            <xm:f>コード!$B$6:$B$7</xm:f>
          </x14:formula1>
          <xm:sqref>D10:D21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1EFD3-BD7B-4F1B-A384-B1E9B3855585}">
  <sheetPr>
    <tabColor rgb="FF92D050"/>
    <pageSetUpPr fitToPage="1"/>
  </sheetPr>
  <dimension ref="A1:W23"/>
  <sheetViews>
    <sheetView showGridLines="0" view="pageBreakPreview" zoomScale="70" zoomScaleNormal="100" zoomScaleSheetLayoutView="70" workbookViewId="0">
      <selection activeCell="B1" sqref="B1"/>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7" width="11.81640625" style="1" customWidth="1"/>
    <col min="8" max="8" width="13.1796875" style="1" customWidth="1"/>
    <col min="9" max="9" width="14.453125" style="1" customWidth="1"/>
    <col min="10" max="10" width="16.7265625" style="1" customWidth="1"/>
    <col min="11" max="11" width="2.453125" style="1" customWidth="1"/>
    <col min="12" max="13" width="11.81640625" style="1" customWidth="1"/>
    <col min="14" max="14" width="20.453125" style="1" customWidth="1"/>
    <col min="15" max="15" width="13.7265625" style="141" customWidth="1"/>
    <col min="16" max="16" width="14.453125" style="141" customWidth="1"/>
    <col min="17" max="17" width="14.26953125" style="141" customWidth="1"/>
    <col min="18" max="19" width="12.81640625" style="1" customWidth="1"/>
    <col min="20" max="21" width="14.7265625" style="1" customWidth="1"/>
    <col min="22" max="23" width="12.81640625" style="1" customWidth="1"/>
    <col min="24" max="24" width="1.7265625" style="1" customWidth="1"/>
    <col min="25" max="25" width="11.7265625" style="1" customWidth="1"/>
    <col min="26" max="16384" width="9" style="1"/>
  </cols>
  <sheetData>
    <row r="1" spans="1:23" ht="25.5" customHeight="1">
      <c r="A1" s="60"/>
      <c r="B1" s="154" t="str">
        <f>コード!$A$1</f>
        <v>ビスフェノールA（海外供給者）</v>
      </c>
    </row>
    <row r="2" spans="1:23" ht="14">
      <c r="B2" s="2" t="s">
        <v>364</v>
      </c>
      <c r="C2" s="2"/>
      <c r="D2" s="2"/>
      <c r="E2" s="2"/>
      <c r="F2" s="2"/>
      <c r="G2" s="2"/>
      <c r="H2" s="2"/>
      <c r="I2" s="2"/>
      <c r="J2" s="2"/>
      <c r="K2" s="2"/>
      <c r="L2" s="2"/>
      <c r="M2" s="2"/>
      <c r="N2" s="2"/>
    </row>
    <row r="3" spans="1:23" ht="7.15" customHeight="1" thickBot="1"/>
    <row r="4" spans="1:23" s="141" customFormat="1" ht="23.15" customHeight="1" thickBot="1">
      <c r="B4" s="1072" t="s">
        <v>56</v>
      </c>
      <c r="C4" s="1073" t="s">
        <v>344</v>
      </c>
      <c r="D4" s="1083" t="str">
        <f>IF(様式一覧表!D5="","",様式一覧表!D5)</f>
        <v/>
      </c>
      <c r="E4" s="1083"/>
      <c r="F4" s="1084"/>
      <c r="G4" s="207"/>
      <c r="H4" s="207"/>
      <c r="I4" s="207"/>
      <c r="J4" s="207"/>
      <c r="K4" s="189"/>
      <c r="L4" s="189"/>
      <c r="M4" s="189"/>
      <c r="N4" s="189"/>
      <c r="O4" s="189"/>
    </row>
    <row r="5" spans="1:23" s="141" customFormat="1" ht="6.65" customHeight="1"/>
    <row r="6" spans="1:23" ht="53.25" customHeight="1">
      <c r="B6" s="1106" t="s">
        <v>363</v>
      </c>
      <c r="C6" s="1106"/>
      <c r="D6" s="1106"/>
      <c r="E6" s="1106"/>
      <c r="F6" s="1106"/>
      <c r="G6" s="1106"/>
      <c r="H6" s="1106"/>
      <c r="I6" s="1106"/>
      <c r="J6" s="1106"/>
      <c r="K6" s="1106"/>
      <c r="L6" s="1106"/>
      <c r="M6" s="1106"/>
      <c r="N6" s="1106"/>
      <c r="O6" s="1106"/>
      <c r="P6" s="1106"/>
      <c r="Q6" s="1106"/>
      <c r="R6" s="1106"/>
      <c r="S6" s="1106"/>
      <c r="T6" s="1106"/>
      <c r="U6" s="1106"/>
      <c r="V6" s="1106"/>
      <c r="W6" s="1106"/>
    </row>
    <row r="7" spans="1:23" ht="20.149999999999999" customHeight="1">
      <c r="B7" s="181" t="s">
        <v>354</v>
      </c>
      <c r="C7" s="181"/>
      <c r="D7" s="181"/>
      <c r="E7" s="181"/>
      <c r="F7" s="181"/>
      <c r="G7" s="181"/>
      <c r="H7" s="181"/>
      <c r="I7" s="181"/>
      <c r="J7" s="181"/>
      <c r="K7" s="181"/>
      <c r="L7" s="181"/>
      <c r="M7" s="181"/>
      <c r="N7" s="181"/>
      <c r="R7" s="181"/>
      <c r="S7" s="181"/>
      <c r="T7" s="181"/>
      <c r="U7" s="181"/>
      <c r="V7" s="181"/>
      <c r="W7" s="181"/>
    </row>
    <row r="8" spans="1:23" ht="20.25" customHeight="1" thickBot="1">
      <c r="B8" s="178"/>
      <c r="C8" s="181"/>
      <c r="D8" s="181"/>
      <c r="E8" s="181"/>
      <c r="F8" s="181"/>
      <c r="G8" s="181"/>
      <c r="H8" s="181"/>
      <c r="I8" s="181"/>
      <c r="J8" s="181"/>
      <c r="K8" s="181"/>
      <c r="L8" s="181"/>
      <c r="M8" s="181"/>
      <c r="N8" s="181"/>
      <c r="O8" s="181"/>
      <c r="P8" s="181"/>
      <c r="Q8" s="181"/>
      <c r="R8" s="181"/>
      <c r="S8" s="181"/>
      <c r="T8" s="181"/>
      <c r="U8" s="181"/>
      <c r="V8" s="181"/>
      <c r="W8" s="181"/>
    </row>
    <row r="9" spans="1:23" s="53" customFormat="1" ht="35.15" customHeight="1">
      <c r="B9" s="280" t="s">
        <v>340</v>
      </c>
      <c r="C9" s="278" t="s">
        <v>355</v>
      </c>
      <c r="D9" s="278" t="s">
        <v>356</v>
      </c>
      <c r="E9" s="278" t="s">
        <v>357</v>
      </c>
      <c r="F9" s="283" t="s">
        <v>348</v>
      </c>
      <c r="G9" s="278" t="s">
        <v>358</v>
      </c>
      <c r="H9" s="281" t="s">
        <v>359</v>
      </c>
      <c r="I9" s="278" t="s">
        <v>360</v>
      </c>
      <c r="J9" s="277" t="s">
        <v>113</v>
      </c>
      <c r="K9" s="4"/>
    </row>
    <row r="10" spans="1:23" ht="26.65" customHeight="1">
      <c r="B10" s="175">
        <v>1</v>
      </c>
      <c r="C10" s="54" t="str">
        <f>IF('様式A-7-3'!C10="","",'様式A-7-3'!C10)</f>
        <v/>
      </c>
      <c r="D10" s="57" t="str">
        <f>IF('様式A-7-3'!D10="","",'様式A-7-3'!D10)</f>
        <v/>
      </c>
      <c r="E10" s="54" t="str">
        <f>IF('様式A-7-3'!E10="","",'様式A-7-3'!E10)</f>
        <v/>
      </c>
      <c r="F10" s="185" t="str">
        <f>IF('様式A-7-3'!F10="","",'様式A-7-3'!F10)</f>
        <v/>
      </c>
      <c r="G10" s="54" t="str">
        <f ca="1">IF('様式A-7-3'!G10="","","【"&amp;ROUND(IFERROR(IF(ABS('様式A-7-3'!G10)&gt;=10,IF('様式A-7-3'!G10&gt;=0,'様式A-7-3'!G10*RANDBETWEEN(80,90)*0.01,'様式A-7-3'!G10*RANDBETWEEN(110,120)*0.01),'様式A-7-3'!G10-RANDBETWEEN(1,3)),0),0)&amp;"～"&amp;ROUND(IFERROR(IF(ABS('様式A-7-3'!G10)&gt;=10,IF('様式A-7-3'!G10&gt;=0,'様式A-7-3'!G10*RANDBETWEEN(110,120)*0.01,'様式A-7-3'!G10*RANDBETWEEN(80,90)*0.01),'様式A-7-3'!G10+RANDBETWEEN(1,3)),0),0)&amp;"】")</f>
        <v/>
      </c>
      <c r="H10" s="54" t="str">
        <f>IF('様式A-7-3'!H10="","",'様式A-7-3'!H10)</f>
        <v/>
      </c>
      <c r="I10" s="179" t="str">
        <f ca="1">IF('様式A-7-3'!I10="","","【"&amp;ROUND(IFERROR(IF(ABS('様式A-7-3'!I10)&gt;=10,IF('様式A-7-3'!I10&gt;=0,'様式A-7-3'!I10*RANDBETWEEN(80,90)*0.01,'様式A-7-3'!I10*RANDBETWEEN(110,120)*0.01),'様式A-7-3'!I10-RANDBETWEEN(1,3)),0),0)&amp;"～"&amp;ROUND(IFERROR(IF(ABS('様式A-7-3'!I10)&gt;=10,IF('様式A-7-3'!I10&gt;=0,'様式A-7-3'!I10*RANDBETWEEN(110,120)*0.01,'様式A-7-3'!I10*RANDBETWEEN(80,90)*0.01),'様式A-7-3'!I10+RANDBETWEEN(1,3)),0),0)&amp;"】")</f>
        <v/>
      </c>
      <c r="J10" s="467" t="str">
        <f ca="1">IF('様式A-7-3'!J10="","","【"&amp;ROUND(IFERROR(IF(ABS('様式A-7-3'!J10)&gt;=10,IF('様式A-7-3'!J10&gt;=0,'様式A-7-3'!J10*RANDBETWEEN(80,90)*0.01,'様式A-7-3'!J10*RANDBETWEEN(110,120)*0.01),'様式A-7-3'!J10-RANDBETWEEN(1,3)),0),0)&amp;"～"&amp;ROUND(IFERROR(IF(ABS('様式A-7-3'!J10)&gt;=10,IF('様式A-7-3'!J10&gt;=0,'様式A-7-3'!J10*RANDBETWEEN(110,120)*0.01,'様式A-7-3'!J10*RANDBETWEEN(80,90)*0.01),'様式A-7-3'!J10+RANDBETWEEN(1,3)),0),0)&amp;"】")</f>
        <v/>
      </c>
      <c r="O10" s="1"/>
      <c r="P10" s="1"/>
      <c r="Q10" s="1"/>
    </row>
    <row r="11" spans="1:23" ht="26.65" customHeight="1">
      <c r="B11" s="175">
        <v>2</v>
      </c>
      <c r="C11" s="54" t="str">
        <f>IF('様式A-7-3'!C11="","",'様式A-7-3'!C11)</f>
        <v/>
      </c>
      <c r="D11" s="57" t="str">
        <f>IF('様式A-7-3'!D11="","",'様式A-7-3'!D11)</f>
        <v/>
      </c>
      <c r="E11" s="54" t="str">
        <f>IF('様式A-7-3'!E11="","",'様式A-7-3'!E11)</f>
        <v/>
      </c>
      <c r="F11" s="54" t="str">
        <f>IF('様式A-7-3'!F11="","",'様式A-7-3'!F11)</f>
        <v/>
      </c>
      <c r="G11" s="54" t="str">
        <f ca="1">IF('様式A-7-3'!G11="","","【"&amp;ROUND(IFERROR(IF(ABS('様式A-7-3'!G11)&gt;=10,IF('様式A-7-3'!G11&gt;=0,'様式A-7-3'!G11*RANDBETWEEN(80,90)*0.01,'様式A-7-3'!G11*RANDBETWEEN(110,120)*0.01),'様式A-7-3'!G11-RANDBETWEEN(1,3)),0),0)&amp;"～"&amp;ROUND(IFERROR(IF(ABS('様式A-7-3'!G11)&gt;=10,IF('様式A-7-3'!G11&gt;=0,'様式A-7-3'!G11*RANDBETWEEN(110,120)*0.01,'様式A-7-3'!G11*RANDBETWEEN(80,90)*0.01),'様式A-7-3'!G11+RANDBETWEEN(1,3)),0),0)&amp;"】")</f>
        <v/>
      </c>
      <c r="H11" s="54" t="str">
        <f>IF('様式A-7-3'!H11="","",'様式A-7-3'!H11)</f>
        <v/>
      </c>
      <c r="I11" s="179" t="str">
        <f ca="1">IF('様式A-7-3'!I11="","","【"&amp;ROUND(IFERROR(IF(ABS('様式A-7-3'!I11)&gt;=10,IF('様式A-7-3'!I11&gt;=0,'様式A-7-3'!I11*RANDBETWEEN(80,90)*0.01,'様式A-7-3'!I11*RANDBETWEEN(110,120)*0.01),'様式A-7-3'!I11-RANDBETWEEN(1,3)),0),0)&amp;"～"&amp;ROUND(IFERROR(IF(ABS('様式A-7-3'!I11)&gt;=10,IF('様式A-7-3'!I11&gt;=0,'様式A-7-3'!I11*RANDBETWEEN(110,120)*0.01,'様式A-7-3'!I11*RANDBETWEEN(80,90)*0.01),'様式A-7-3'!I11+RANDBETWEEN(1,3)),0),0)&amp;"】")</f>
        <v/>
      </c>
      <c r="J11" s="467" t="str">
        <f ca="1">IF('様式A-7-3'!J11="","","【"&amp;ROUND(IFERROR(IF(ABS('様式A-7-3'!J11)&gt;=10,IF('様式A-7-3'!J11&gt;=0,'様式A-7-3'!J11*RANDBETWEEN(80,90)*0.01,'様式A-7-3'!J11*RANDBETWEEN(110,120)*0.01),'様式A-7-3'!J11-RANDBETWEEN(1,3)),0),0)&amp;"～"&amp;ROUND(IFERROR(IF(ABS('様式A-7-3'!J11)&gt;=10,IF('様式A-7-3'!J11&gt;=0,'様式A-7-3'!J11*RANDBETWEEN(110,120)*0.01,'様式A-7-3'!J11*RANDBETWEEN(80,90)*0.01),'様式A-7-3'!J11+RANDBETWEEN(1,3)),0),0)&amp;"】")</f>
        <v/>
      </c>
      <c r="O11" s="1"/>
      <c r="P11" s="1"/>
      <c r="Q11" s="1"/>
    </row>
    <row r="12" spans="1:23" ht="26.65" customHeight="1">
      <c r="B12" s="175">
        <v>3</v>
      </c>
      <c r="C12" s="54" t="str">
        <f>IF('様式A-7-3'!C12="","",'様式A-7-3'!C12)</f>
        <v/>
      </c>
      <c r="D12" s="57" t="str">
        <f>IF('様式A-7-3'!D12="","",'様式A-7-3'!D12)</f>
        <v/>
      </c>
      <c r="E12" s="54" t="str">
        <f>IF('様式A-7-3'!E12="","",'様式A-7-3'!E12)</f>
        <v/>
      </c>
      <c r="F12" s="54" t="str">
        <f>IF('様式A-7-3'!F12="","",'様式A-7-3'!F12)</f>
        <v/>
      </c>
      <c r="G12" s="54" t="str">
        <f ca="1">IF('様式A-7-3'!G12="","","【"&amp;ROUND(IFERROR(IF(ABS('様式A-7-3'!G12)&gt;=10,IF('様式A-7-3'!G12&gt;=0,'様式A-7-3'!G12*RANDBETWEEN(80,90)*0.01,'様式A-7-3'!G12*RANDBETWEEN(110,120)*0.01),'様式A-7-3'!G12-RANDBETWEEN(1,3)),0),0)&amp;"～"&amp;ROUND(IFERROR(IF(ABS('様式A-7-3'!G12)&gt;=10,IF('様式A-7-3'!G12&gt;=0,'様式A-7-3'!G12*RANDBETWEEN(110,120)*0.01,'様式A-7-3'!G12*RANDBETWEEN(80,90)*0.01),'様式A-7-3'!G12+RANDBETWEEN(1,3)),0),0)&amp;"】")</f>
        <v/>
      </c>
      <c r="H12" s="54" t="str">
        <f>IF('様式A-7-3'!H12="","",'様式A-7-3'!H12)</f>
        <v/>
      </c>
      <c r="I12" s="179" t="str">
        <f ca="1">IF('様式A-7-3'!I12="","","【"&amp;ROUND(IFERROR(IF(ABS('様式A-7-3'!I12)&gt;=10,IF('様式A-7-3'!I12&gt;=0,'様式A-7-3'!I12*RANDBETWEEN(80,90)*0.01,'様式A-7-3'!I12*RANDBETWEEN(110,120)*0.01),'様式A-7-3'!I12-RANDBETWEEN(1,3)),0),0)&amp;"～"&amp;ROUND(IFERROR(IF(ABS('様式A-7-3'!I12)&gt;=10,IF('様式A-7-3'!I12&gt;=0,'様式A-7-3'!I12*RANDBETWEEN(110,120)*0.01,'様式A-7-3'!I12*RANDBETWEEN(80,90)*0.01),'様式A-7-3'!I12+RANDBETWEEN(1,3)),0),0)&amp;"】")</f>
        <v/>
      </c>
      <c r="J12" s="467" t="str">
        <f ca="1">IF('様式A-7-3'!J12="","","【"&amp;ROUND(IFERROR(IF(ABS('様式A-7-3'!J12)&gt;=10,IF('様式A-7-3'!J12&gt;=0,'様式A-7-3'!J12*RANDBETWEEN(80,90)*0.01,'様式A-7-3'!J12*RANDBETWEEN(110,120)*0.01),'様式A-7-3'!J12-RANDBETWEEN(1,3)),0),0)&amp;"～"&amp;ROUND(IFERROR(IF(ABS('様式A-7-3'!J12)&gt;=10,IF('様式A-7-3'!J12&gt;=0,'様式A-7-3'!J12*RANDBETWEEN(110,120)*0.01,'様式A-7-3'!J12*RANDBETWEEN(80,90)*0.01),'様式A-7-3'!J12+RANDBETWEEN(1,3)),0),0)&amp;"】")</f>
        <v/>
      </c>
      <c r="O12" s="1"/>
      <c r="P12" s="1"/>
      <c r="Q12" s="1"/>
    </row>
    <row r="13" spans="1:23" ht="26.65" customHeight="1">
      <c r="B13" s="175">
        <v>4</v>
      </c>
      <c r="C13" s="54" t="str">
        <f>IF('様式A-7-3'!C13="","",'様式A-7-3'!C13)</f>
        <v/>
      </c>
      <c r="D13" s="57" t="str">
        <f>IF('様式A-7-3'!D13="","",'様式A-7-3'!D13)</f>
        <v/>
      </c>
      <c r="E13" s="54" t="str">
        <f>IF('様式A-7-3'!E13="","",'様式A-7-3'!E13)</f>
        <v/>
      </c>
      <c r="F13" s="54" t="str">
        <f>IF('様式A-7-3'!F13="","",'様式A-7-3'!F13)</f>
        <v/>
      </c>
      <c r="G13" s="54" t="str">
        <f ca="1">IF('様式A-7-3'!G13="","","【"&amp;ROUND(IFERROR(IF(ABS('様式A-7-3'!G13)&gt;=10,IF('様式A-7-3'!G13&gt;=0,'様式A-7-3'!G13*RANDBETWEEN(80,90)*0.01,'様式A-7-3'!G13*RANDBETWEEN(110,120)*0.01),'様式A-7-3'!G13-RANDBETWEEN(1,3)),0),0)&amp;"～"&amp;ROUND(IFERROR(IF(ABS('様式A-7-3'!G13)&gt;=10,IF('様式A-7-3'!G13&gt;=0,'様式A-7-3'!G13*RANDBETWEEN(110,120)*0.01,'様式A-7-3'!G13*RANDBETWEEN(80,90)*0.01),'様式A-7-3'!G13+RANDBETWEEN(1,3)),0),0)&amp;"】")</f>
        <v/>
      </c>
      <c r="H13" s="54" t="str">
        <f>IF('様式A-7-3'!H13="","",'様式A-7-3'!H13)</f>
        <v/>
      </c>
      <c r="I13" s="179" t="str">
        <f ca="1">IF('様式A-7-3'!I13="","","【"&amp;ROUND(IFERROR(IF(ABS('様式A-7-3'!I13)&gt;=10,IF('様式A-7-3'!I13&gt;=0,'様式A-7-3'!I13*RANDBETWEEN(80,90)*0.01,'様式A-7-3'!I13*RANDBETWEEN(110,120)*0.01),'様式A-7-3'!I13-RANDBETWEEN(1,3)),0),0)&amp;"～"&amp;ROUND(IFERROR(IF(ABS('様式A-7-3'!I13)&gt;=10,IF('様式A-7-3'!I13&gt;=0,'様式A-7-3'!I13*RANDBETWEEN(110,120)*0.01,'様式A-7-3'!I13*RANDBETWEEN(80,90)*0.01),'様式A-7-3'!I13+RANDBETWEEN(1,3)),0),0)&amp;"】")</f>
        <v/>
      </c>
      <c r="J13" s="467" t="str">
        <f ca="1">IF('様式A-7-3'!J13="","","【"&amp;ROUND(IFERROR(IF(ABS('様式A-7-3'!J13)&gt;=10,IF('様式A-7-3'!J13&gt;=0,'様式A-7-3'!J13*RANDBETWEEN(80,90)*0.01,'様式A-7-3'!J13*RANDBETWEEN(110,120)*0.01),'様式A-7-3'!J13-RANDBETWEEN(1,3)),0),0)&amp;"～"&amp;ROUND(IFERROR(IF(ABS('様式A-7-3'!J13)&gt;=10,IF('様式A-7-3'!J13&gt;=0,'様式A-7-3'!J13*RANDBETWEEN(110,120)*0.01,'様式A-7-3'!J13*RANDBETWEEN(80,90)*0.01),'様式A-7-3'!J13+RANDBETWEEN(1,3)),0),0)&amp;"】")</f>
        <v/>
      </c>
      <c r="O13" s="1"/>
      <c r="P13" s="1"/>
      <c r="Q13" s="1"/>
    </row>
    <row r="14" spans="1:23" ht="26.65" customHeight="1">
      <c r="B14" s="175">
        <v>5</v>
      </c>
      <c r="C14" s="54" t="str">
        <f>IF('様式A-7-3'!C14="","",'様式A-7-3'!C14)</f>
        <v/>
      </c>
      <c r="D14" s="57" t="str">
        <f>IF('様式A-7-3'!D14="","",'様式A-7-3'!D14)</f>
        <v/>
      </c>
      <c r="E14" s="54" t="str">
        <f>IF('様式A-7-3'!E14="","",'様式A-7-3'!E14)</f>
        <v/>
      </c>
      <c r="F14" s="54" t="str">
        <f>IF('様式A-7-3'!F14="","",'様式A-7-3'!F14)</f>
        <v/>
      </c>
      <c r="G14" s="54" t="str">
        <f ca="1">IF('様式A-7-3'!G14="","","【"&amp;ROUND(IFERROR(IF(ABS('様式A-7-3'!G14)&gt;=10,IF('様式A-7-3'!G14&gt;=0,'様式A-7-3'!G14*RANDBETWEEN(80,90)*0.01,'様式A-7-3'!G14*RANDBETWEEN(110,120)*0.01),'様式A-7-3'!G14-RANDBETWEEN(1,3)),0),0)&amp;"～"&amp;ROUND(IFERROR(IF(ABS('様式A-7-3'!G14)&gt;=10,IF('様式A-7-3'!G14&gt;=0,'様式A-7-3'!G14*RANDBETWEEN(110,120)*0.01,'様式A-7-3'!G14*RANDBETWEEN(80,90)*0.01),'様式A-7-3'!G14+RANDBETWEEN(1,3)),0),0)&amp;"】")</f>
        <v/>
      </c>
      <c r="H14" s="54" t="str">
        <f>IF('様式A-7-3'!H14="","",'様式A-7-3'!H14)</f>
        <v/>
      </c>
      <c r="I14" s="179" t="str">
        <f ca="1">IF('様式A-7-3'!I14="","","【"&amp;ROUND(IFERROR(IF(ABS('様式A-7-3'!I14)&gt;=10,IF('様式A-7-3'!I14&gt;=0,'様式A-7-3'!I14*RANDBETWEEN(80,90)*0.01,'様式A-7-3'!I14*RANDBETWEEN(110,120)*0.01),'様式A-7-3'!I14-RANDBETWEEN(1,3)),0),0)&amp;"～"&amp;ROUND(IFERROR(IF(ABS('様式A-7-3'!I14)&gt;=10,IF('様式A-7-3'!I14&gt;=0,'様式A-7-3'!I14*RANDBETWEEN(110,120)*0.01,'様式A-7-3'!I14*RANDBETWEEN(80,90)*0.01),'様式A-7-3'!I14+RANDBETWEEN(1,3)),0),0)&amp;"】")</f>
        <v/>
      </c>
      <c r="J14" s="467" t="str">
        <f ca="1">IF('様式A-7-3'!J14="","","【"&amp;ROUND(IFERROR(IF(ABS('様式A-7-3'!J14)&gt;=10,IF('様式A-7-3'!J14&gt;=0,'様式A-7-3'!J14*RANDBETWEEN(80,90)*0.01,'様式A-7-3'!J14*RANDBETWEEN(110,120)*0.01),'様式A-7-3'!J14-RANDBETWEEN(1,3)),0),0)&amp;"～"&amp;ROUND(IFERROR(IF(ABS('様式A-7-3'!J14)&gt;=10,IF('様式A-7-3'!J14&gt;=0,'様式A-7-3'!J14*RANDBETWEEN(110,120)*0.01,'様式A-7-3'!J14*RANDBETWEEN(80,90)*0.01),'様式A-7-3'!J14+RANDBETWEEN(1,3)),0),0)&amp;"】")</f>
        <v/>
      </c>
      <c r="O14" s="1"/>
      <c r="P14" s="1"/>
      <c r="Q14" s="1"/>
    </row>
    <row r="15" spans="1:23" ht="26.65" customHeight="1">
      <c r="B15" s="175">
        <v>6</v>
      </c>
      <c r="C15" s="54" t="str">
        <f>IF('様式A-7-3'!C15="","",'様式A-7-3'!C15)</f>
        <v/>
      </c>
      <c r="D15" s="57" t="str">
        <f>IF('様式A-7-3'!D15="","",'様式A-7-3'!D15)</f>
        <v/>
      </c>
      <c r="E15" s="54" t="str">
        <f>IF('様式A-7-3'!E15="","",'様式A-7-3'!E15)</f>
        <v/>
      </c>
      <c r="F15" s="54" t="str">
        <f>IF('様式A-7-3'!F15="","",'様式A-7-3'!F15)</f>
        <v/>
      </c>
      <c r="G15" s="54" t="str">
        <f ca="1">IF('様式A-7-3'!G15="","","【"&amp;ROUND(IFERROR(IF(ABS('様式A-7-3'!G15)&gt;=10,IF('様式A-7-3'!G15&gt;=0,'様式A-7-3'!G15*RANDBETWEEN(80,90)*0.01,'様式A-7-3'!G15*RANDBETWEEN(110,120)*0.01),'様式A-7-3'!G15-RANDBETWEEN(1,3)),0),0)&amp;"～"&amp;ROUND(IFERROR(IF(ABS('様式A-7-3'!G15)&gt;=10,IF('様式A-7-3'!G15&gt;=0,'様式A-7-3'!G15*RANDBETWEEN(110,120)*0.01,'様式A-7-3'!G15*RANDBETWEEN(80,90)*0.01),'様式A-7-3'!G15+RANDBETWEEN(1,3)),0),0)&amp;"】")</f>
        <v/>
      </c>
      <c r="H15" s="54" t="str">
        <f>IF('様式A-7-3'!H15="","",'様式A-7-3'!H15)</f>
        <v/>
      </c>
      <c r="I15" s="179" t="str">
        <f ca="1">IF('様式A-7-3'!I15="","","【"&amp;ROUND(IFERROR(IF(ABS('様式A-7-3'!I15)&gt;=10,IF('様式A-7-3'!I15&gt;=0,'様式A-7-3'!I15*RANDBETWEEN(80,90)*0.01,'様式A-7-3'!I15*RANDBETWEEN(110,120)*0.01),'様式A-7-3'!I15-RANDBETWEEN(1,3)),0),0)&amp;"～"&amp;ROUND(IFERROR(IF(ABS('様式A-7-3'!I15)&gt;=10,IF('様式A-7-3'!I15&gt;=0,'様式A-7-3'!I15*RANDBETWEEN(110,120)*0.01,'様式A-7-3'!I15*RANDBETWEEN(80,90)*0.01),'様式A-7-3'!I15+RANDBETWEEN(1,3)),0),0)&amp;"】")</f>
        <v/>
      </c>
      <c r="J15" s="467" t="str">
        <f ca="1">IF('様式A-7-3'!J15="","","【"&amp;ROUND(IFERROR(IF(ABS('様式A-7-3'!J15)&gt;=10,IF('様式A-7-3'!J15&gt;=0,'様式A-7-3'!J15*RANDBETWEEN(80,90)*0.01,'様式A-7-3'!J15*RANDBETWEEN(110,120)*0.01),'様式A-7-3'!J15-RANDBETWEEN(1,3)),0),0)&amp;"～"&amp;ROUND(IFERROR(IF(ABS('様式A-7-3'!J15)&gt;=10,IF('様式A-7-3'!J15&gt;=0,'様式A-7-3'!J15*RANDBETWEEN(110,120)*0.01,'様式A-7-3'!J15*RANDBETWEEN(80,90)*0.01),'様式A-7-3'!J15+RANDBETWEEN(1,3)),0),0)&amp;"】")</f>
        <v/>
      </c>
      <c r="O15" s="1"/>
      <c r="P15" s="1"/>
      <c r="Q15" s="1"/>
    </row>
    <row r="16" spans="1:23" ht="26.65" customHeight="1">
      <c r="B16" s="175">
        <v>7</v>
      </c>
      <c r="C16" s="54" t="str">
        <f>IF('様式A-7-3'!C16="","",'様式A-7-3'!C16)</f>
        <v/>
      </c>
      <c r="D16" s="57" t="str">
        <f>IF('様式A-7-3'!D16="","",'様式A-7-3'!D16)</f>
        <v/>
      </c>
      <c r="E16" s="54" t="str">
        <f>IF('様式A-7-3'!E16="","",'様式A-7-3'!E16)</f>
        <v/>
      </c>
      <c r="F16" s="54" t="str">
        <f>IF('様式A-7-3'!F16="","",'様式A-7-3'!F16)</f>
        <v/>
      </c>
      <c r="G16" s="54" t="str">
        <f ca="1">IF('様式A-7-3'!G16="","","【"&amp;ROUND(IFERROR(IF(ABS('様式A-7-3'!G16)&gt;=10,IF('様式A-7-3'!G16&gt;=0,'様式A-7-3'!G16*RANDBETWEEN(80,90)*0.01,'様式A-7-3'!G16*RANDBETWEEN(110,120)*0.01),'様式A-7-3'!G16-RANDBETWEEN(1,3)),0),0)&amp;"～"&amp;ROUND(IFERROR(IF(ABS('様式A-7-3'!G16)&gt;=10,IF('様式A-7-3'!G16&gt;=0,'様式A-7-3'!G16*RANDBETWEEN(110,120)*0.01,'様式A-7-3'!G16*RANDBETWEEN(80,90)*0.01),'様式A-7-3'!G16+RANDBETWEEN(1,3)),0),0)&amp;"】")</f>
        <v/>
      </c>
      <c r="H16" s="54" t="str">
        <f>IF('様式A-7-3'!H16="","",'様式A-7-3'!H16)</f>
        <v/>
      </c>
      <c r="I16" s="179" t="str">
        <f ca="1">IF('様式A-7-3'!I16="","","【"&amp;ROUND(IFERROR(IF(ABS('様式A-7-3'!I16)&gt;=10,IF('様式A-7-3'!I16&gt;=0,'様式A-7-3'!I16*RANDBETWEEN(80,90)*0.01,'様式A-7-3'!I16*RANDBETWEEN(110,120)*0.01),'様式A-7-3'!I16-RANDBETWEEN(1,3)),0),0)&amp;"～"&amp;ROUND(IFERROR(IF(ABS('様式A-7-3'!I16)&gt;=10,IF('様式A-7-3'!I16&gt;=0,'様式A-7-3'!I16*RANDBETWEEN(110,120)*0.01,'様式A-7-3'!I16*RANDBETWEEN(80,90)*0.01),'様式A-7-3'!I16+RANDBETWEEN(1,3)),0),0)&amp;"】")</f>
        <v/>
      </c>
      <c r="J16" s="467" t="str">
        <f ca="1">IF('様式A-7-3'!J16="","","【"&amp;ROUND(IFERROR(IF(ABS('様式A-7-3'!J16)&gt;=10,IF('様式A-7-3'!J16&gt;=0,'様式A-7-3'!J16*RANDBETWEEN(80,90)*0.01,'様式A-7-3'!J16*RANDBETWEEN(110,120)*0.01),'様式A-7-3'!J16-RANDBETWEEN(1,3)),0),0)&amp;"～"&amp;ROUND(IFERROR(IF(ABS('様式A-7-3'!J16)&gt;=10,IF('様式A-7-3'!J16&gt;=0,'様式A-7-3'!J16*RANDBETWEEN(110,120)*0.01,'様式A-7-3'!J16*RANDBETWEEN(80,90)*0.01),'様式A-7-3'!J16+RANDBETWEEN(1,3)),0),0)&amp;"】")</f>
        <v/>
      </c>
      <c r="O16" s="1"/>
      <c r="P16" s="1"/>
      <c r="Q16" s="1"/>
    </row>
    <row r="17" spans="2:17" ht="26.65" customHeight="1">
      <c r="B17" s="175">
        <v>8</v>
      </c>
      <c r="C17" s="54" t="str">
        <f>IF('様式A-7-3'!C17="","",'様式A-7-3'!C17)</f>
        <v/>
      </c>
      <c r="D17" s="57" t="str">
        <f>IF('様式A-7-3'!D17="","",'様式A-7-3'!D17)</f>
        <v/>
      </c>
      <c r="E17" s="54" t="str">
        <f>IF('様式A-7-3'!E17="","",'様式A-7-3'!E17)</f>
        <v/>
      </c>
      <c r="F17" s="54" t="str">
        <f>IF('様式A-7-3'!F17="","",'様式A-7-3'!F17)</f>
        <v/>
      </c>
      <c r="G17" s="54" t="str">
        <f ca="1">IF('様式A-7-3'!G17="","","【"&amp;ROUND(IFERROR(IF(ABS('様式A-7-3'!G17)&gt;=10,IF('様式A-7-3'!G17&gt;=0,'様式A-7-3'!G17*RANDBETWEEN(80,90)*0.01,'様式A-7-3'!G17*RANDBETWEEN(110,120)*0.01),'様式A-7-3'!G17-RANDBETWEEN(1,3)),0),0)&amp;"～"&amp;ROUND(IFERROR(IF(ABS('様式A-7-3'!G17)&gt;=10,IF('様式A-7-3'!G17&gt;=0,'様式A-7-3'!G17*RANDBETWEEN(110,120)*0.01,'様式A-7-3'!G17*RANDBETWEEN(80,90)*0.01),'様式A-7-3'!G17+RANDBETWEEN(1,3)),0),0)&amp;"】")</f>
        <v/>
      </c>
      <c r="H17" s="54" t="str">
        <f>IF('様式A-7-3'!H17="","",'様式A-7-3'!H17)</f>
        <v/>
      </c>
      <c r="I17" s="179" t="str">
        <f ca="1">IF('様式A-7-3'!I17="","","【"&amp;ROUND(IFERROR(IF(ABS('様式A-7-3'!I17)&gt;=10,IF('様式A-7-3'!I17&gt;=0,'様式A-7-3'!I17*RANDBETWEEN(80,90)*0.01,'様式A-7-3'!I17*RANDBETWEEN(110,120)*0.01),'様式A-7-3'!I17-RANDBETWEEN(1,3)),0),0)&amp;"～"&amp;ROUND(IFERROR(IF(ABS('様式A-7-3'!I17)&gt;=10,IF('様式A-7-3'!I17&gt;=0,'様式A-7-3'!I17*RANDBETWEEN(110,120)*0.01,'様式A-7-3'!I17*RANDBETWEEN(80,90)*0.01),'様式A-7-3'!I17+RANDBETWEEN(1,3)),0),0)&amp;"】")</f>
        <v/>
      </c>
      <c r="J17" s="467" t="str">
        <f ca="1">IF('様式A-7-3'!J17="","","【"&amp;ROUND(IFERROR(IF(ABS('様式A-7-3'!J17)&gt;=10,IF('様式A-7-3'!J17&gt;=0,'様式A-7-3'!J17*RANDBETWEEN(80,90)*0.01,'様式A-7-3'!J17*RANDBETWEEN(110,120)*0.01),'様式A-7-3'!J17-RANDBETWEEN(1,3)),0),0)&amp;"～"&amp;ROUND(IFERROR(IF(ABS('様式A-7-3'!J17)&gt;=10,IF('様式A-7-3'!J17&gt;=0,'様式A-7-3'!J17*RANDBETWEEN(110,120)*0.01,'様式A-7-3'!J17*RANDBETWEEN(80,90)*0.01),'様式A-7-3'!J17+RANDBETWEEN(1,3)),0),0)&amp;"】")</f>
        <v/>
      </c>
      <c r="O17" s="1"/>
      <c r="P17" s="1"/>
      <c r="Q17" s="1"/>
    </row>
    <row r="18" spans="2:17" ht="26.65" customHeight="1">
      <c r="B18" s="175">
        <v>9</v>
      </c>
      <c r="C18" s="54" t="str">
        <f>IF('様式A-7-3'!C18="","",'様式A-7-3'!C18)</f>
        <v/>
      </c>
      <c r="D18" s="57" t="str">
        <f>IF('様式A-7-3'!D18="","",'様式A-7-3'!D18)</f>
        <v/>
      </c>
      <c r="E18" s="54" t="str">
        <f>IF('様式A-7-3'!E18="","",'様式A-7-3'!E18)</f>
        <v/>
      </c>
      <c r="F18" s="54" t="str">
        <f>IF('様式A-7-3'!F18="","",'様式A-7-3'!F18)</f>
        <v/>
      </c>
      <c r="G18" s="54" t="str">
        <f ca="1">IF('様式A-7-3'!G18="","","【"&amp;ROUND(IFERROR(IF(ABS('様式A-7-3'!G18)&gt;=10,IF('様式A-7-3'!G18&gt;=0,'様式A-7-3'!G18*RANDBETWEEN(80,90)*0.01,'様式A-7-3'!G18*RANDBETWEEN(110,120)*0.01),'様式A-7-3'!G18-RANDBETWEEN(1,3)),0),0)&amp;"～"&amp;ROUND(IFERROR(IF(ABS('様式A-7-3'!G18)&gt;=10,IF('様式A-7-3'!G18&gt;=0,'様式A-7-3'!G18*RANDBETWEEN(110,120)*0.01,'様式A-7-3'!G18*RANDBETWEEN(80,90)*0.01),'様式A-7-3'!G18+RANDBETWEEN(1,3)),0),0)&amp;"】")</f>
        <v/>
      </c>
      <c r="H18" s="54" t="str">
        <f>IF('様式A-7-3'!H18="","",'様式A-7-3'!H18)</f>
        <v/>
      </c>
      <c r="I18" s="179" t="str">
        <f ca="1">IF('様式A-7-3'!I18="","","【"&amp;ROUND(IFERROR(IF(ABS('様式A-7-3'!I18)&gt;=10,IF('様式A-7-3'!I18&gt;=0,'様式A-7-3'!I18*RANDBETWEEN(80,90)*0.01,'様式A-7-3'!I18*RANDBETWEEN(110,120)*0.01),'様式A-7-3'!I18-RANDBETWEEN(1,3)),0),0)&amp;"～"&amp;ROUND(IFERROR(IF(ABS('様式A-7-3'!I18)&gt;=10,IF('様式A-7-3'!I18&gt;=0,'様式A-7-3'!I18*RANDBETWEEN(110,120)*0.01,'様式A-7-3'!I18*RANDBETWEEN(80,90)*0.01),'様式A-7-3'!I18+RANDBETWEEN(1,3)),0),0)&amp;"】")</f>
        <v/>
      </c>
      <c r="J18" s="467" t="str">
        <f ca="1">IF('様式A-7-3'!J18="","","【"&amp;ROUND(IFERROR(IF(ABS('様式A-7-3'!J18)&gt;=10,IF('様式A-7-3'!J18&gt;=0,'様式A-7-3'!J18*RANDBETWEEN(80,90)*0.01,'様式A-7-3'!J18*RANDBETWEEN(110,120)*0.01),'様式A-7-3'!J18-RANDBETWEEN(1,3)),0),0)&amp;"～"&amp;ROUND(IFERROR(IF(ABS('様式A-7-3'!J18)&gt;=10,IF('様式A-7-3'!J18&gt;=0,'様式A-7-3'!J18*RANDBETWEEN(110,120)*0.01,'様式A-7-3'!J18*RANDBETWEEN(80,90)*0.01),'様式A-7-3'!J18+RANDBETWEEN(1,3)),0),0)&amp;"】")</f>
        <v/>
      </c>
      <c r="O18" s="1"/>
      <c r="P18" s="1"/>
      <c r="Q18" s="1"/>
    </row>
    <row r="19" spans="2:17" ht="26.65" customHeight="1">
      <c r="B19" s="175">
        <v>10</v>
      </c>
      <c r="C19" s="54" t="str">
        <f>IF('様式A-7-3'!C19="","",'様式A-7-3'!C19)</f>
        <v/>
      </c>
      <c r="D19" s="57" t="str">
        <f>IF('様式A-7-3'!D19="","",'様式A-7-3'!D19)</f>
        <v/>
      </c>
      <c r="E19" s="54" t="str">
        <f>IF('様式A-7-3'!E19="","",'様式A-7-3'!E19)</f>
        <v/>
      </c>
      <c r="F19" s="54" t="str">
        <f>IF('様式A-7-3'!F19="","",'様式A-7-3'!F19)</f>
        <v/>
      </c>
      <c r="G19" s="54" t="str">
        <f ca="1">IF('様式A-7-3'!G19="","","【"&amp;ROUND(IFERROR(IF(ABS('様式A-7-3'!G19)&gt;=10,IF('様式A-7-3'!G19&gt;=0,'様式A-7-3'!G19*RANDBETWEEN(80,90)*0.01,'様式A-7-3'!G19*RANDBETWEEN(110,120)*0.01),'様式A-7-3'!G19-RANDBETWEEN(1,3)),0),0)&amp;"～"&amp;ROUND(IFERROR(IF(ABS('様式A-7-3'!G19)&gt;=10,IF('様式A-7-3'!G19&gt;=0,'様式A-7-3'!G19*RANDBETWEEN(110,120)*0.01,'様式A-7-3'!G19*RANDBETWEEN(80,90)*0.01),'様式A-7-3'!G19+RANDBETWEEN(1,3)),0),0)&amp;"】")</f>
        <v/>
      </c>
      <c r="H19" s="54" t="str">
        <f>IF('様式A-7-3'!H19="","",'様式A-7-3'!H19)</f>
        <v/>
      </c>
      <c r="I19" s="179" t="str">
        <f ca="1">IF('様式A-7-3'!I19="","","【"&amp;ROUND(IFERROR(IF(ABS('様式A-7-3'!I19)&gt;=10,IF('様式A-7-3'!I19&gt;=0,'様式A-7-3'!I19*RANDBETWEEN(80,90)*0.01,'様式A-7-3'!I19*RANDBETWEEN(110,120)*0.01),'様式A-7-3'!I19-RANDBETWEEN(1,3)),0),0)&amp;"～"&amp;ROUND(IFERROR(IF(ABS('様式A-7-3'!I19)&gt;=10,IF('様式A-7-3'!I19&gt;=0,'様式A-7-3'!I19*RANDBETWEEN(110,120)*0.01,'様式A-7-3'!I19*RANDBETWEEN(80,90)*0.01),'様式A-7-3'!I19+RANDBETWEEN(1,3)),0),0)&amp;"】")</f>
        <v/>
      </c>
      <c r="J19" s="467" t="str">
        <f ca="1">IF('様式A-7-3'!J19="","","【"&amp;ROUND(IFERROR(IF(ABS('様式A-7-3'!J19)&gt;=10,IF('様式A-7-3'!J19&gt;=0,'様式A-7-3'!J19*RANDBETWEEN(80,90)*0.01,'様式A-7-3'!J19*RANDBETWEEN(110,120)*0.01),'様式A-7-3'!J19-RANDBETWEEN(1,3)),0),0)&amp;"～"&amp;ROUND(IFERROR(IF(ABS('様式A-7-3'!J19)&gt;=10,IF('様式A-7-3'!J19&gt;=0,'様式A-7-3'!J19*RANDBETWEEN(110,120)*0.01,'様式A-7-3'!J19*RANDBETWEEN(80,90)*0.01),'様式A-7-3'!J19+RANDBETWEEN(1,3)),0),0)&amp;"】")</f>
        <v/>
      </c>
      <c r="O19" s="1"/>
      <c r="P19" s="1"/>
      <c r="Q19" s="1"/>
    </row>
    <row r="20" spans="2:17" ht="26.65" customHeight="1">
      <c r="B20" s="175">
        <v>11</v>
      </c>
      <c r="C20" s="54" t="str">
        <f>IF('様式A-7-3'!C20="","",'様式A-7-3'!C20)</f>
        <v/>
      </c>
      <c r="D20" s="57" t="str">
        <f>IF('様式A-7-3'!D20="","",'様式A-7-3'!D20)</f>
        <v/>
      </c>
      <c r="E20" s="54" t="str">
        <f>IF('様式A-7-3'!E20="","",'様式A-7-3'!E20)</f>
        <v/>
      </c>
      <c r="F20" s="54" t="str">
        <f>IF('様式A-7-3'!F20="","",'様式A-7-3'!F20)</f>
        <v/>
      </c>
      <c r="G20" s="54" t="str">
        <f ca="1">IF('様式A-7-3'!G20="","","【"&amp;ROUND(IFERROR(IF(ABS('様式A-7-3'!G20)&gt;=10,IF('様式A-7-3'!G20&gt;=0,'様式A-7-3'!G20*RANDBETWEEN(80,90)*0.01,'様式A-7-3'!G20*RANDBETWEEN(110,120)*0.01),'様式A-7-3'!G20-RANDBETWEEN(1,3)),0),0)&amp;"～"&amp;ROUND(IFERROR(IF(ABS('様式A-7-3'!G20)&gt;=10,IF('様式A-7-3'!G20&gt;=0,'様式A-7-3'!G20*RANDBETWEEN(110,120)*0.01,'様式A-7-3'!G20*RANDBETWEEN(80,90)*0.01),'様式A-7-3'!G20+RANDBETWEEN(1,3)),0),0)&amp;"】")</f>
        <v/>
      </c>
      <c r="H20" s="54" t="str">
        <f>IF('様式A-7-3'!H20="","",'様式A-7-3'!H20)</f>
        <v/>
      </c>
      <c r="I20" s="179" t="str">
        <f ca="1">IF('様式A-7-3'!I20="","","【"&amp;ROUND(IFERROR(IF(ABS('様式A-7-3'!I20)&gt;=10,IF('様式A-7-3'!I20&gt;=0,'様式A-7-3'!I20*RANDBETWEEN(80,90)*0.01,'様式A-7-3'!I20*RANDBETWEEN(110,120)*0.01),'様式A-7-3'!I20-RANDBETWEEN(1,3)),0),0)&amp;"～"&amp;ROUND(IFERROR(IF(ABS('様式A-7-3'!I20)&gt;=10,IF('様式A-7-3'!I20&gt;=0,'様式A-7-3'!I20*RANDBETWEEN(110,120)*0.01,'様式A-7-3'!I20*RANDBETWEEN(80,90)*0.01),'様式A-7-3'!I20+RANDBETWEEN(1,3)),0),0)&amp;"】")</f>
        <v/>
      </c>
      <c r="J20" s="467" t="str">
        <f ca="1">IF('様式A-7-3'!J20="","","【"&amp;ROUND(IFERROR(IF(ABS('様式A-7-3'!J20)&gt;=10,IF('様式A-7-3'!J20&gt;=0,'様式A-7-3'!J20*RANDBETWEEN(80,90)*0.01,'様式A-7-3'!J20*RANDBETWEEN(110,120)*0.01),'様式A-7-3'!J20-RANDBETWEEN(1,3)),0),0)&amp;"～"&amp;ROUND(IFERROR(IF(ABS('様式A-7-3'!J20)&gt;=10,IF('様式A-7-3'!J20&gt;=0,'様式A-7-3'!J20*RANDBETWEEN(110,120)*0.01,'様式A-7-3'!J20*RANDBETWEEN(80,90)*0.01),'様式A-7-3'!J20+RANDBETWEEN(1,3)),0),0)&amp;"】")</f>
        <v/>
      </c>
      <c r="O20" s="1"/>
      <c r="P20" s="1"/>
      <c r="Q20" s="1"/>
    </row>
    <row r="21" spans="2:17" ht="26.65" customHeight="1" thickBot="1">
      <c r="B21" s="176">
        <v>12</v>
      </c>
      <c r="C21" s="55" t="str">
        <f>IF('様式A-7-3'!C21="","",'様式A-7-3'!C21)</f>
        <v/>
      </c>
      <c r="D21" s="219" t="str">
        <f>IF('様式A-7-3'!D21="","",'様式A-7-3'!D21)</f>
        <v/>
      </c>
      <c r="E21" s="55" t="str">
        <f>IF('様式A-7-3'!E21="","",'様式A-7-3'!E21)</f>
        <v/>
      </c>
      <c r="F21" s="55" t="str">
        <f>IF('様式A-7-3'!F21="","",'様式A-7-3'!F21)</f>
        <v/>
      </c>
      <c r="G21" s="55" t="str">
        <f ca="1">IF('様式A-7-3'!G21="","","【"&amp;ROUND(IFERROR(IF(ABS('様式A-7-3'!G21)&gt;=10,IF('様式A-7-3'!G21&gt;=0,'様式A-7-3'!G21*RANDBETWEEN(80,90)*0.01,'様式A-7-3'!G21*RANDBETWEEN(110,120)*0.01),'様式A-7-3'!G21-RANDBETWEEN(1,3)),0),0)&amp;"～"&amp;ROUND(IFERROR(IF(ABS('様式A-7-3'!G21)&gt;=10,IF('様式A-7-3'!G21&gt;=0,'様式A-7-3'!G21*RANDBETWEEN(110,120)*0.01,'様式A-7-3'!G21*RANDBETWEEN(80,90)*0.01),'様式A-7-3'!G21+RANDBETWEEN(1,3)),0),0)&amp;"】")</f>
        <v/>
      </c>
      <c r="H21" s="55" t="str">
        <f>IF('様式A-7-3'!H21="","",'様式A-7-3'!H21)</f>
        <v/>
      </c>
      <c r="I21" s="180" t="str">
        <f ca="1">IF('様式A-7-3'!I21="","","【"&amp;ROUND(IFERROR(IF(ABS('様式A-7-3'!I21)&gt;=10,IF('様式A-7-3'!I21&gt;=0,'様式A-7-3'!I21*RANDBETWEEN(80,90)*0.01,'様式A-7-3'!I21*RANDBETWEEN(110,120)*0.01),'様式A-7-3'!I21-RANDBETWEEN(1,3)),0),0)&amp;"～"&amp;ROUND(IFERROR(IF(ABS('様式A-7-3'!I21)&gt;=10,IF('様式A-7-3'!I21&gt;=0,'様式A-7-3'!I21*RANDBETWEEN(110,120)*0.01,'様式A-7-3'!I21*RANDBETWEEN(80,90)*0.01),'様式A-7-3'!I21+RANDBETWEEN(1,3)),0),0)&amp;"】")</f>
        <v/>
      </c>
      <c r="J21" s="468" t="str">
        <f ca="1">IF('様式A-7-3'!J21="","","【"&amp;ROUND(IFERROR(IF(ABS('様式A-7-3'!J21)&gt;=10,IF('様式A-7-3'!J21&gt;=0,'様式A-7-3'!J21*RANDBETWEEN(80,90)*0.01,'様式A-7-3'!J21*RANDBETWEEN(110,120)*0.01),'様式A-7-3'!J21-RANDBETWEEN(1,3)),0),0)&amp;"～"&amp;ROUND(IFERROR(IF(ABS('様式A-7-3'!J21)&gt;=10,IF('様式A-7-3'!J21&gt;=0,'様式A-7-3'!J21*RANDBETWEEN(110,120)*0.01,'様式A-7-3'!J21*RANDBETWEEN(80,90)*0.01),'様式A-7-3'!J21+RANDBETWEEN(1,3)),0),0)&amp;"】")</f>
        <v/>
      </c>
      <c r="O21" s="1"/>
      <c r="P21" s="1"/>
      <c r="Q21" s="1"/>
    </row>
    <row r="22" spans="2:17">
      <c r="B22" s="151"/>
      <c r="G22"/>
      <c r="H22"/>
      <c r="I22"/>
      <c r="J22"/>
      <c r="K22"/>
      <c r="L22"/>
      <c r="M22"/>
      <c r="N22"/>
      <c r="O22"/>
      <c r="P22" s="1"/>
    </row>
    <row r="23" spans="2:17">
      <c r="P23" s="1"/>
    </row>
  </sheetData>
  <mergeCells count="5">
    <mergeCell ref="B4:C4"/>
    <mergeCell ref="D4:F4"/>
    <mergeCell ref="B6:J6"/>
    <mergeCell ref="K6:S6"/>
    <mergeCell ref="T6:W6"/>
  </mergeCells>
  <phoneticPr fontId="11"/>
  <dataValidations count="3">
    <dataValidation type="list" allowBlank="1" showInputMessage="1" showErrorMessage="1" sqref="M22 G22:H22 O22" xr:uid="{404D6411-DEED-463B-B6AB-DB8F5AE69932}">
      <formula1>#REF!</formula1>
    </dataValidation>
    <dataValidation type="list" allowBlank="1" showInputMessage="1" showErrorMessage="1" sqref="K22" xr:uid="{7F0C6CB7-AB8A-4297-AD89-6CCCFFE67C35}">
      <formula1>品種コード④</formula1>
    </dataValidation>
    <dataValidation type="list" allowBlank="1" showInputMessage="1" showErrorMessage="1" sqref="I22" xr:uid="{7D122E66-F271-4950-B7C6-8D3706BF4627}">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3FC55D3-D982-462D-AE03-B25E5424B158}">
          <x14:formula1>
            <xm:f>コード!$B$6:$B$7</xm:f>
          </x14:formula1>
          <xm:sqref>D10:D21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S22"/>
  <sheetViews>
    <sheetView showGridLines="0" view="pageBreakPreview" zoomScale="70" zoomScaleNormal="100" zoomScaleSheetLayoutView="70" workbookViewId="0">
      <selection activeCell="D8" sqref="D8"/>
    </sheetView>
  </sheetViews>
  <sheetFormatPr defaultColWidth="9" defaultRowHeight="13"/>
  <cols>
    <col min="1" max="1" width="1.81640625" style="68" customWidth="1"/>
    <col min="2" max="2" width="13.1796875" style="68" customWidth="1"/>
    <col min="3" max="18" width="11.81640625" style="68" customWidth="1"/>
    <col min="19" max="19" width="1.26953125" style="68" customWidth="1"/>
    <col min="20" max="16384" width="9" style="68"/>
  </cols>
  <sheetData>
    <row r="1" spans="2:19" s="1" customFormat="1" ht="25.5" customHeight="1">
      <c r="B1" s="154" t="str">
        <f>コード!$A$1</f>
        <v>ビスフェノールA（海外供給者）</v>
      </c>
    </row>
    <row r="2" spans="2:19" s="64" customFormat="1" ht="14">
      <c r="B2" s="182" t="s">
        <v>365</v>
      </c>
      <c r="S2" s="110"/>
    </row>
    <row r="3" spans="2:19" s="64" customFormat="1" ht="7.5" customHeight="1" thickBot="1"/>
    <row r="4" spans="2:19" s="65" customFormat="1" ht="17.25" customHeight="1" thickBot="1">
      <c r="B4" s="1072" t="s">
        <v>302</v>
      </c>
      <c r="C4" s="1105"/>
      <c r="D4" s="1073"/>
      <c r="E4" s="1107" t="str">
        <f>IF(様式一覧表!D5="","",様式一覧表!D5)</f>
        <v/>
      </c>
      <c r="F4" s="1075"/>
      <c r="G4" s="1075"/>
      <c r="H4" s="1076"/>
      <c r="I4" s="66"/>
      <c r="J4" s="66"/>
      <c r="K4" s="66"/>
      <c r="L4" s="67"/>
      <c r="O4" s="67"/>
      <c r="Q4" s="67"/>
    </row>
    <row r="5" spans="2:19" s="64" customFormat="1" ht="28" customHeight="1" thickBot="1">
      <c r="B5" s="294" t="s">
        <v>366</v>
      </c>
    </row>
    <row r="6" spans="2:19" ht="15" customHeight="1">
      <c r="B6" s="1112"/>
      <c r="C6" s="1110" t="s">
        <v>367</v>
      </c>
      <c r="D6" s="1108"/>
      <c r="E6" s="1108"/>
      <c r="F6" s="1108"/>
      <c r="G6" s="1111" t="s">
        <v>368</v>
      </c>
      <c r="H6" s="1108"/>
      <c r="I6" s="1108"/>
      <c r="J6" s="1108"/>
      <c r="K6" s="1111" t="s">
        <v>369</v>
      </c>
      <c r="L6" s="1108"/>
      <c r="M6" s="1108"/>
      <c r="N6" s="1108"/>
      <c r="O6" s="1108" t="s">
        <v>82</v>
      </c>
      <c r="P6" s="1108"/>
      <c r="Q6" s="1108" t="s">
        <v>84</v>
      </c>
      <c r="R6" s="1109"/>
    </row>
    <row r="7" spans="2:19" ht="15" customHeight="1">
      <c r="B7" s="1113"/>
      <c r="C7" s="301" t="s">
        <v>370</v>
      </c>
      <c r="D7" s="282" t="s">
        <v>371</v>
      </c>
      <c r="E7" s="282" t="s">
        <v>372</v>
      </c>
      <c r="F7" s="282" t="s">
        <v>373</v>
      </c>
      <c r="G7" s="282" t="s">
        <v>370</v>
      </c>
      <c r="H7" s="282" t="s">
        <v>371</v>
      </c>
      <c r="I7" s="282" t="s">
        <v>372</v>
      </c>
      <c r="J7" s="282" t="s">
        <v>373</v>
      </c>
      <c r="K7" s="282" t="s">
        <v>370</v>
      </c>
      <c r="L7" s="282" t="s">
        <v>371</v>
      </c>
      <c r="M7" s="282" t="s">
        <v>372</v>
      </c>
      <c r="N7" s="282" t="s">
        <v>373</v>
      </c>
      <c r="O7" s="282" t="s">
        <v>371</v>
      </c>
      <c r="P7" s="282" t="s">
        <v>373</v>
      </c>
      <c r="Q7" s="282" t="s">
        <v>371</v>
      </c>
      <c r="R7" s="295" t="s">
        <v>373</v>
      </c>
    </row>
    <row r="8" spans="2:19" ht="15" customHeight="1" thickBot="1">
      <c r="B8" s="1114"/>
      <c r="C8" s="302" t="s">
        <v>374</v>
      </c>
      <c r="D8" s="296" t="s">
        <v>375</v>
      </c>
      <c r="E8" s="297" t="s">
        <v>374</v>
      </c>
      <c r="F8" s="296" t="s">
        <v>375</v>
      </c>
      <c r="G8" s="297" t="s">
        <v>374</v>
      </c>
      <c r="H8" s="296" t="s">
        <v>375</v>
      </c>
      <c r="I8" s="297" t="s">
        <v>374</v>
      </c>
      <c r="J8" s="296" t="s">
        <v>375</v>
      </c>
      <c r="K8" s="297" t="s">
        <v>374</v>
      </c>
      <c r="L8" s="296" t="s">
        <v>375</v>
      </c>
      <c r="M8" s="297" t="s">
        <v>374</v>
      </c>
      <c r="N8" s="296" t="s">
        <v>375</v>
      </c>
      <c r="O8" s="296" t="s">
        <v>375</v>
      </c>
      <c r="P8" s="296" t="s">
        <v>375</v>
      </c>
      <c r="Q8" s="296" t="s">
        <v>375</v>
      </c>
      <c r="R8" s="298" t="s">
        <v>375</v>
      </c>
    </row>
    <row r="9" spans="2:19" ht="15" customHeight="1">
      <c r="B9" s="494">
        <v>45383</v>
      </c>
      <c r="C9" s="477"/>
      <c r="D9" s="474"/>
      <c r="E9" s="474"/>
      <c r="F9" s="474"/>
      <c r="G9" s="477"/>
      <c r="H9" s="474"/>
      <c r="I9" s="474"/>
      <c r="J9" s="474"/>
      <c r="K9" s="477"/>
      <c r="L9" s="474"/>
      <c r="M9" s="474"/>
      <c r="N9" s="474"/>
      <c r="O9" s="474"/>
      <c r="P9" s="474"/>
      <c r="Q9" s="474"/>
      <c r="R9" s="475"/>
    </row>
    <row r="10" spans="2:19" ht="15" customHeight="1">
      <c r="B10" s="494">
        <v>45413</v>
      </c>
      <c r="C10" s="303"/>
      <c r="D10" s="96"/>
      <c r="E10" s="96"/>
      <c r="F10" s="96"/>
      <c r="G10" s="303"/>
      <c r="H10" s="96"/>
      <c r="I10" s="96"/>
      <c r="J10" s="96"/>
      <c r="K10" s="303"/>
      <c r="L10" s="96"/>
      <c r="M10" s="96"/>
      <c r="N10" s="96"/>
      <c r="O10" s="96"/>
      <c r="P10" s="96"/>
      <c r="Q10" s="96"/>
      <c r="R10" s="476"/>
    </row>
    <row r="11" spans="2:19" ht="15" customHeight="1">
      <c r="B11" s="494">
        <v>45444</v>
      </c>
      <c r="C11" s="303"/>
      <c r="D11" s="96"/>
      <c r="E11" s="96"/>
      <c r="F11" s="96"/>
      <c r="G11" s="303"/>
      <c r="H11" s="96"/>
      <c r="I11" s="96"/>
      <c r="J11" s="96"/>
      <c r="K11" s="303"/>
      <c r="L11" s="96"/>
      <c r="M11" s="96"/>
      <c r="N11" s="96"/>
      <c r="O11" s="96"/>
      <c r="P11" s="96"/>
      <c r="Q11" s="96"/>
      <c r="R11" s="476"/>
    </row>
    <row r="12" spans="2:19" ht="15" customHeight="1">
      <c r="B12" s="494">
        <v>45474</v>
      </c>
      <c r="C12" s="303"/>
      <c r="D12" s="96"/>
      <c r="E12" s="96"/>
      <c r="F12" s="96"/>
      <c r="G12" s="303"/>
      <c r="H12" s="96"/>
      <c r="I12" s="96"/>
      <c r="J12" s="96"/>
      <c r="K12" s="303"/>
      <c r="L12" s="96"/>
      <c r="M12" s="96"/>
      <c r="N12" s="96"/>
      <c r="O12" s="96"/>
      <c r="P12" s="96"/>
      <c r="Q12" s="96"/>
      <c r="R12" s="476"/>
    </row>
    <row r="13" spans="2:19" ht="15" customHeight="1">
      <c r="B13" s="494">
        <v>45505</v>
      </c>
      <c r="C13" s="303"/>
      <c r="D13" s="96"/>
      <c r="E13" s="96"/>
      <c r="F13" s="96"/>
      <c r="G13" s="303"/>
      <c r="H13" s="96"/>
      <c r="I13" s="96"/>
      <c r="J13" s="96"/>
      <c r="K13" s="303"/>
      <c r="L13" s="96"/>
      <c r="M13" s="96"/>
      <c r="N13" s="96"/>
      <c r="O13" s="96"/>
      <c r="P13" s="96"/>
      <c r="Q13" s="96"/>
      <c r="R13" s="476"/>
    </row>
    <row r="14" spans="2:19" ht="15" customHeight="1">
      <c r="B14" s="494">
        <v>45536</v>
      </c>
      <c r="C14" s="303"/>
      <c r="D14" s="96"/>
      <c r="E14" s="96"/>
      <c r="F14" s="96"/>
      <c r="G14" s="303"/>
      <c r="H14" s="96"/>
      <c r="I14" s="96"/>
      <c r="J14" s="96"/>
      <c r="K14" s="303"/>
      <c r="L14" s="96"/>
      <c r="M14" s="96"/>
      <c r="N14" s="96"/>
      <c r="O14" s="96"/>
      <c r="P14" s="96"/>
      <c r="Q14" s="96"/>
      <c r="R14" s="476"/>
    </row>
    <row r="15" spans="2:19" ht="15" customHeight="1">
      <c r="B15" s="494">
        <v>45566</v>
      </c>
      <c r="C15" s="303"/>
      <c r="D15" s="96"/>
      <c r="E15" s="96"/>
      <c r="F15" s="96"/>
      <c r="G15" s="303"/>
      <c r="H15" s="96"/>
      <c r="I15" s="96"/>
      <c r="J15" s="96"/>
      <c r="K15" s="303"/>
      <c r="L15" s="96"/>
      <c r="M15" s="96"/>
      <c r="N15" s="96"/>
      <c r="O15" s="96"/>
      <c r="P15" s="96"/>
      <c r="Q15" s="96"/>
      <c r="R15" s="476"/>
    </row>
    <row r="16" spans="2:19" ht="15" customHeight="1">
      <c r="B16" s="494">
        <v>45597</v>
      </c>
      <c r="C16" s="303"/>
      <c r="D16" s="96"/>
      <c r="E16" s="96"/>
      <c r="F16" s="96"/>
      <c r="G16" s="303"/>
      <c r="H16" s="96"/>
      <c r="I16" s="96"/>
      <c r="J16" s="96"/>
      <c r="K16" s="303"/>
      <c r="L16" s="96"/>
      <c r="M16" s="96"/>
      <c r="N16" s="96"/>
      <c r="O16" s="96"/>
      <c r="P16" s="96"/>
      <c r="Q16" s="96"/>
      <c r="R16" s="476"/>
    </row>
    <row r="17" spans="2:18" ht="15" customHeight="1">
      <c r="B17" s="494">
        <v>45627</v>
      </c>
      <c r="C17" s="303"/>
      <c r="D17" s="96"/>
      <c r="E17" s="96"/>
      <c r="F17" s="96"/>
      <c r="G17" s="303"/>
      <c r="H17" s="96"/>
      <c r="I17" s="96"/>
      <c r="J17" s="96"/>
      <c r="K17" s="303"/>
      <c r="L17" s="96"/>
      <c r="M17" s="96"/>
      <c r="N17" s="96"/>
      <c r="O17" s="96"/>
      <c r="P17" s="96"/>
      <c r="Q17" s="96"/>
      <c r="R17" s="476"/>
    </row>
    <row r="18" spans="2:18" ht="15" customHeight="1">
      <c r="B18" s="494">
        <v>45658</v>
      </c>
      <c r="C18" s="303"/>
      <c r="D18" s="96"/>
      <c r="E18" s="96"/>
      <c r="F18" s="96"/>
      <c r="G18" s="303"/>
      <c r="H18" s="96"/>
      <c r="I18" s="96"/>
      <c r="J18" s="96"/>
      <c r="K18" s="303"/>
      <c r="L18" s="96"/>
      <c r="M18" s="96"/>
      <c r="N18" s="96"/>
      <c r="O18" s="96"/>
      <c r="P18" s="96"/>
      <c r="Q18" s="96"/>
      <c r="R18" s="476"/>
    </row>
    <row r="19" spans="2:18" ht="15" customHeight="1">
      <c r="B19" s="494">
        <v>45689</v>
      </c>
      <c r="C19" s="303"/>
      <c r="D19" s="96"/>
      <c r="E19" s="96"/>
      <c r="F19" s="96"/>
      <c r="G19" s="303"/>
      <c r="H19" s="96"/>
      <c r="I19" s="96"/>
      <c r="J19" s="96"/>
      <c r="K19" s="303"/>
      <c r="L19" s="96"/>
      <c r="M19" s="96"/>
      <c r="N19" s="96"/>
      <c r="O19" s="96"/>
      <c r="P19" s="96"/>
      <c r="Q19" s="96"/>
      <c r="R19" s="476"/>
    </row>
    <row r="20" spans="2:18" ht="15" customHeight="1" thickBot="1">
      <c r="B20" s="494">
        <v>45717</v>
      </c>
      <c r="C20" s="303"/>
      <c r="D20" s="96"/>
      <c r="E20" s="96"/>
      <c r="F20" s="96"/>
      <c r="G20" s="303"/>
      <c r="H20" s="96"/>
      <c r="I20" s="96"/>
      <c r="J20" s="96"/>
      <c r="K20" s="303"/>
      <c r="L20" s="96"/>
      <c r="M20" s="96"/>
      <c r="N20" s="96"/>
      <c r="O20" s="96"/>
      <c r="P20" s="96"/>
      <c r="Q20" s="96"/>
      <c r="R20" s="476"/>
    </row>
    <row r="21" spans="2:18" ht="15" customHeight="1" thickTop="1" thickBot="1">
      <c r="B21" s="305" t="s">
        <v>376</v>
      </c>
      <c r="C21" s="304" t="str">
        <f>IF(SUM(C9:C20)&lt;&gt;0,SUM(C9:C20),"")</f>
        <v/>
      </c>
      <c r="D21" s="299" t="str">
        <f t="shared" ref="D21:R21" si="0">IF(SUM(D9:D20)&lt;&gt;0,SUM(D9:D20),"")</f>
        <v/>
      </c>
      <c r="E21" s="299" t="str">
        <f t="shared" si="0"/>
        <v/>
      </c>
      <c r="F21" s="299" t="str">
        <f t="shared" si="0"/>
        <v/>
      </c>
      <c r="G21" s="299" t="str">
        <f t="shared" si="0"/>
        <v/>
      </c>
      <c r="H21" s="299" t="str">
        <f t="shared" si="0"/>
        <v/>
      </c>
      <c r="I21" s="299" t="str">
        <f t="shared" si="0"/>
        <v/>
      </c>
      <c r="J21" s="299" t="str">
        <f t="shared" si="0"/>
        <v/>
      </c>
      <c r="K21" s="299" t="str">
        <f t="shared" si="0"/>
        <v/>
      </c>
      <c r="L21" s="299" t="str">
        <f t="shared" si="0"/>
        <v/>
      </c>
      <c r="M21" s="299" t="str">
        <f t="shared" si="0"/>
        <v/>
      </c>
      <c r="N21" s="299" t="str">
        <f t="shared" si="0"/>
        <v/>
      </c>
      <c r="O21" s="299" t="str">
        <f t="shared" si="0"/>
        <v/>
      </c>
      <c r="P21" s="299" t="str">
        <f t="shared" si="0"/>
        <v/>
      </c>
      <c r="Q21" s="299" t="str">
        <f t="shared" si="0"/>
        <v/>
      </c>
      <c r="R21" s="300" t="str">
        <f t="shared" si="0"/>
        <v/>
      </c>
    </row>
    <row r="22" spans="2:18" ht="6" customHeight="1">
      <c r="B22" s="69"/>
    </row>
  </sheetData>
  <mergeCells count="8">
    <mergeCell ref="B4:D4"/>
    <mergeCell ref="E4:H4"/>
    <mergeCell ref="Q6:R6"/>
    <mergeCell ref="C6:F6"/>
    <mergeCell ref="G6:J6"/>
    <mergeCell ref="K6:N6"/>
    <mergeCell ref="O6:P6"/>
    <mergeCell ref="B6:B8"/>
  </mergeCells>
  <phoneticPr fontId="11"/>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508F-1707-4098-838D-AAB91C207C69}">
  <sheetPr>
    <tabColor rgb="FF92D050"/>
    <pageSetUpPr fitToPage="1"/>
  </sheetPr>
  <dimension ref="B1:S22"/>
  <sheetViews>
    <sheetView showGridLines="0" view="pageBreakPreview" zoomScale="70" zoomScaleNormal="100" zoomScaleSheetLayoutView="70" workbookViewId="0">
      <selection activeCell="B6" sqref="B6"/>
    </sheetView>
  </sheetViews>
  <sheetFormatPr defaultColWidth="9" defaultRowHeight="13"/>
  <cols>
    <col min="1" max="1" width="1.81640625" style="68" customWidth="1"/>
    <col min="2" max="2" width="13.7265625" style="68" customWidth="1"/>
    <col min="3" max="18" width="11.81640625" style="68" customWidth="1"/>
    <col min="19" max="19" width="1.26953125" style="68" customWidth="1"/>
    <col min="20" max="16384" width="9" style="68"/>
  </cols>
  <sheetData>
    <row r="1" spans="2:19" s="1" customFormat="1" ht="25.5" customHeight="1">
      <c r="B1" s="154" t="str">
        <f>コード!$A$1</f>
        <v>ビスフェノールA（海外供給者）</v>
      </c>
    </row>
    <row r="2" spans="2:19" s="64" customFormat="1" ht="14">
      <c r="B2" s="182" t="s">
        <v>377</v>
      </c>
      <c r="S2" s="110"/>
    </row>
    <row r="3" spans="2:19" s="64" customFormat="1" ht="7.5" customHeight="1" thickBot="1"/>
    <row r="4" spans="2:19" s="65" customFormat="1" ht="17.25" customHeight="1" thickBot="1">
      <c r="B4" s="1072" t="s">
        <v>302</v>
      </c>
      <c r="C4" s="1105"/>
      <c r="D4" s="1073"/>
      <c r="E4" s="1107" t="str">
        <f>IF(様式一覧表!D5="","",様式一覧表!D5)</f>
        <v/>
      </c>
      <c r="F4" s="1075"/>
      <c r="G4" s="1075"/>
      <c r="H4" s="1076"/>
      <c r="I4" s="66"/>
      <c r="J4" s="66"/>
      <c r="K4" s="66"/>
      <c r="L4" s="67"/>
      <c r="O4" s="67"/>
      <c r="Q4" s="67"/>
    </row>
    <row r="5" spans="2:19" s="64" customFormat="1" ht="28" customHeight="1">
      <c r="B5" s="294" t="s">
        <v>366</v>
      </c>
    </row>
    <row r="6" spans="2:19" ht="15" customHeight="1">
      <c r="B6" s="701"/>
      <c r="C6" s="1117" t="s">
        <v>367</v>
      </c>
      <c r="D6" s="1115"/>
      <c r="E6" s="1115"/>
      <c r="F6" s="1115"/>
      <c r="G6" s="1118" t="s">
        <v>368</v>
      </c>
      <c r="H6" s="1115"/>
      <c r="I6" s="1115"/>
      <c r="J6" s="1115"/>
      <c r="K6" s="1118" t="s">
        <v>369</v>
      </c>
      <c r="L6" s="1115"/>
      <c r="M6" s="1115"/>
      <c r="N6" s="1115"/>
      <c r="O6" s="1115" t="s">
        <v>82</v>
      </c>
      <c r="P6" s="1115"/>
      <c r="Q6" s="1115" t="s">
        <v>84</v>
      </c>
      <c r="R6" s="1116"/>
    </row>
    <row r="7" spans="2:19" ht="15" customHeight="1">
      <c r="B7" s="702"/>
      <c r="C7" s="694" t="s">
        <v>370</v>
      </c>
      <c r="D7" s="282" t="s">
        <v>371</v>
      </c>
      <c r="E7" s="282" t="s">
        <v>372</v>
      </c>
      <c r="F7" s="282" t="s">
        <v>373</v>
      </c>
      <c r="G7" s="282" t="s">
        <v>370</v>
      </c>
      <c r="H7" s="282" t="s">
        <v>371</v>
      </c>
      <c r="I7" s="282" t="s">
        <v>372</v>
      </c>
      <c r="J7" s="282" t="s">
        <v>373</v>
      </c>
      <c r="K7" s="282" t="s">
        <v>370</v>
      </c>
      <c r="L7" s="282" t="s">
        <v>371</v>
      </c>
      <c r="M7" s="282" t="s">
        <v>372</v>
      </c>
      <c r="N7" s="282" t="s">
        <v>373</v>
      </c>
      <c r="O7" s="282" t="s">
        <v>371</v>
      </c>
      <c r="P7" s="282" t="s">
        <v>373</v>
      </c>
      <c r="Q7" s="282" t="s">
        <v>371</v>
      </c>
      <c r="R7" s="695" t="s">
        <v>373</v>
      </c>
    </row>
    <row r="8" spans="2:19" ht="15" customHeight="1">
      <c r="B8" s="702"/>
      <c r="C8" s="706" t="s">
        <v>374</v>
      </c>
      <c r="D8" s="707" t="str">
        <f>'様式A-8-1'!D8</f>
        <v>（貴国通貨：）</v>
      </c>
      <c r="E8" s="708" t="s">
        <v>374</v>
      </c>
      <c r="F8" s="707" t="str">
        <f>'様式A-8-1'!F8</f>
        <v>（貴国通貨：）</v>
      </c>
      <c r="G8" s="708" t="s">
        <v>374</v>
      </c>
      <c r="H8" s="707" t="str">
        <f>'様式A-8-1'!H8</f>
        <v>（貴国通貨：）</v>
      </c>
      <c r="I8" s="708" t="s">
        <v>374</v>
      </c>
      <c r="J8" s="707" t="str">
        <f>'様式A-8-1'!J8</f>
        <v>（貴国通貨：）</v>
      </c>
      <c r="K8" s="708" t="s">
        <v>374</v>
      </c>
      <c r="L8" s="707" t="str">
        <f>'様式A-8-1'!L8</f>
        <v>（貴国通貨：）</v>
      </c>
      <c r="M8" s="708" t="s">
        <v>374</v>
      </c>
      <c r="N8" s="707" t="str">
        <f>'様式A-8-1'!N8</f>
        <v>（貴国通貨：）</v>
      </c>
      <c r="O8" s="707" t="str">
        <f>'様式A-8-1'!O8</f>
        <v>（貴国通貨：）</v>
      </c>
      <c r="P8" s="707" t="str">
        <f>'様式A-8-1'!P8</f>
        <v>（貴国通貨：）</v>
      </c>
      <c r="Q8" s="707" t="str">
        <f>'様式A-8-1'!Q8</f>
        <v>（貴国通貨：）</v>
      </c>
      <c r="R8" s="709" t="str">
        <f>'様式A-8-1'!R8</f>
        <v>（貴国通貨：）</v>
      </c>
    </row>
    <row r="9" spans="2:19" ht="15" customHeight="1">
      <c r="B9" s="703">
        <v>45383</v>
      </c>
      <c r="C9" s="710" t="str">
        <f ca="1">IF('様式A-8-1'!C9="","","【"&amp;ROUND(IFERROR(IF(ABS('様式A-8-1'!C9)&gt;=10,IF('様式A-8-1'!C9&gt;=0,'様式A-8-1'!C9*RANDBETWEEN(80,90)*0.01,'様式A-8-1'!C9*RANDBETWEEN(110,120)*0.01),'様式A-8-1'!C9-RANDBETWEEN(1,3)),0),0)&amp;"～"&amp;ROUND(IFERROR(IF(ABS('様式A-8-1'!C9)&gt;=10,IF('様式A-8-1'!C9&gt;=0,'様式A-8-1'!C9*RANDBETWEEN(110,120)*0.01,'様式A-8-1'!C9*RANDBETWEEN(80,90)*0.01),'様式A-8-1'!C9+RANDBETWEEN(1,3)),0),0)&amp;"】")</f>
        <v/>
      </c>
      <c r="D9" s="474" t="str">
        <f ca="1">IF('様式A-8-1'!D9="","","【"&amp;ROUND(IFERROR(IF(ABS('様式A-8-1'!D9)&gt;=10,IF('様式A-8-1'!D9&gt;=0,'様式A-8-1'!D9*RANDBETWEEN(80,90)*0.01,'様式A-8-1'!D9*RANDBETWEEN(110,120)*0.01),'様式A-8-1'!D9-RANDBETWEEN(1,3)),0),0)&amp;"～"&amp;ROUND(IFERROR(IF(ABS('様式A-8-1'!D9)&gt;=10,IF('様式A-8-1'!D9&gt;=0,'様式A-8-1'!D9*RANDBETWEEN(110,120)*0.01,'様式A-8-1'!D9*RANDBETWEEN(80,90)*0.01),'様式A-8-1'!D9+RANDBETWEEN(1,3)),0),0)&amp;"】")</f>
        <v/>
      </c>
      <c r="E9" s="474" t="str">
        <f ca="1">IF('様式A-8-1'!E9="","","【"&amp;ROUND(IFERROR(IF(ABS('様式A-8-1'!E9)&gt;=10,IF('様式A-8-1'!E9&gt;=0,'様式A-8-1'!E9*RANDBETWEEN(80,90)*0.01,'様式A-8-1'!E9*RANDBETWEEN(110,120)*0.01),'様式A-8-1'!E9-RANDBETWEEN(1,3)),0),0)&amp;"～"&amp;ROUND(IFERROR(IF(ABS('様式A-8-1'!E9)&gt;=10,IF('様式A-8-1'!E9&gt;=0,'様式A-8-1'!E9*RANDBETWEEN(110,120)*0.01,'様式A-8-1'!E9*RANDBETWEEN(80,90)*0.01),'様式A-8-1'!E9+RANDBETWEEN(1,3)),0),0)&amp;"】")</f>
        <v/>
      </c>
      <c r="F9" s="474" t="str">
        <f ca="1">IF('様式A-8-1'!F9="","","【"&amp;ROUND(IFERROR(IF(ABS('様式A-8-1'!F9)&gt;=10,IF('様式A-8-1'!F9&gt;=0,'様式A-8-1'!F9*RANDBETWEEN(80,90)*0.01,'様式A-8-1'!F9*RANDBETWEEN(110,120)*0.01),'様式A-8-1'!F9-RANDBETWEEN(1,3)),0),0)&amp;"～"&amp;ROUND(IFERROR(IF(ABS('様式A-8-1'!F9)&gt;=10,IF('様式A-8-1'!F9&gt;=0,'様式A-8-1'!F9*RANDBETWEEN(110,120)*0.01,'様式A-8-1'!F9*RANDBETWEEN(80,90)*0.01),'様式A-8-1'!F9+RANDBETWEEN(1,3)),0),0)&amp;"】")</f>
        <v/>
      </c>
      <c r="G9" s="474" t="str">
        <f ca="1">IF('様式A-8-1'!G9="","","【"&amp;ROUND(IFERROR(IF(ABS('様式A-8-1'!G9)&gt;=10,IF('様式A-8-1'!G9&gt;=0,'様式A-8-1'!G9*RANDBETWEEN(80,90)*0.01,'様式A-8-1'!G9*RANDBETWEEN(110,120)*0.01),'様式A-8-1'!G9-RANDBETWEEN(1,3)),0),0)&amp;"～"&amp;ROUND(IFERROR(IF(ABS('様式A-8-1'!G9)&gt;=10,IF('様式A-8-1'!G9&gt;=0,'様式A-8-1'!G9*RANDBETWEEN(110,120)*0.01,'様式A-8-1'!G9*RANDBETWEEN(80,90)*0.01),'様式A-8-1'!G9+RANDBETWEEN(1,3)),0),0)&amp;"】")</f>
        <v/>
      </c>
      <c r="H9" s="474" t="str">
        <f ca="1">IF('様式A-8-1'!H9="","","【"&amp;ROUND(IFERROR(IF(ABS('様式A-8-1'!H9)&gt;=10,IF('様式A-8-1'!H9&gt;=0,'様式A-8-1'!H9*RANDBETWEEN(80,90)*0.01,'様式A-8-1'!H9*RANDBETWEEN(110,120)*0.01),'様式A-8-1'!H9-RANDBETWEEN(1,3)),0),0)&amp;"～"&amp;ROUND(IFERROR(IF(ABS('様式A-8-1'!H9)&gt;=10,IF('様式A-8-1'!H9&gt;=0,'様式A-8-1'!H9*RANDBETWEEN(110,120)*0.01,'様式A-8-1'!H9*RANDBETWEEN(80,90)*0.01),'様式A-8-1'!H9+RANDBETWEEN(1,3)),0),0)&amp;"】")</f>
        <v/>
      </c>
      <c r="I9" s="474" t="str">
        <f ca="1">IF('様式A-8-1'!I9="","","【"&amp;ROUND(IFERROR(IF(ABS('様式A-8-1'!I9)&gt;=10,IF('様式A-8-1'!I9&gt;=0,'様式A-8-1'!I9*RANDBETWEEN(80,90)*0.01,'様式A-8-1'!I9*RANDBETWEEN(110,120)*0.01),'様式A-8-1'!I9-RANDBETWEEN(1,3)),0),0)&amp;"～"&amp;ROUND(IFERROR(IF(ABS('様式A-8-1'!I9)&gt;=10,IF('様式A-8-1'!I9&gt;=0,'様式A-8-1'!I9*RANDBETWEEN(110,120)*0.01,'様式A-8-1'!I9*RANDBETWEEN(80,90)*0.01),'様式A-8-1'!I9+RANDBETWEEN(1,3)),0),0)&amp;"】")</f>
        <v/>
      </c>
      <c r="J9" s="474" t="str">
        <f ca="1">IF('様式A-8-1'!J9="","","【"&amp;ROUND(IFERROR(IF(ABS('様式A-8-1'!J9)&gt;=10,IF('様式A-8-1'!J9&gt;=0,'様式A-8-1'!J9*RANDBETWEEN(80,90)*0.01,'様式A-8-1'!J9*RANDBETWEEN(110,120)*0.01),'様式A-8-1'!J9-RANDBETWEEN(1,3)),0),0)&amp;"～"&amp;ROUND(IFERROR(IF(ABS('様式A-8-1'!J9)&gt;=10,IF('様式A-8-1'!J9&gt;=0,'様式A-8-1'!J9*RANDBETWEEN(110,120)*0.01,'様式A-8-1'!J9*RANDBETWEEN(80,90)*0.01),'様式A-8-1'!J9+RANDBETWEEN(1,3)),0),0)&amp;"】")</f>
        <v/>
      </c>
      <c r="K9" s="474" t="str">
        <f ca="1">IF('様式A-8-1'!K9="","","【"&amp;ROUND(IFERROR(IF(ABS('様式A-8-1'!K9)&gt;=10,IF('様式A-8-1'!K9&gt;=0,'様式A-8-1'!K9*RANDBETWEEN(80,90)*0.01,'様式A-8-1'!K9*RANDBETWEEN(110,120)*0.01),'様式A-8-1'!K9-RANDBETWEEN(1,3)),0),0)&amp;"～"&amp;ROUND(IFERROR(IF(ABS('様式A-8-1'!K9)&gt;=10,IF('様式A-8-1'!K9&gt;=0,'様式A-8-1'!K9*RANDBETWEEN(110,120)*0.01,'様式A-8-1'!K9*RANDBETWEEN(80,90)*0.01),'様式A-8-1'!K9+RANDBETWEEN(1,3)),0),0)&amp;"】")</f>
        <v/>
      </c>
      <c r="L9" s="474" t="str">
        <f ca="1">IF('様式A-8-1'!L9="","","【"&amp;ROUND(IFERROR(IF(ABS('様式A-8-1'!L9)&gt;=10,IF('様式A-8-1'!L9&gt;=0,'様式A-8-1'!L9*RANDBETWEEN(80,90)*0.01,'様式A-8-1'!L9*RANDBETWEEN(110,120)*0.01),'様式A-8-1'!L9-RANDBETWEEN(1,3)),0),0)&amp;"～"&amp;ROUND(IFERROR(IF(ABS('様式A-8-1'!L9)&gt;=10,IF('様式A-8-1'!L9&gt;=0,'様式A-8-1'!L9*RANDBETWEEN(110,120)*0.01,'様式A-8-1'!L9*RANDBETWEEN(80,90)*0.01),'様式A-8-1'!L9+RANDBETWEEN(1,3)),0),0)&amp;"】")</f>
        <v/>
      </c>
      <c r="M9" s="474" t="str">
        <f ca="1">IF('様式A-8-1'!M9="","","【"&amp;ROUND(IFERROR(IF(ABS('様式A-8-1'!M9)&gt;=10,IF('様式A-8-1'!M9&gt;=0,'様式A-8-1'!M9*RANDBETWEEN(80,90)*0.01,'様式A-8-1'!M9*RANDBETWEEN(110,120)*0.01),'様式A-8-1'!M9-RANDBETWEEN(1,3)),0),0)&amp;"～"&amp;ROUND(IFERROR(IF(ABS('様式A-8-1'!M9)&gt;=10,IF('様式A-8-1'!M9&gt;=0,'様式A-8-1'!M9*RANDBETWEEN(110,120)*0.01,'様式A-8-1'!M9*RANDBETWEEN(80,90)*0.01),'様式A-8-1'!M9+RANDBETWEEN(1,3)),0),0)&amp;"】")</f>
        <v/>
      </c>
      <c r="N9" s="474" t="str">
        <f ca="1">IF('様式A-8-1'!N9="","","【"&amp;ROUND(IFERROR(IF(ABS('様式A-8-1'!N9)&gt;=10,IF('様式A-8-1'!N9&gt;=0,'様式A-8-1'!N9*RANDBETWEEN(80,90)*0.01,'様式A-8-1'!N9*RANDBETWEEN(110,120)*0.01),'様式A-8-1'!N9-RANDBETWEEN(1,3)),0),0)&amp;"～"&amp;ROUND(IFERROR(IF(ABS('様式A-8-1'!N9)&gt;=10,IF('様式A-8-1'!N9&gt;=0,'様式A-8-1'!N9*RANDBETWEEN(110,120)*0.01,'様式A-8-1'!N9*RANDBETWEEN(80,90)*0.01),'様式A-8-1'!N9+RANDBETWEEN(1,3)),0),0)&amp;"】")</f>
        <v/>
      </c>
      <c r="O9" s="474" t="str">
        <f ca="1">IF('様式A-8-1'!O9="","","【"&amp;ROUND(IFERROR(IF(ABS('様式A-8-1'!O9)&gt;=10,IF('様式A-8-1'!O9&gt;=0,'様式A-8-1'!O9*RANDBETWEEN(80,90)*0.01,'様式A-8-1'!O9*RANDBETWEEN(110,120)*0.01),'様式A-8-1'!O9-RANDBETWEEN(1,3)),0),0)&amp;"～"&amp;ROUND(IFERROR(IF(ABS('様式A-8-1'!O9)&gt;=10,IF('様式A-8-1'!O9&gt;=0,'様式A-8-1'!O9*RANDBETWEEN(110,120)*0.01,'様式A-8-1'!O9*RANDBETWEEN(80,90)*0.01),'様式A-8-1'!O9+RANDBETWEEN(1,3)),0),0)&amp;"】")</f>
        <v/>
      </c>
      <c r="P9" s="474" t="str">
        <f ca="1">IF('様式A-8-1'!P9="","","【"&amp;ROUND(IFERROR(IF(ABS('様式A-8-1'!P9)&gt;=10,IF('様式A-8-1'!P9&gt;=0,'様式A-8-1'!P9*RANDBETWEEN(80,90)*0.01,'様式A-8-1'!P9*RANDBETWEEN(110,120)*0.01),'様式A-8-1'!P9-RANDBETWEEN(1,3)),0),0)&amp;"～"&amp;ROUND(IFERROR(IF(ABS('様式A-8-1'!P9)&gt;=10,IF('様式A-8-1'!P9&gt;=0,'様式A-8-1'!P9*RANDBETWEEN(110,120)*0.01,'様式A-8-1'!P9*RANDBETWEEN(80,90)*0.01),'様式A-8-1'!P9+RANDBETWEEN(1,3)),0),0)&amp;"】")</f>
        <v/>
      </c>
      <c r="Q9" s="474" t="str">
        <f ca="1">IF('様式A-8-1'!Q9="","","【"&amp;ROUND(IFERROR(IF(ABS('様式A-8-1'!Q9)&gt;=10,IF('様式A-8-1'!Q9&gt;=0,'様式A-8-1'!Q9*RANDBETWEEN(80,90)*0.01,'様式A-8-1'!Q9*RANDBETWEEN(110,120)*0.01),'様式A-8-1'!Q9-RANDBETWEEN(1,3)),0),0)&amp;"～"&amp;ROUND(IFERROR(IF(ABS('様式A-8-1'!Q9)&gt;=10,IF('様式A-8-1'!Q9&gt;=0,'様式A-8-1'!Q9*RANDBETWEEN(110,120)*0.01,'様式A-8-1'!Q9*RANDBETWEEN(80,90)*0.01),'様式A-8-1'!Q9+RANDBETWEEN(1,3)),0),0)&amp;"】")</f>
        <v/>
      </c>
      <c r="R9" s="711" t="str">
        <f ca="1">IF('様式A-8-1'!R9="","","【"&amp;ROUND(IFERROR(IF(ABS('様式A-8-1'!R9)&gt;=10,IF('様式A-8-1'!R9&gt;=0,'様式A-8-1'!R9*RANDBETWEEN(80,90)*0.01,'様式A-8-1'!R9*RANDBETWEEN(110,120)*0.01),'様式A-8-1'!R9-RANDBETWEEN(1,3)),0),0)&amp;"～"&amp;ROUND(IFERROR(IF(ABS('様式A-8-1'!R9)&gt;=10,IF('様式A-8-1'!R9&gt;=0,'様式A-8-1'!R9*RANDBETWEEN(110,120)*0.01,'様式A-8-1'!R9*RANDBETWEEN(80,90)*0.01),'様式A-8-1'!R9+RANDBETWEEN(1,3)),0),0)&amp;"】")</f>
        <v/>
      </c>
    </row>
    <row r="10" spans="2:19" ht="15" customHeight="1">
      <c r="B10" s="703">
        <v>45413</v>
      </c>
      <c r="C10" s="696" t="str">
        <f ca="1">IF('様式A-8-1'!C10="","","【"&amp;ROUND(IFERROR(IF(ABS('様式A-8-1'!C10)&gt;=10,IF('様式A-8-1'!C10&gt;=0,'様式A-8-1'!C10*RANDBETWEEN(80,90)*0.01,'様式A-8-1'!C10*RANDBETWEEN(110,120)*0.01),'様式A-8-1'!C10-RANDBETWEEN(1,3)),0),0)&amp;"～"&amp;ROUND(IFERROR(IF(ABS('様式A-8-1'!C10)&gt;=10,IF('様式A-8-1'!C10&gt;=0,'様式A-8-1'!C10*RANDBETWEEN(110,120)*0.01,'様式A-8-1'!C10*RANDBETWEEN(80,90)*0.01),'様式A-8-1'!C10+RANDBETWEEN(1,3)),0),0)&amp;"】")</f>
        <v/>
      </c>
      <c r="D10" s="96" t="str">
        <f ca="1">IF('様式A-8-1'!D10="","","【"&amp;ROUND(IFERROR(IF(ABS('様式A-8-1'!D10)&gt;=10,IF('様式A-8-1'!D10&gt;=0,'様式A-8-1'!D10*RANDBETWEEN(80,90)*0.01,'様式A-8-1'!D10*RANDBETWEEN(110,120)*0.01),'様式A-8-1'!D10-RANDBETWEEN(1,3)),0),0)&amp;"～"&amp;ROUND(IFERROR(IF(ABS('様式A-8-1'!D10)&gt;=10,IF('様式A-8-1'!D10&gt;=0,'様式A-8-1'!D10*RANDBETWEEN(110,120)*0.01,'様式A-8-1'!D10*RANDBETWEEN(80,90)*0.01),'様式A-8-1'!D10+RANDBETWEEN(1,3)),0),0)&amp;"】")</f>
        <v/>
      </c>
      <c r="E10" s="96" t="str">
        <f ca="1">IF('様式A-8-1'!E10="","","【"&amp;ROUND(IFERROR(IF(ABS('様式A-8-1'!E10)&gt;=10,IF('様式A-8-1'!E10&gt;=0,'様式A-8-1'!E10*RANDBETWEEN(80,90)*0.01,'様式A-8-1'!E10*RANDBETWEEN(110,120)*0.01),'様式A-8-1'!E10-RANDBETWEEN(1,3)),0),0)&amp;"～"&amp;ROUND(IFERROR(IF(ABS('様式A-8-1'!E10)&gt;=10,IF('様式A-8-1'!E10&gt;=0,'様式A-8-1'!E10*RANDBETWEEN(110,120)*0.01,'様式A-8-1'!E10*RANDBETWEEN(80,90)*0.01),'様式A-8-1'!E10+RANDBETWEEN(1,3)),0),0)&amp;"】")</f>
        <v/>
      </c>
      <c r="F10" s="96" t="str">
        <f ca="1">IF('様式A-8-1'!F10="","","【"&amp;ROUND(IFERROR(IF(ABS('様式A-8-1'!F10)&gt;=10,IF('様式A-8-1'!F10&gt;=0,'様式A-8-1'!F10*RANDBETWEEN(80,90)*0.01,'様式A-8-1'!F10*RANDBETWEEN(110,120)*0.01),'様式A-8-1'!F10-RANDBETWEEN(1,3)),0),0)&amp;"～"&amp;ROUND(IFERROR(IF(ABS('様式A-8-1'!F10)&gt;=10,IF('様式A-8-1'!F10&gt;=0,'様式A-8-1'!F10*RANDBETWEEN(110,120)*0.01,'様式A-8-1'!F10*RANDBETWEEN(80,90)*0.01),'様式A-8-1'!F10+RANDBETWEEN(1,3)),0),0)&amp;"】")</f>
        <v/>
      </c>
      <c r="G10" s="96" t="str">
        <f ca="1">IF('様式A-8-1'!G10="","","【"&amp;ROUND(IFERROR(IF(ABS('様式A-8-1'!G10)&gt;=10,IF('様式A-8-1'!G10&gt;=0,'様式A-8-1'!G10*RANDBETWEEN(80,90)*0.01,'様式A-8-1'!G10*RANDBETWEEN(110,120)*0.01),'様式A-8-1'!G10-RANDBETWEEN(1,3)),0),0)&amp;"～"&amp;ROUND(IFERROR(IF(ABS('様式A-8-1'!G10)&gt;=10,IF('様式A-8-1'!G10&gt;=0,'様式A-8-1'!G10*RANDBETWEEN(110,120)*0.01,'様式A-8-1'!G10*RANDBETWEEN(80,90)*0.01),'様式A-8-1'!G10+RANDBETWEEN(1,3)),0),0)&amp;"】")</f>
        <v/>
      </c>
      <c r="H10" s="96" t="str">
        <f ca="1">IF('様式A-8-1'!H10="","","【"&amp;ROUND(IFERROR(IF(ABS('様式A-8-1'!H10)&gt;=10,IF('様式A-8-1'!H10&gt;=0,'様式A-8-1'!H10*RANDBETWEEN(80,90)*0.01,'様式A-8-1'!H10*RANDBETWEEN(110,120)*0.01),'様式A-8-1'!H10-RANDBETWEEN(1,3)),0),0)&amp;"～"&amp;ROUND(IFERROR(IF(ABS('様式A-8-1'!H10)&gt;=10,IF('様式A-8-1'!H10&gt;=0,'様式A-8-1'!H10*RANDBETWEEN(110,120)*0.01,'様式A-8-1'!H10*RANDBETWEEN(80,90)*0.01),'様式A-8-1'!H10+RANDBETWEEN(1,3)),0),0)&amp;"】")</f>
        <v/>
      </c>
      <c r="I10" s="96" t="str">
        <f ca="1">IF('様式A-8-1'!I10="","","【"&amp;ROUND(IFERROR(IF(ABS('様式A-8-1'!I10)&gt;=10,IF('様式A-8-1'!I10&gt;=0,'様式A-8-1'!I10*RANDBETWEEN(80,90)*0.01,'様式A-8-1'!I10*RANDBETWEEN(110,120)*0.01),'様式A-8-1'!I10-RANDBETWEEN(1,3)),0),0)&amp;"～"&amp;ROUND(IFERROR(IF(ABS('様式A-8-1'!I10)&gt;=10,IF('様式A-8-1'!I10&gt;=0,'様式A-8-1'!I10*RANDBETWEEN(110,120)*0.01,'様式A-8-1'!I10*RANDBETWEEN(80,90)*0.01),'様式A-8-1'!I10+RANDBETWEEN(1,3)),0),0)&amp;"】")</f>
        <v/>
      </c>
      <c r="J10" s="96" t="str">
        <f ca="1">IF('様式A-8-1'!J10="","","【"&amp;ROUND(IFERROR(IF(ABS('様式A-8-1'!J10)&gt;=10,IF('様式A-8-1'!J10&gt;=0,'様式A-8-1'!J10*RANDBETWEEN(80,90)*0.01,'様式A-8-1'!J10*RANDBETWEEN(110,120)*0.01),'様式A-8-1'!J10-RANDBETWEEN(1,3)),0),0)&amp;"～"&amp;ROUND(IFERROR(IF(ABS('様式A-8-1'!J10)&gt;=10,IF('様式A-8-1'!J10&gt;=0,'様式A-8-1'!J10*RANDBETWEEN(110,120)*0.01,'様式A-8-1'!J10*RANDBETWEEN(80,90)*0.01),'様式A-8-1'!J10+RANDBETWEEN(1,3)),0),0)&amp;"】")</f>
        <v/>
      </c>
      <c r="K10" s="96" t="str">
        <f ca="1">IF('様式A-8-1'!K10="","","【"&amp;ROUND(IFERROR(IF(ABS('様式A-8-1'!K10)&gt;=10,IF('様式A-8-1'!K10&gt;=0,'様式A-8-1'!K10*RANDBETWEEN(80,90)*0.01,'様式A-8-1'!K10*RANDBETWEEN(110,120)*0.01),'様式A-8-1'!K10-RANDBETWEEN(1,3)),0),0)&amp;"～"&amp;ROUND(IFERROR(IF(ABS('様式A-8-1'!K10)&gt;=10,IF('様式A-8-1'!K10&gt;=0,'様式A-8-1'!K10*RANDBETWEEN(110,120)*0.01,'様式A-8-1'!K10*RANDBETWEEN(80,90)*0.01),'様式A-8-1'!K10+RANDBETWEEN(1,3)),0),0)&amp;"】")</f>
        <v/>
      </c>
      <c r="L10" s="96" t="str">
        <f ca="1">IF('様式A-8-1'!L10="","","【"&amp;ROUND(IFERROR(IF(ABS('様式A-8-1'!L10)&gt;=10,IF('様式A-8-1'!L10&gt;=0,'様式A-8-1'!L10*RANDBETWEEN(80,90)*0.01,'様式A-8-1'!L10*RANDBETWEEN(110,120)*0.01),'様式A-8-1'!L10-RANDBETWEEN(1,3)),0),0)&amp;"～"&amp;ROUND(IFERROR(IF(ABS('様式A-8-1'!L10)&gt;=10,IF('様式A-8-1'!L10&gt;=0,'様式A-8-1'!L10*RANDBETWEEN(110,120)*0.01,'様式A-8-1'!L10*RANDBETWEEN(80,90)*0.01),'様式A-8-1'!L10+RANDBETWEEN(1,3)),0),0)&amp;"】")</f>
        <v/>
      </c>
      <c r="M10" s="96" t="str">
        <f ca="1">IF('様式A-8-1'!M10="","","【"&amp;ROUND(IFERROR(IF(ABS('様式A-8-1'!M10)&gt;=10,IF('様式A-8-1'!M10&gt;=0,'様式A-8-1'!M10*RANDBETWEEN(80,90)*0.01,'様式A-8-1'!M10*RANDBETWEEN(110,120)*0.01),'様式A-8-1'!M10-RANDBETWEEN(1,3)),0),0)&amp;"～"&amp;ROUND(IFERROR(IF(ABS('様式A-8-1'!M10)&gt;=10,IF('様式A-8-1'!M10&gt;=0,'様式A-8-1'!M10*RANDBETWEEN(110,120)*0.01,'様式A-8-1'!M10*RANDBETWEEN(80,90)*0.01),'様式A-8-1'!M10+RANDBETWEEN(1,3)),0),0)&amp;"】")</f>
        <v/>
      </c>
      <c r="N10" s="96" t="str">
        <f ca="1">IF('様式A-8-1'!N10="","","【"&amp;ROUND(IFERROR(IF(ABS('様式A-8-1'!N10)&gt;=10,IF('様式A-8-1'!N10&gt;=0,'様式A-8-1'!N10*RANDBETWEEN(80,90)*0.01,'様式A-8-1'!N10*RANDBETWEEN(110,120)*0.01),'様式A-8-1'!N10-RANDBETWEEN(1,3)),0),0)&amp;"～"&amp;ROUND(IFERROR(IF(ABS('様式A-8-1'!N10)&gt;=10,IF('様式A-8-1'!N10&gt;=0,'様式A-8-1'!N10*RANDBETWEEN(110,120)*0.01,'様式A-8-1'!N10*RANDBETWEEN(80,90)*0.01),'様式A-8-1'!N10+RANDBETWEEN(1,3)),0),0)&amp;"】")</f>
        <v/>
      </c>
      <c r="O10" s="96" t="str">
        <f ca="1">IF('様式A-8-1'!O10="","","【"&amp;ROUND(IFERROR(IF(ABS('様式A-8-1'!O10)&gt;=10,IF('様式A-8-1'!O10&gt;=0,'様式A-8-1'!O10*RANDBETWEEN(80,90)*0.01,'様式A-8-1'!O10*RANDBETWEEN(110,120)*0.01),'様式A-8-1'!O10-RANDBETWEEN(1,3)),0),0)&amp;"～"&amp;ROUND(IFERROR(IF(ABS('様式A-8-1'!O10)&gt;=10,IF('様式A-8-1'!O10&gt;=0,'様式A-8-1'!O10*RANDBETWEEN(110,120)*0.01,'様式A-8-1'!O10*RANDBETWEEN(80,90)*0.01),'様式A-8-1'!O10+RANDBETWEEN(1,3)),0),0)&amp;"】")</f>
        <v/>
      </c>
      <c r="P10" s="96" t="str">
        <f ca="1">IF('様式A-8-1'!P10="","","【"&amp;ROUND(IFERROR(IF(ABS('様式A-8-1'!P10)&gt;=10,IF('様式A-8-1'!P10&gt;=0,'様式A-8-1'!P10*RANDBETWEEN(80,90)*0.01,'様式A-8-1'!P10*RANDBETWEEN(110,120)*0.01),'様式A-8-1'!P10-RANDBETWEEN(1,3)),0),0)&amp;"～"&amp;ROUND(IFERROR(IF(ABS('様式A-8-1'!P10)&gt;=10,IF('様式A-8-1'!P10&gt;=0,'様式A-8-1'!P10*RANDBETWEEN(110,120)*0.01,'様式A-8-1'!P10*RANDBETWEEN(80,90)*0.01),'様式A-8-1'!P10+RANDBETWEEN(1,3)),0),0)&amp;"】")</f>
        <v/>
      </c>
      <c r="Q10" s="96" t="str">
        <f ca="1">IF('様式A-8-1'!Q10="","","【"&amp;ROUND(IFERROR(IF(ABS('様式A-8-1'!Q10)&gt;=10,IF('様式A-8-1'!Q10&gt;=0,'様式A-8-1'!Q10*RANDBETWEEN(80,90)*0.01,'様式A-8-1'!Q10*RANDBETWEEN(110,120)*0.01),'様式A-8-1'!Q10-RANDBETWEEN(1,3)),0),0)&amp;"～"&amp;ROUND(IFERROR(IF(ABS('様式A-8-1'!Q10)&gt;=10,IF('様式A-8-1'!Q10&gt;=0,'様式A-8-1'!Q10*RANDBETWEEN(110,120)*0.01,'様式A-8-1'!Q10*RANDBETWEEN(80,90)*0.01),'様式A-8-1'!Q10+RANDBETWEEN(1,3)),0),0)&amp;"】")</f>
        <v/>
      </c>
      <c r="R10" s="697" t="str">
        <f ca="1">IF('様式A-8-1'!R10="","","【"&amp;ROUND(IFERROR(IF(ABS('様式A-8-1'!R10)&gt;=10,IF('様式A-8-1'!R10&gt;=0,'様式A-8-1'!R10*RANDBETWEEN(80,90)*0.01,'様式A-8-1'!R10*RANDBETWEEN(110,120)*0.01),'様式A-8-1'!R10-RANDBETWEEN(1,3)),0),0)&amp;"～"&amp;ROUND(IFERROR(IF(ABS('様式A-8-1'!R10)&gt;=10,IF('様式A-8-1'!R10&gt;=0,'様式A-8-1'!R10*RANDBETWEEN(110,120)*0.01,'様式A-8-1'!R10*RANDBETWEEN(80,90)*0.01),'様式A-8-1'!R10+RANDBETWEEN(1,3)),0),0)&amp;"】")</f>
        <v/>
      </c>
    </row>
    <row r="11" spans="2:19" ht="15" customHeight="1">
      <c r="B11" s="703">
        <v>45444</v>
      </c>
      <c r="C11" s="696" t="str">
        <f ca="1">IF('様式A-8-1'!C11="","","【"&amp;ROUND(IFERROR(IF(ABS('様式A-8-1'!C11)&gt;=10,IF('様式A-8-1'!C11&gt;=0,'様式A-8-1'!C11*RANDBETWEEN(80,90)*0.01,'様式A-8-1'!C11*RANDBETWEEN(110,120)*0.01),'様式A-8-1'!C11-RANDBETWEEN(1,3)),0),0)&amp;"～"&amp;ROUND(IFERROR(IF(ABS('様式A-8-1'!C11)&gt;=10,IF('様式A-8-1'!C11&gt;=0,'様式A-8-1'!C11*RANDBETWEEN(110,120)*0.01,'様式A-8-1'!C11*RANDBETWEEN(80,90)*0.01),'様式A-8-1'!C11+RANDBETWEEN(1,3)),0),0)&amp;"】")</f>
        <v/>
      </c>
      <c r="D11" s="96" t="str">
        <f ca="1">IF('様式A-8-1'!D11="","","【"&amp;ROUND(IFERROR(IF(ABS('様式A-8-1'!D11)&gt;=10,IF('様式A-8-1'!D11&gt;=0,'様式A-8-1'!D11*RANDBETWEEN(80,90)*0.01,'様式A-8-1'!D11*RANDBETWEEN(110,120)*0.01),'様式A-8-1'!D11-RANDBETWEEN(1,3)),0),0)&amp;"～"&amp;ROUND(IFERROR(IF(ABS('様式A-8-1'!D11)&gt;=10,IF('様式A-8-1'!D11&gt;=0,'様式A-8-1'!D11*RANDBETWEEN(110,120)*0.01,'様式A-8-1'!D11*RANDBETWEEN(80,90)*0.01),'様式A-8-1'!D11+RANDBETWEEN(1,3)),0),0)&amp;"】")</f>
        <v/>
      </c>
      <c r="E11" s="96" t="str">
        <f ca="1">IF('様式A-8-1'!E11="","","【"&amp;ROUND(IFERROR(IF(ABS('様式A-8-1'!E11)&gt;=10,IF('様式A-8-1'!E11&gt;=0,'様式A-8-1'!E11*RANDBETWEEN(80,90)*0.01,'様式A-8-1'!E11*RANDBETWEEN(110,120)*0.01),'様式A-8-1'!E11-RANDBETWEEN(1,3)),0),0)&amp;"～"&amp;ROUND(IFERROR(IF(ABS('様式A-8-1'!E11)&gt;=10,IF('様式A-8-1'!E11&gt;=0,'様式A-8-1'!E11*RANDBETWEEN(110,120)*0.01,'様式A-8-1'!E11*RANDBETWEEN(80,90)*0.01),'様式A-8-1'!E11+RANDBETWEEN(1,3)),0),0)&amp;"】")</f>
        <v/>
      </c>
      <c r="F11" s="96" t="str">
        <f ca="1">IF('様式A-8-1'!F11="","","【"&amp;ROUND(IFERROR(IF(ABS('様式A-8-1'!F11)&gt;=10,IF('様式A-8-1'!F11&gt;=0,'様式A-8-1'!F11*RANDBETWEEN(80,90)*0.01,'様式A-8-1'!F11*RANDBETWEEN(110,120)*0.01),'様式A-8-1'!F11-RANDBETWEEN(1,3)),0),0)&amp;"～"&amp;ROUND(IFERROR(IF(ABS('様式A-8-1'!F11)&gt;=10,IF('様式A-8-1'!F11&gt;=0,'様式A-8-1'!F11*RANDBETWEEN(110,120)*0.01,'様式A-8-1'!F11*RANDBETWEEN(80,90)*0.01),'様式A-8-1'!F11+RANDBETWEEN(1,3)),0),0)&amp;"】")</f>
        <v/>
      </c>
      <c r="G11" s="96" t="str">
        <f ca="1">IF('様式A-8-1'!G11="","","【"&amp;ROUND(IFERROR(IF(ABS('様式A-8-1'!G11)&gt;=10,IF('様式A-8-1'!G11&gt;=0,'様式A-8-1'!G11*RANDBETWEEN(80,90)*0.01,'様式A-8-1'!G11*RANDBETWEEN(110,120)*0.01),'様式A-8-1'!G11-RANDBETWEEN(1,3)),0),0)&amp;"～"&amp;ROUND(IFERROR(IF(ABS('様式A-8-1'!G11)&gt;=10,IF('様式A-8-1'!G11&gt;=0,'様式A-8-1'!G11*RANDBETWEEN(110,120)*0.01,'様式A-8-1'!G11*RANDBETWEEN(80,90)*0.01),'様式A-8-1'!G11+RANDBETWEEN(1,3)),0),0)&amp;"】")</f>
        <v/>
      </c>
      <c r="H11" s="96" t="str">
        <f ca="1">IF('様式A-8-1'!H11="","","【"&amp;ROUND(IFERROR(IF(ABS('様式A-8-1'!H11)&gt;=10,IF('様式A-8-1'!H11&gt;=0,'様式A-8-1'!H11*RANDBETWEEN(80,90)*0.01,'様式A-8-1'!H11*RANDBETWEEN(110,120)*0.01),'様式A-8-1'!H11-RANDBETWEEN(1,3)),0),0)&amp;"～"&amp;ROUND(IFERROR(IF(ABS('様式A-8-1'!H11)&gt;=10,IF('様式A-8-1'!H11&gt;=0,'様式A-8-1'!H11*RANDBETWEEN(110,120)*0.01,'様式A-8-1'!H11*RANDBETWEEN(80,90)*0.01),'様式A-8-1'!H11+RANDBETWEEN(1,3)),0),0)&amp;"】")</f>
        <v/>
      </c>
      <c r="I11" s="96" t="str">
        <f ca="1">IF('様式A-8-1'!I11="","","【"&amp;ROUND(IFERROR(IF(ABS('様式A-8-1'!I11)&gt;=10,IF('様式A-8-1'!I11&gt;=0,'様式A-8-1'!I11*RANDBETWEEN(80,90)*0.01,'様式A-8-1'!I11*RANDBETWEEN(110,120)*0.01),'様式A-8-1'!I11-RANDBETWEEN(1,3)),0),0)&amp;"～"&amp;ROUND(IFERROR(IF(ABS('様式A-8-1'!I11)&gt;=10,IF('様式A-8-1'!I11&gt;=0,'様式A-8-1'!I11*RANDBETWEEN(110,120)*0.01,'様式A-8-1'!I11*RANDBETWEEN(80,90)*0.01),'様式A-8-1'!I11+RANDBETWEEN(1,3)),0),0)&amp;"】")</f>
        <v/>
      </c>
      <c r="J11" s="96" t="str">
        <f ca="1">IF('様式A-8-1'!J11="","","【"&amp;ROUND(IFERROR(IF(ABS('様式A-8-1'!J11)&gt;=10,IF('様式A-8-1'!J11&gt;=0,'様式A-8-1'!J11*RANDBETWEEN(80,90)*0.01,'様式A-8-1'!J11*RANDBETWEEN(110,120)*0.01),'様式A-8-1'!J11-RANDBETWEEN(1,3)),0),0)&amp;"～"&amp;ROUND(IFERROR(IF(ABS('様式A-8-1'!J11)&gt;=10,IF('様式A-8-1'!J11&gt;=0,'様式A-8-1'!J11*RANDBETWEEN(110,120)*0.01,'様式A-8-1'!J11*RANDBETWEEN(80,90)*0.01),'様式A-8-1'!J11+RANDBETWEEN(1,3)),0),0)&amp;"】")</f>
        <v/>
      </c>
      <c r="K11" s="96" t="str">
        <f ca="1">IF('様式A-8-1'!K11="","","【"&amp;ROUND(IFERROR(IF(ABS('様式A-8-1'!K11)&gt;=10,IF('様式A-8-1'!K11&gt;=0,'様式A-8-1'!K11*RANDBETWEEN(80,90)*0.01,'様式A-8-1'!K11*RANDBETWEEN(110,120)*0.01),'様式A-8-1'!K11-RANDBETWEEN(1,3)),0),0)&amp;"～"&amp;ROUND(IFERROR(IF(ABS('様式A-8-1'!K11)&gt;=10,IF('様式A-8-1'!K11&gt;=0,'様式A-8-1'!K11*RANDBETWEEN(110,120)*0.01,'様式A-8-1'!K11*RANDBETWEEN(80,90)*0.01),'様式A-8-1'!K11+RANDBETWEEN(1,3)),0),0)&amp;"】")</f>
        <v/>
      </c>
      <c r="L11" s="96" t="str">
        <f ca="1">IF('様式A-8-1'!L11="","","【"&amp;ROUND(IFERROR(IF(ABS('様式A-8-1'!L11)&gt;=10,IF('様式A-8-1'!L11&gt;=0,'様式A-8-1'!L11*RANDBETWEEN(80,90)*0.01,'様式A-8-1'!L11*RANDBETWEEN(110,120)*0.01),'様式A-8-1'!L11-RANDBETWEEN(1,3)),0),0)&amp;"～"&amp;ROUND(IFERROR(IF(ABS('様式A-8-1'!L11)&gt;=10,IF('様式A-8-1'!L11&gt;=0,'様式A-8-1'!L11*RANDBETWEEN(110,120)*0.01,'様式A-8-1'!L11*RANDBETWEEN(80,90)*0.01),'様式A-8-1'!L11+RANDBETWEEN(1,3)),0),0)&amp;"】")</f>
        <v/>
      </c>
      <c r="M11" s="96" t="str">
        <f ca="1">IF('様式A-8-1'!M11="","","【"&amp;ROUND(IFERROR(IF(ABS('様式A-8-1'!M11)&gt;=10,IF('様式A-8-1'!M11&gt;=0,'様式A-8-1'!M11*RANDBETWEEN(80,90)*0.01,'様式A-8-1'!M11*RANDBETWEEN(110,120)*0.01),'様式A-8-1'!M11-RANDBETWEEN(1,3)),0),0)&amp;"～"&amp;ROUND(IFERROR(IF(ABS('様式A-8-1'!M11)&gt;=10,IF('様式A-8-1'!M11&gt;=0,'様式A-8-1'!M11*RANDBETWEEN(110,120)*0.01,'様式A-8-1'!M11*RANDBETWEEN(80,90)*0.01),'様式A-8-1'!M11+RANDBETWEEN(1,3)),0),0)&amp;"】")</f>
        <v/>
      </c>
      <c r="N11" s="96" t="str">
        <f ca="1">IF('様式A-8-1'!N11="","","【"&amp;ROUND(IFERROR(IF(ABS('様式A-8-1'!N11)&gt;=10,IF('様式A-8-1'!N11&gt;=0,'様式A-8-1'!N11*RANDBETWEEN(80,90)*0.01,'様式A-8-1'!N11*RANDBETWEEN(110,120)*0.01),'様式A-8-1'!N11-RANDBETWEEN(1,3)),0),0)&amp;"～"&amp;ROUND(IFERROR(IF(ABS('様式A-8-1'!N11)&gt;=10,IF('様式A-8-1'!N11&gt;=0,'様式A-8-1'!N11*RANDBETWEEN(110,120)*0.01,'様式A-8-1'!N11*RANDBETWEEN(80,90)*0.01),'様式A-8-1'!N11+RANDBETWEEN(1,3)),0),0)&amp;"】")</f>
        <v/>
      </c>
      <c r="O11" s="96" t="str">
        <f ca="1">IF('様式A-8-1'!O11="","","【"&amp;ROUND(IFERROR(IF(ABS('様式A-8-1'!O11)&gt;=10,IF('様式A-8-1'!O11&gt;=0,'様式A-8-1'!O11*RANDBETWEEN(80,90)*0.01,'様式A-8-1'!O11*RANDBETWEEN(110,120)*0.01),'様式A-8-1'!O11-RANDBETWEEN(1,3)),0),0)&amp;"～"&amp;ROUND(IFERROR(IF(ABS('様式A-8-1'!O11)&gt;=10,IF('様式A-8-1'!O11&gt;=0,'様式A-8-1'!O11*RANDBETWEEN(110,120)*0.01,'様式A-8-1'!O11*RANDBETWEEN(80,90)*0.01),'様式A-8-1'!O11+RANDBETWEEN(1,3)),0),0)&amp;"】")</f>
        <v/>
      </c>
      <c r="P11" s="96" t="str">
        <f ca="1">IF('様式A-8-1'!P11="","","【"&amp;ROUND(IFERROR(IF(ABS('様式A-8-1'!P11)&gt;=10,IF('様式A-8-1'!P11&gt;=0,'様式A-8-1'!P11*RANDBETWEEN(80,90)*0.01,'様式A-8-1'!P11*RANDBETWEEN(110,120)*0.01),'様式A-8-1'!P11-RANDBETWEEN(1,3)),0),0)&amp;"～"&amp;ROUND(IFERROR(IF(ABS('様式A-8-1'!P11)&gt;=10,IF('様式A-8-1'!P11&gt;=0,'様式A-8-1'!P11*RANDBETWEEN(110,120)*0.01,'様式A-8-1'!P11*RANDBETWEEN(80,90)*0.01),'様式A-8-1'!P11+RANDBETWEEN(1,3)),0),0)&amp;"】")</f>
        <v/>
      </c>
      <c r="Q11" s="96" t="str">
        <f ca="1">IF('様式A-8-1'!Q11="","","【"&amp;ROUND(IFERROR(IF(ABS('様式A-8-1'!Q11)&gt;=10,IF('様式A-8-1'!Q11&gt;=0,'様式A-8-1'!Q11*RANDBETWEEN(80,90)*0.01,'様式A-8-1'!Q11*RANDBETWEEN(110,120)*0.01),'様式A-8-1'!Q11-RANDBETWEEN(1,3)),0),0)&amp;"～"&amp;ROUND(IFERROR(IF(ABS('様式A-8-1'!Q11)&gt;=10,IF('様式A-8-1'!Q11&gt;=0,'様式A-8-1'!Q11*RANDBETWEEN(110,120)*0.01,'様式A-8-1'!Q11*RANDBETWEEN(80,90)*0.01),'様式A-8-1'!Q11+RANDBETWEEN(1,3)),0),0)&amp;"】")</f>
        <v/>
      </c>
      <c r="R11" s="697" t="str">
        <f ca="1">IF('様式A-8-1'!R11="","","【"&amp;ROUND(IFERROR(IF(ABS('様式A-8-1'!R11)&gt;=10,IF('様式A-8-1'!R11&gt;=0,'様式A-8-1'!R11*RANDBETWEEN(80,90)*0.01,'様式A-8-1'!R11*RANDBETWEEN(110,120)*0.01),'様式A-8-1'!R11-RANDBETWEEN(1,3)),0),0)&amp;"～"&amp;ROUND(IFERROR(IF(ABS('様式A-8-1'!R11)&gt;=10,IF('様式A-8-1'!R11&gt;=0,'様式A-8-1'!R11*RANDBETWEEN(110,120)*0.01,'様式A-8-1'!R11*RANDBETWEEN(80,90)*0.01),'様式A-8-1'!R11+RANDBETWEEN(1,3)),0),0)&amp;"】")</f>
        <v/>
      </c>
    </row>
    <row r="12" spans="2:19" ht="15" customHeight="1">
      <c r="B12" s="703">
        <v>45474</v>
      </c>
      <c r="C12" s="696" t="str">
        <f ca="1">IF('様式A-8-1'!C12="","","【"&amp;ROUND(IFERROR(IF(ABS('様式A-8-1'!C12)&gt;=10,IF('様式A-8-1'!C12&gt;=0,'様式A-8-1'!C12*RANDBETWEEN(80,90)*0.01,'様式A-8-1'!C12*RANDBETWEEN(110,120)*0.01),'様式A-8-1'!C12-RANDBETWEEN(1,3)),0),0)&amp;"～"&amp;ROUND(IFERROR(IF(ABS('様式A-8-1'!C12)&gt;=10,IF('様式A-8-1'!C12&gt;=0,'様式A-8-1'!C12*RANDBETWEEN(110,120)*0.01,'様式A-8-1'!C12*RANDBETWEEN(80,90)*0.01),'様式A-8-1'!C12+RANDBETWEEN(1,3)),0),0)&amp;"】")</f>
        <v/>
      </c>
      <c r="D12" s="96" t="str">
        <f ca="1">IF('様式A-8-1'!D12="","","【"&amp;ROUND(IFERROR(IF(ABS('様式A-8-1'!D12)&gt;=10,IF('様式A-8-1'!D12&gt;=0,'様式A-8-1'!D12*RANDBETWEEN(80,90)*0.01,'様式A-8-1'!D12*RANDBETWEEN(110,120)*0.01),'様式A-8-1'!D12-RANDBETWEEN(1,3)),0),0)&amp;"～"&amp;ROUND(IFERROR(IF(ABS('様式A-8-1'!D12)&gt;=10,IF('様式A-8-1'!D12&gt;=0,'様式A-8-1'!D12*RANDBETWEEN(110,120)*0.01,'様式A-8-1'!D12*RANDBETWEEN(80,90)*0.01),'様式A-8-1'!D12+RANDBETWEEN(1,3)),0),0)&amp;"】")</f>
        <v/>
      </c>
      <c r="E12" s="96" t="str">
        <f ca="1">IF('様式A-8-1'!E12="","","【"&amp;ROUND(IFERROR(IF(ABS('様式A-8-1'!E12)&gt;=10,IF('様式A-8-1'!E12&gt;=0,'様式A-8-1'!E12*RANDBETWEEN(80,90)*0.01,'様式A-8-1'!E12*RANDBETWEEN(110,120)*0.01),'様式A-8-1'!E12-RANDBETWEEN(1,3)),0),0)&amp;"～"&amp;ROUND(IFERROR(IF(ABS('様式A-8-1'!E12)&gt;=10,IF('様式A-8-1'!E12&gt;=0,'様式A-8-1'!E12*RANDBETWEEN(110,120)*0.01,'様式A-8-1'!E12*RANDBETWEEN(80,90)*0.01),'様式A-8-1'!E12+RANDBETWEEN(1,3)),0),0)&amp;"】")</f>
        <v/>
      </c>
      <c r="F12" s="96" t="str">
        <f ca="1">IF('様式A-8-1'!F12="","","【"&amp;ROUND(IFERROR(IF(ABS('様式A-8-1'!F12)&gt;=10,IF('様式A-8-1'!F12&gt;=0,'様式A-8-1'!F12*RANDBETWEEN(80,90)*0.01,'様式A-8-1'!F12*RANDBETWEEN(110,120)*0.01),'様式A-8-1'!F12-RANDBETWEEN(1,3)),0),0)&amp;"～"&amp;ROUND(IFERROR(IF(ABS('様式A-8-1'!F12)&gt;=10,IF('様式A-8-1'!F12&gt;=0,'様式A-8-1'!F12*RANDBETWEEN(110,120)*0.01,'様式A-8-1'!F12*RANDBETWEEN(80,90)*0.01),'様式A-8-1'!F12+RANDBETWEEN(1,3)),0),0)&amp;"】")</f>
        <v/>
      </c>
      <c r="G12" s="96" t="str">
        <f ca="1">IF('様式A-8-1'!G12="","","【"&amp;ROUND(IFERROR(IF(ABS('様式A-8-1'!G12)&gt;=10,IF('様式A-8-1'!G12&gt;=0,'様式A-8-1'!G12*RANDBETWEEN(80,90)*0.01,'様式A-8-1'!G12*RANDBETWEEN(110,120)*0.01),'様式A-8-1'!G12-RANDBETWEEN(1,3)),0),0)&amp;"～"&amp;ROUND(IFERROR(IF(ABS('様式A-8-1'!G12)&gt;=10,IF('様式A-8-1'!G12&gt;=0,'様式A-8-1'!G12*RANDBETWEEN(110,120)*0.01,'様式A-8-1'!G12*RANDBETWEEN(80,90)*0.01),'様式A-8-1'!G12+RANDBETWEEN(1,3)),0),0)&amp;"】")</f>
        <v/>
      </c>
      <c r="H12" s="96" t="str">
        <f ca="1">IF('様式A-8-1'!H12="","","【"&amp;ROUND(IFERROR(IF(ABS('様式A-8-1'!H12)&gt;=10,IF('様式A-8-1'!H12&gt;=0,'様式A-8-1'!H12*RANDBETWEEN(80,90)*0.01,'様式A-8-1'!H12*RANDBETWEEN(110,120)*0.01),'様式A-8-1'!H12-RANDBETWEEN(1,3)),0),0)&amp;"～"&amp;ROUND(IFERROR(IF(ABS('様式A-8-1'!H12)&gt;=10,IF('様式A-8-1'!H12&gt;=0,'様式A-8-1'!H12*RANDBETWEEN(110,120)*0.01,'様式A-8-1'!H12*RANDBETWEEN(80,90)*0.01),'様式A-8-1'!H12+RANDBETWEEN(1,3)),0),0)&amp;"】")</f>
        <v/>
      </c>
      <c r="I12" s="96" t="str">
        <f ca="1">IF('様式A-8-1'!I12="","","【"&amp;ROUND(IFERROR(IF(ABS('様式A-8-1'!I12)&gt;=10,IF('様式A-8-1'!I12&gt;=0,'様式A-8-1'!I12*RANDBETWEEN(80,90)*0.01,'様式A-8-1'!I12*RANDBETWEEN(110,120)*0.01),'様式A-8-1'!I12-RANDBETWEEN(1,3)),0),0)&amp;"～"&amp;ROUND(IFERROR(IF(ABS('様式A-8-1'!I12)&gt;=10,IF('様式A-8-1'!I12&gt;=0,'様式A-8-1'!I12*RANDBETWEEN(110,120)*0.01,'様式A-8-1'!I12*RANDBETWEEN(80,90)*0.01),'様式A-8-1'!I12+RANDBETWEEN(1,3)),0),0)&amp;"】")</f>
        <v/>
      </c>
      <c r="J12" s="96" t="str">
        <f ca="1">IF('様式A-8-1'!J12="","","【"&amp;ROUND(IFERROR(IF(ABS('様式A-8-1'!J12)&gt;=10,IF('様式A-8-1'!J12&gt;=0,'様式A-8-1'!J12*RANDBETWEEN(80,90)*0.01,'様式A-8-1'!J12*RANDBETWEEN(110,120)*0.01),'様式A-8-1'!J12-RANDBETWEEN(1,3)),0),0)&amp;"～"&amp;ROUND(IFERROR(IF(ABS('様式A-8-1'!J12)&gt;=10,IF('様式A-8-1'!J12&gt;=0,'様式A-8-1'!J12*RANDBETWEEN(110,120)*0.01,'様式A-8-1'!J12*RANDBETWEEN(80,90)*0.01),'様式A-8-1'!J12+RANDBETWEEN(1,3)),0),0)&amp;"】")</f>
        <v/>
      </c>
      <c r="K12" s="96" t="str">
        <f ca="1">IF('様式A-8-1'!K12="","","【"&amp;ROUND(IFERROR(IF(ABS('様式A-8-1'!K12)&gt;=10,IF('様式A-8-1'!K12&gt;=0,'様式A-8-1'!K12*RANDBETWEEN(80,90)*0.01,'様式A-8-1'!K12*RANDBETWEEN(110,120)*0.01),'様式A-8-1'!K12-RANDBETWEEN(1,3)),0),0)&amp;"～"&amp;ROUND(IFERROR(IF(ABS('様式A-8-1'!K12)&gt;=10,IF('様式A-8-1'!K12&gt;=0,'様式A-8-1'!K12*RANDBETWEEN(110,120)*0.01,'様式A-8-1'!K12*RANDBETWEEN(80,90)*0.01),'様式A-8-1'!K12+RANDBETWEEN(1,3)),0),0)&amp;"】")</f>
        <v/>
      </c>
      <c r="L12" s="96" t="str">
        <f ca="1">IF('様式A-8-1'!L12="","","【"&amp;ROUND(IFERROR(IF(ABS('様式A-8-1'!L12)&gt;=10,IF('様式A-8-1'!L12&gt;=0,'様式A-8-1'!L12*RANDBETWEEN(80,90)*0.01,'様式A-8-1'!L12*RANDBETWEEN(110,120)*0.01),'様式A-8-1'!L12-RANDBETWEEN(1,3)),0),0)&amp;"～"&amp;ROUND(IFERROR(IF(ABS('様式A-8-1'!L12)&gt;=10,IF('様式A-8-1'!L12&gt;=0,'様式A-8-1'!L12*RANDBETWEEN(110,120)*0.01,'様式A-8-1'!L12*RANDBETWEEN(80,90)*0.01),'様式A-8-1'!L12+RANDBETWEEN(1,3)),0),0)&amp;"】")</f>
        <v/>
      </c>
      <c r="M12" s="96" t="str">
        <f ca="1">IF('様式A-8-1'!M12="","","【"&amp;ROUND(IFERROR(IF(ABS('様式A-8-1'!M12)&gt;=10,IF('様式A-8-1'!M12&gt;=0,'様式A-8-1'!M12*RANDBETWEEN(80,90)*0.01,'様式A-8-1'!M12*RANDBETWEEN(110,120)*0.01),'様式A-8-1'!M12-RANDBETWEEN(1,3)),0),0)&amp;"～"&amp;ROUND(IFERROR(IF(ABS('様式A-8-1'!M12)&gt;=10,IF('様式A-8-1'!M12&gt;=0,'様式A-8-1'!M12*RANDBETWEEN(110,120)*0.01,'様式A-8-1'!M12*RANDBETWEEN(80,90)*0.01),'様式A-8-1'!M12+RANDBETWEEN(1,3)),0),0)&amp;"】")</f>
        <v/>
      </c>
      <c r="N12" s="96" t="str">
        <f ca="1">IF('様式A-8-1'!N12="","","【"&amp;ROUND(IFERROR(IF(ABS('様式A-8-1'!N12)&gt;=10,IF('様式A-8-1'!N12&gt;=0,'様式A-8-1'!N12*RANDBETWEEN(80,90)*0.01,'様式A-8-1'!N12*RANDBETWEEN(110,120)*0.01),'様式A-8-1'!N12-RANDBETWEEN(1,3)),0),0)&amp;"～"&amp;ROUND(IFERROR(IF(ABS('様式A-8-1'!N12)&gt;=10,IF('様式A-8-1'!N12&gt;=0,'様式A-8-1'!N12*RANDBETWEEN(110,120)*0.01,'様式A-8-1'!N12*RANDBETWEEN(80,90)*0.01),'様式A-8-1'!N12+RANDBETWEEN(1,3)),0),0)&amp;"】")</f>
        <v/>
      </c>
      <c r="O12" s="96" t="str">
        <f ca="1">IF('様式A-8-1'!O12="","","【"&amp;ROUND(IFERROR(IF(ABS('様式A-8-1'!O12)&gt;=10,IF('様式A-8-1'!O12&gt;=0,'様式A-8-1'!O12*RANDBETWEEN(80,90)*0.01,'様式A-8-1'!O12*RANDBETWEEN(110,120)*0.01),'様式A-8-1'!O12-RANDBETWEEN(1,3)),0),0)&amp;"～"&amp;ROUND(IFERROR(IF(ABS('様式A-8-1'!O12)&gt;=10,IF('様式A-8-1'!O12&gt;=0,'様式A-8-1'!O12*RANDBETWEEN(110,120)*0.01,'様式A-8-1'!O12*RANDBETWEEN(80,90)*0.01),'様式A-8-1'!O12+RANDBETWEEN(1,3)),0),0)&amp;"】")</f>
        <v/>
      </c>
      <c r="P12" s="96" t="str">
        <f ca="1">IF('様式A-8-1'!P12="","","【"&amp;ROUND(IFERROR(IF(ABS('様式A-8-1'!P12)&gt;=10,IF('様式A-8-1'!P12&gt;=0,'様式A-8-1'!P12*RANDBETWEEN(80,90)*0.01,'様式A-8-1'!P12*RANDBETWEEN(110,120)*0.01),'様式A-8-1'!P12-RANDBETWEEN(1,3)),0),0)&amp;"～"&amp;ROUND(IFERROR(IF(ABS('様式A-8-1'!P12)&gt;=10,IF('様式A-8-1'!P12&gt;=0,'様式A-8-1'!P12*RANDBETWEEN(110,120)*0.01,'様式A-8-1'!P12*RANDBETWEEN(80,90)*0.01),'様式A-8-1'!P12+RANDBETWEEN(1,3)),0),0)&amp;"】")</f>
        <v/>
      </c>
      <c r="Q12" s="96" t="str">
        <f ca="1">IF('様式A-8-1'!Q12="","","【"&amp;ROUND(IFERROR(IF(ABS('様式A-8-1'!Q12)&gt;=10,IF('様式A-8-1'!Q12&gt;=0,'様式A-8-1'!Q12*RANDBETWEEN(80,90)*0.01,'様式A-8-1'!Q12*RANDBETWEEN(110,120)*0.01),'様式A-8-1'!Q12-RANDBETWEEN(1,3)),0),0)&amp;"～"&amp;ROUND(IFERROR(IF(ABS('様式A-8-1'!Q12)&gt;=10,IF('様式A-8-1'!Q12&gt;=0,'様式A-8-1'!Q12*RANDBETWEEN(110,120)*0.01,'様式A-8-1'!Q12*RANDBETWEEN(80,90)*0.01),'様式A-8-1'!Q12+RANDBETWEEN(1,3)),0),0)&amp;"】")</f>
        <v/>
      </c>
      <c r="R12" s="697" t="str">
        <f ca="1">IF('様式A-8-1'!R12="","","【"&amp;ROUND(IFERROR(IF(ABS('様式A-8-1'!R12)&gt;=10,IF('様式A-8-1'!R12&gt;=0,'様式A-8-1'!R12*RANDBETWEEN(80,90)*0.01,'様式A-8-1'!R12*RANDBETWEEN(110,120)*0.01),'様式A-8-1'!R12-RANDBETWEEN(1,3)),0),0)&amp;"～"&amp;ROUND(IFERROR(IF(ABS('様式A-8-1'!R12)&gt;=10,IF('様式A-8-1'!R12&gt;=0,'様式A-8-1'!R12*RANDBETWEEN(110,120)*0.01,'様式A-8-1'!R12*RANDBETWEEN(80,90)*0.01),'様式A-8-1'!R12+RANDBETWEEN(1,3)),0),0)&amp;"】")</f>
        <v/>
      </c>
    </row>
    <row r="13" spans="2:19" ht="15" customHeight="1">
      <c r="B13" s="703">
        <v>45505</v>
      </c>
      <c r="C13" s="696" t="str">
        <f ca="1">IF('様式A-8-1'!C13="","","【"&amp;ROUND(IFERROR(IF(ABS('様式A-8-1'!C13)&gt;=10,IF('様式A-8-1'!C13&gt;=0,'様式A-8-1'!C13*RANDBETWEEN(80,90)*0.01,'様式A-8-1'!C13*RANDBETWEEN(110,120)*0.01),'様式A-8-1'!C13-RANDBETWEEN(1,3)),0),0)&amp;"～"&amp;ROUND(IFERROR(IF(ABS('様式A-8-1'!C13)&gt;=10,IF('様式A-8-1'!C13&gt;=0,'様式A-8-1'!C13*RANDBETWEEN(110,120)*0.01,'様式A-8-1'!C13*RANDBETWEEN(80,90)*0.01),'様式A-8-1'!C13+RANDBETWEEN(1,3)),0),0)&amp;"】")</f>
        <v/>
      </c>
      <c r="D13" s="96" t="str">
        <f ca="1">IF('様式A-8-1'!D13="","","【"&amp;ROUND(IFERROR(IF(ABS('様式A-8-1'!D13)&gt;=10,IF('様式A-8-1'!D13&gt;=0,'様式A-8-1'!D13*RANDBETWEEN(80,90)*0.01,'様式A-8-1'!D13*RANDBETWEEN(110,120)*0.01),'様式A-8-1'!D13-RANDBETWEEN(1,3)),0),0)&amp;"～"&amp;ROUND(IFERROR(IF(ABS('様式A-8-1'!D13)&gt;=10,IF('様式A-8-1'!D13&gt;=0,'様式A-8-1'!D13*RANDBETWEEN(110,120)*0.01,'様式A-8-1'!D13*RANDBETWEEN(80,90)*0.01),'様式A-8-1'!D13+RANDBETWEEN(1,3)),0),0)&amp;"】")</f>
        <v/>
      </c>
      <c r="E13" s="96" t="str">
        <f ca="1">IF('様式A-8-1'!E13="","","【"&amp;ROUND(IFERROR(IF(ABS('様式A-8-1'!E13)&gt;=10,IF('様式A-8-1'!E13&gt;=0,'様式A-8-1'!E13*RANDBETWEEN(80,90)*0.01,'様式A-8-1'!E13*RANDBETWEEN(110,120)*0.01),'様式A-8-1'!E13-RANDBETWEEN(1,3)),0),0)&amp;"～"&amp;ROUND(IFERROR(IF(ABS('様式A-8-1'!E13)&gt;=10,IF('様式A-8-1'!E13&gt;=0,'様式A-8-1'!E13*RANDBETWEEN(110,120)*0.01,'様式A-8-1'!E13*RANDBETWEEN(80,90)*0.01),'様式A-8-1'!E13+RANDBETWEEN(1,3)),0),0)&amp;"】")</f>
        <v/>
      </c>
      <c r="F13" s="96" t="str">
        <f ca="1">IF('様式A-8-1'!F13="","","【"&amp;ROUND(IFERROR(IF(ABS('様式A-8-1'!F13)&gt;=10,IF('様式A-8-1'!F13&gt;=0,'様式A-8-1'!F13*RANDBETWEEN(80,90)*0.01,'様式A-8-1'!F13*RANDBETWEEN(110,120)*0.01),'様式A-8-1'!F13-RANDBETWEEN(1,3)),0),0)&amp;"～"&amp;ROUND(IFERROR(IF(ABS('様式A-8-1'!F13)&gt;=10,IF('様式A-8-1'!F13&gt;=0,'様式A-8-1'!F13*RANDBETWEEN(110,120)*0.01,'様式A-8-1'!F13*RANDBETWEEN(80,90)*0.01),'様式A-8-1'!F13+RANDBETWEEN(1,3)),0),0)&amp;"】")</f>
        <v/>
      </c>
      <c r="G13" s="96" t="str">
        <f ca="1">IF('様式A-8-1'!G13="","","【"&amp;ROUND(IFERROR(IF(ABS('様式A-8-1'!G13)&gt;=10,IF('様式A-8-1'!G13&gt;=0,'様式A-8-1'!G13*RANDBETWEEN(80,90)*0.01,'様式A-8-1'!G13*RANDBETWEEN(110,120)*0.01),'様式A-8-1'!G13-RANDBETWEEN(1,3)),0),0)&amp;"～"&amp;ROUND(IFERROR(IF(ABS('様式A-8-1'!G13)&gt;=10,IF('様式A-8-1'!G13&gt;=0,'様式A-8-1'!G13*RANDBETWEEN(110,120)*0.01,'様式A-8-1'!G13*RANDBETWEEN(80,90)*0.01),'様式A-8-1'!G13+RANDBETWEEN(1,3)),0),0)&amp;"】")</f>
        <v/>
      </c>
      <c r="H13" s="96" t="str">
        <f ca="1">IF('様式A-8-1'!H13="","","【"&amp;ROUND(IFERROR(IF(ABS('様式A-8-1'!H13)&gt;=10,IF('様式A-8-1'!H13&gt;=0,'様式A-8-1'!H13*RANDBETWEEN(80,90)*0.01,'様式A-8-1'!H13*RANDBETWEEN(110,120)*0.01),'様式A-8-1'!H13-RANDBETWEEN(1,3)),0),0)&amp;"～"&amp;ROUND(IFERROR(IF(ABS('様式A-8-1'!H13)&gt;=10,IF('様式A-8-1'!H13&gt;=0,'様式A-8-1'!H13*RANDBETWEEN(110,120)*0.01,'様式A-8-1'!H13*RANDBETWEEN(80,90)*0.01),'様式A-8-1'!H13+RANDBETWEEN(1,3)),0),0)&amp;"】")</f>
        <v/>
      </c>
      <c r="I13" s="96" t="str">
        <f ca="1">IF('様式A-8-1'!I13="","","【"&amp;ROUND(IFERROR(IF(ABS('様式A-8-1'!I13)&gt;=10,IF('様式A-8-1'!I13&gt;=0,'様式A-8-1'!I13*RANDBETWEEN(80,90)*0.01,'様式A-8-1'!I13*RANDBETWEEN(110,120)*0.01),'様式A-8-1'!I13-RANDBETWEEN(1,3)),0),0)&amp;"～"&amp;ROUND(IFERROR(IF(ABS('様式A-8-1'!I13)&gt;=10,IF('様式A-8-1'!I13&gt;=0,'様式A-8-1'!I13*RANDBETWEEN(110,120)*0.01,'様式A-8-1'!I13*RANDBETWEEN(80,90)*0.01),'様式A-8-1'!I13+RANDBETWEEN(1,3)),0),0)&amp;"】")</f>
        <v/>
      </c>
      <c r="J13" s="96" t="str">
        <f ca="1">IF('様式A-8-1'!J13="","","【"&amp;ROUND(IFERROR(IF(ABS('様式A-8-1'!J13)&gt;=10,IF('様式A-8-1'!J13&gt;=0,'様式A-8-1'!J13*RANDBETWEEN(80,90)*0.01,'様式A-8-1'!J13*RANDBETWEEN(110,120)*0.01),'様式A-8-1'!J13-RANDBETWEEN(1,3)),0),0)&amp;"～"&amp;ROUND(IFERROR(IF(ABS('様式A-8-1'!J13)&gt;=10,IF('様式A-8-1'!J13&gt;=0,'様式A-8-1'!J13*RANDBETWEEN(110,120)*0.01,'様式A-8-1'!J13*RANDBETWEEN(80,90)*0.01),'様式A-8-1'!J13+RANDBETWEEN(1,3)),0),0)&amp;"】")</f>
        <v/>
      </c>
      <c r="K13" s="96" t="str">
        <f ca="1">IF('様式A-8-1'!K13="","","【"&amp;ROUND(IFERROR(IF(ABS('様式A-8-1'!K13)&gt;=10,IF('様式A-8-1'!K13&gt;=0,'様式A-8-1'!K13*RANDBETWEEN(80,90)*0.01,'様式A-8-1'!K13*RANDBETWEEN(110,120)*0.01),'様式A-8-1'!K13-RANDBETWEEN(1,3)),0),0)&amp;"～"&amp;ROUND(IFERROR(IF(ABS('様式A-8-1'!K13)&gt;=10,IF('様式A-8-1'!K13&gt;=0,'様式A-8-1'!K13*RANDBETWEEN(110,120)*0.01,'様式A-8-1'!K13*RANDBETWEEN(80,90)*0.01),'様式A-8-1'!K13+RANDBETWEEN(1,3)),0),0)&amp;"】")</f>
        <v/>
      </c>
      <c r="L13" s="96" t="str">
        <f ca="1">IF('様式A-8-1'!L13="","","【"&amp;ROUND(IFERROR(IF(ABS('様式A-8-1'!L13)&gt;=10,IF('様式A-8-1'!L13&gt;=0,'様式A-8-1'!L13*RANDBETWEEN(80,90)*0.01,'様式A-8-1'!L13*RANDBETWEEN(110,120)*0.01),'様式A-8-1'!L13-RANDBETWEEN(1,3)),0),0)&amp;"～"&amp;ROUND(IFERROR(IF(ABS('様式A-8-1'!L13)&gt;=10,IF('様式A-8-1'!L13&gt;=0,'様式A-8-1'!L13*RANDBETWEEN(110,120)*0.01,'様式A-8-1'!L13*RANDBETWEEN(80,90)*0.01),'様式A-8-1'!L13+RANDBETWEEN(1,3)),0),0)&amp;"】")</f>
        <v/>
      </c>
      <c r="M13" s="96" t="str">
        <f ca="1">IF('様式A-8-1'!M13="","","【"&amp;ROUND(IFERROR(IF(ABS('様式A-8-1'!M13)&gt;=10,IF('様式A-8-1'!M13&gt;=0,'様式A-8-1'!M13*RANDBETWEEN(80,90)*0.01,'様式A-8-1'!M13*RANDBETWEEN(110,120)*0.01),'様式A-8-1'!M13-RANDBETWEEN(1,3)),0),0)&amp;"～"&amp;ROUND(IFERROR(IF(ABS('様式A-8-1'!M13)&gt;=10,IF('様式A-8-1'!M13&gt;=0,'様式A-8-1'!M13*RANDBETWEEN(110,120)*0.01,'様式A-8-1'!M13*RANDBETWEEN(80,90)*0.01),'様式A-8-1'!M13+RANDBETWEEN(1,3)),0),0)&amp;"】")</f>
        <v/>
      </c>
      <c r="N13" s="96" t="str">
        <f ca="1">IF('様式A-8-1'!N13="","","【"&amp;ROUND(IFERROR(IF(ABS('様式A-8-1'!N13)&gt;=10,IF('様式A-8-1'!N13&gt;=0,'様式A-8-1'!N13*RANDBETWEEN(80,90)*0.01,'様式A-8-1'!N13*RANDBETWEEN(110,120)*0.01),'様式A-8-1'!N13-RANDBETWEEN(1,3)),0),0)&amp;"～"&amp;ROUND(IFERROR(IF(ABS('様式A-8-1'!N13)&gt;=10,IF('様式A-8-1'!N13&gt;=0,'様式A-8-1'!N13*RANDBETWEEN(110,120)*0.01,'様式A-8-1'!N13*RANDBETWEEN(80,90)*0.01),'様式A-8-1'!N13+RANDBETWEEN(1,3)),0),0)&amp;"】")</f>
        <v/>
      </c>
      <c r="O13" s="96" t="str">
        <f ca="1">IF('様式A-8-1'!O13="","","【"&amp;ROUND(IFERROR(IF(ABS('様式A-8-1'!O13)&gt;=10,IF('様式A-8-1'!O13&gt;=0,'様式A-8-1'!O13*RANDBETWEEN(80,90)*0.01,'様式A-8-1'!O13*RANDBETWEEN(110,120)*0.01),'様式A-8-1'!O13-RANDBETWEEN(1,3)),0),0)&amp;"～"&amp;ROUND(IFERROR(IF(ABS('様式A-8-1'!O13)&gt;=10,IF('様式A-8-1'!O13&gt;=0,'様式A-8-1'!O13*RANDBETWEEN(110,120)*0.01,'様式A-8-1'!O13*RANDBETWEEN(80,90)*0.01),'様式A-8-1'!O13+RANDBETWEEN(1,3)),0),0)&amp;"】")</f>
        <v/>
      </c>
      <c r="P13" s="96" t="str">
        <f ca="1">IF('様式A-8-1'!P13="","","【"&amp;ROUND(IFERROR(IF(ABS('様式A-8-1'!P13)&gt;=10,IF('様式A-8-1'!P13&gt;=0,'様式A-8-1'!P13*RANDBETWEEN(80,90)*0.01,'様式A-8-1'!P13*RANDBETWEEN(110,120)*0.01),'様式A-8-1'!P13-RANDBETWEEN(1,3)),0),0)&amp;"～"&amp;ROUND(IFERROR(IF(ABS('様式A-8-1'!P13)&gt;=10,IF('様式A-8-1'!P13&gt;=0,'様式A-8-1'!P13*RANDBETWEEN(110,120)*0.01,'様式A-8-1'!P13*RANDBETWEEN(80,90)*0.01),'様式A-8-1'!P13+RANDBETWEEN(1,3)),0),0)&amp;"】")</f>
        <v/>
      </c>
      <c r="Q13" s="96" t="str">
        <f ca="1">IF('様式A-8-1'!Q13="","","【"&amp;ROUND(IFERROR(IF(ABS('様式A-8-1'!Q13)&gt;=10,IF('様式A-8-1'!Q13&gt;=0,'様式A-8-1'!Q13*RANDBETWEEN(80,90)*0.01,'様式A-8-1'!Q13*RANDBETWEEN(110,120)*0.01),'様式A-8-1'!Q13-RANDBETWEEN(1,3)),0),0)&amp;"～"&amp;ROUND(IFERROR(IF(ABS('様式A-8-1'!Q13)&gt;=10,IF('様式A-8-1'!Q13&gt;=0,'様式A-8-1'!Q13*RANDBETWEEN(110,120)*0.01,'様式A-8-1'!Q13*RANDBETWEEN(80,90)*0.01),'様式A-8-1'!Q13+RANDBETWEEN(1,3)),0),0)&amp;"】")</f>
        <v/>
      </c>
      <c r="R13" s="697" t="str">
        <f ca="1">IF('様式A-8-1'!R13="","","【"&amp;ROUND(IFERROR(IF(ABS('様式A-8-1'!R13)&gt;=10,IF('様式A-8-1'!R13&gt;=0,'様式A-8-1'!R13*RANDBETWEEN(80,90)*0.01,'様式A-8-1'!R13*RANDBETWEEN(110,120)*0.01),'様式A-8-1'!R13-RANDBETWEEN(1,3)),0),0)&amp;"～"&amp;ROUND(IFERROR(IF(ABS('様式A-8-1'!R13)&gt;=10,IF('様式A-8-1'!R13&gt;=0,'様式A-8-1'!R13*RANDBETWEEN(110,120)*0.01,'様式A-8-1'!R13*RANDBETWEEN(80,90)*0.01),'様式A-8-1'!R13+RANDBETWEEN(1,3)),0),0)&amp;"】")</f>
        <v/>
      </c>
    </row>
    <row r="14" spans="2:19" ht="15" customHeight="1">
      <c r="B14" s="703">
        <v>45536</v>
      </c>
      <c r="C14" s="696" t="str">
        <f ca="1">IF('様式A-8-1'!C14="","","【"&amp;ROUND(IFERROR(IF(ABS('様式A-8-1'!C14)&gt;=10,IF('様式A-8-1'!C14&gt;=0,'様式A-8-1'!C14*RANDBETWEEN(80,90)*0.01,'様式A-8-1'!C14*RANDBETWEEN(110,120)*0.01),'様式A-8-1'!C14-RANDBETWEEN(1,3)),0),0)&amp;"～"&amp;ROUND(IFERROR(IF(ABS('様式A-8-1'!C14)&gt;=10,IF('様式A-8-1'!C14&gt;=0,'様式A-8-1'!C14*RANDBETWEEN(110,120)*0.01,'様式A-8-1'!C14*RANDBETWEEN(80,90)*0.01),'様式A-8-1'!C14+RANDBETWEEN(1,3)),0),0)&amp;"】")</f>
        <v/>
      </c>
      <c r="D14" s="96" t="str">
        <f ca="1">IF('様式A-8-1'!D14="","","【"&amp;ROUND(IFERROR(IF(ABS('様式A-8-1'!D14)&gt;=10,IF('様式A-8-1'!D14&gt;=0,'様式A-8-1'!D14*RANDBETWEEN(80,90)*0.01,'様式A-8-1'!D14*RANDBETWEEN(110,120)*0.01),'様式A-8-1'!D14-RANDBETWEEN(1,3)),0),0)&amp;"～"&amp;ROUND(IFERROR(IF(ABS('様式A-8-1'!D14)&gt;=10,IF('様式A-8-1'!D14&gt;=0,'様式A-8-1'!D14*RANDBETWEEN(110,120)*0.01,'様式A-8-1'!D14*RANDBETWEEN(80,90)*0.01),'様式A-8-1'!D14+RANDBETWEEN(1,3)),0),0)&amp;"】")</f>
        <v/>
      </c>
      <c r="E14" s="96" t="str">
        <f ca="1">IF('様式A-8-1'!E14="","","【"&amp;ROUND(IFERROR(IF(ABS('様式A-8-1'!E14)&gt;=10,IF('様式A-8-1'!E14&gt;=0,'様式A-8-1'!E14*RANDBETWEEN(80,90)*0.01,'様式A-8-1'!E14*RANDBETWEEN(110,120)*0.01),'様式A-8-1'!E14-RANDBETWEEN(1,3)),0),0)&amp;"～"&amp;ROUND(IFERROR(IF(ABS('様式A-8-1'!E14)&gt;=10,IF('様式A-8-1'!E14&gt;=0,'様式A-8-1'!E14*RANDBETWEEN(110,120)*0.01,'様式A-8-1'!E14*RANDBETWEEN(80,90)*0.01),'様式A-8-1'!E14+RANDBETWEEN(1,3)),0),0)&amp;"】")</f>
        <v/>
      </c>
      <c r="F14" s="96" t="str">
        <f ca="1">IF('様式A-8-1'!F14="","","【"&amp;ROUND(IFERROR(IF(ABS('様式A-8-1'!F14)&gt;=10,IF('様式A-8-1'!F14&gt;=0,'様式A-8-1'!F14*RANDBETWEEN(80,90)*0.01,'様式A-8-1'!F14*RANDBETWEEN(110,120)*0.01),'様式A-8-1'!F14-RANDBETWEEN(1,3)),0),0)&amp;"～"&amp;ROUND(IFERROR(IF(ABS('様式A-8-1'!F14)&gt;=10,IF('様式A-8-1'!F14&gt;=0,'様式A-8-1'!F14*RANDBETWEEN(110,120)*0.01,'様式A-8-1'!F14*RANDBETWEEN(80,90)*0.01),'様式A-8-1'!F14+RANDBETWEEN(1,3)),0),0)&amp;"】")</f>
        <v/>
      </c>
      <c r="G14" s="96" t="str">
        <f ca="1">IF('様式A-8-1'!G14="","","【"&amp;ROUND(IFERROR(IF(ABS('様式A-8-1'!G14)&gt;=10,IF('様式A-8-1'!G14&gt;=0,'様式A-8-1'!G14*RANDBETWEEN(80,90)*0.01,'様式A-8-1'!G14*RANDBETWEEN(110,120)*0.01),'様式A-8-1'!G14-RANDBETWEEN(1,3)),0),0)&amp;"～"&amp;ROUND(IFERROR(IF(ABS('様式A-8-1'!G14)&gt;=10,IF('様式A-8-1'!G14&gt;=0,'様式A-8-1'!G14*RANDBETWEEN(110,120)*0.01,'様式A-8-1'!G14*RANDBETWEEN(80,90)*0.01),'様式A-8-1'!G14+RANDBETWEEN(1,3)),0),0)&amp;"】")</f>
        <v/>
      </c>
      <c r="H14" s="96" t="str">
        <f ca="1">IF('様式A-8-1'!H14="","","【"&amp;ROUND(IFERROR(IF(ABS('様式A-8-1'!H14)&gt;=10,IF('様式A-8-1'!H14&gt;=0,'様式A-8-1'!H14*RANDBETWEEN(80,90)*0.01,'様式A-8-1'!H14*RANDBETWEEN(110,120)*0.01),'様式A-8-1'!H14-RANDBETWEEN(1,3)),0),0)&amp;"～"&amp;ROUND(IFERROR(IF(ABS('様式A-8-1'!H14)&gt;=10,IF('様式A-8-1'!H14&gt;=0,'様式A-8-1'!H14*RANDBETWEEN(110,120)*0.01,'様式A-8-1'!H14*RANDBETWEEN(80,90)*0.01),'様式A-8-1'!H14+RANDBETWEEN(1,3)),0),0)&amp;"】")</f>
        <v/>
      </c>
      <c r="I14" s="96" t="str">
        <f ca="1">IF('様式A-8-1'!I14="","","【"&amp;ROUND(IFERROR(IF(ABS('様式A-8-1'!I14)&gt;=10,IF('様式A-8-1'!I14&gt;=0,'様式A-8-1'!I14*RANDBETWEEN(80,90)*0.01,'様式A-8-1'!I14*RANDBETWEEN(110,120)*0.01),'様式A-8-1'!I14-RANDBETWEEN(1,3)),0),0)&amp;"～"&amp;ROUND(IFERROR(IF(ABS('様式A-8-1'!I14)&gt;=10,IF('様式A-8-1'!I14&gt;=0,'様式A-8-1'!I14*RANDBETWEEN(110,120)*0.01,'様式A-8-1'!I14*RANDBETWEEN(80,90)*0.01),'様式A-8-1'!I14+RANDBETWEEN(1,3)),0),0)&amp;"】")</f>
        <v/>
      </c>
      <c r="J14" s="96" t="str">
        <f ca="1">IF('様式A-8-1'!J14="","","【"&amp;ROUND(IFERROR(IF(ABS('様式A-8-1'!J14)&gt;=10,IF('様式A-8-1'!J14&gt;=0,'様式A-8-1'!J14*RANDBETWEEN(80,90)*0.01,'様式A-8-1'!J14*RANDBETWEEN(110,120)*0.01),'様式A-8-1'!J14-RANDBETWEEN(1,3)),0),0)&amp;"～"&amp;ROUND(IFERROR(IF(ABS('様式A-8-1'!J14)&gt;=10,IF('様式A-8-1'!J14&gt;=0,'様式A-8-1'!J14*RANDBETWEEN(110,120)*0.01,'様式A-8-1'!J14*RANDBETWEEN(80,90)*0.01),'様式A-8-1'!J14+RANDBETWEEN(1,3)),0),0)&amp;"】")</f>
        <v/>
      </c>
      <c r="K14" s="96" t="str">
        <f ca="1">IF('様式A-8-1'!K14="","","【"&amp;ROUND(IFERROR(IF(ABS('様式A-8-1'!K14)&gt;=10,IF('様式A-8-1'!K14&gt;=0,'様式A-8-1'!K14*RANDBETWEEN(80,90)*0.01,'様式A-8-1'!K14*RANDBETWEEN(110,120)*0.01),'様式A-8-1'!K14-RANDBETWEEN(1,3)),0),0)&amp;"～"&amp;ROUND(IFERROR(IF(ABS('様式A-8-1'!K14)&gt;=10,IF('様式A-8-1'!K14&gt;=0,'様式A-8-1'!K14*RANDBETWEEN(110,120)*0.01,'様式A-8-1'!K14*RANDBETWEEN(80,90)*0.01),'様式A-8-1'!K14+RANDBETWEEN(1,3)),0),0)&amp;"】")</f>
        <v/>
      </c>
      <c r="L14" s="96" t="str">
        <f ca="1">IF('様式A-8-1'!L14="","","【"&amp;ROUND(IFERROR(IF(ABS('様式A-8-1'!L14)&gt;=10,IF('様式A-8-1'!L14&gt;=0,'様式A-8-1'!L14*RANDBETWEEN(80,90)*0.01,'様式A-8-1'!L14*RANDBETWEEN(110,120)*0.01),'様式A-8-1'!L14-RANDBETWEEN(1,3)),0),0)&amp;"～"&amp;ROUND(IFERROR(IF(ABS('様式A-8-1'!L14)&gt;=10,IF('様式A-8-1'!L14&gt;=0,'様式A-8-1'!L14*RANDBETWEEN(110,120)*0.01,'様式A-8-1'!L14*RANDBETWEEN(80,90)*0.01),'様式A-8-1'!L14+RANDBETWEEN(1,3)),0),0)&amp;"】")</f>
        <v/>
      </c>
      <c r="M14" s="96" t="str">
        <f ca="1">IF('様式A-8-1'!M14="","","【"&amp;ROUND(IFERROR(IF(ABS('様式A-8-1'!M14)&gt;=10,IF('様式A-8-1'!M14&gt;=0,'様式A-8-1'!M14*RANDBETWEEN(80,90)*0.01,'様式A-8-1'!M14*RANDBETWEEN(110,120)*0.01),'様式A-8-1'!M14-RANDBETWEEN(1,3)),0),0)&amp;"～"&amp;ROUND(IFERROR(IF(ABS('様式A-8-1'!M14)&gt;=10,IF('様式A-8-1'!M14&gt;=0,'様式A-8-1'!M14*RANDBETWEEN(110,120)*0.01,'様式A-8-1'!M14*RANDBETWEEN(80,90)*0.01),'様式A-8-1'!M14+RANDBETWEEN(1,3)),0),0)&amp;"】")</f>
        <v/>
      </c>
      <c r="N14" s="96" t="str">
        <f ca="1">IF('様式A-8-1'!N14="","","【"&amp;ROUND(IFERROR(IF(ABS('様式A-8-1'!N14)&gt;=10,IF('様式A-8-1'!N14&gt;=0,'様式A-8-1'!N14*RANDBETWEEN(80,90)*0.01,'様式A-8-1'!N14*RANDBETWEEN(110,120)*0.01),'様式A-8-1'!N14-RANDBETWEEN(1,3)),0),0)&amp;"～"&amp;ROUND(IFERROR(IF(ABS('様式A-8-1'!N14)&gt;=10,IF('様式A-8-1'!N14&gt;=0,'様式A-8-1'!N14*RANDBETWEEN(110,120)*0.01,'様式A-8-1'!N14*RANDBETWEEN(80,90)*0.01),'様式A-8-1'!N14+RANDBETWEEN(1,3)),0),0)&amp;"】")</f>
        <v/>
      </c>
      <c r="O14" s="96" t="str">
        <f ca="1">IF('様式A-8-1'!O14="","","【"&amp;ROUND(IFERROR(IF(ABS('様式A-8-1'!O14)&gt;=10,IF('様式A-8-1'!O14&gt;=0,'様式A-8-1'!O14*RANDBETWEEN(80,90)*0.01,'様式A-8-1'!O14*RANDBETWEEN(110,120)*0.01),'様式A-8-1'!O14-RANDBETWEEN(1,3)),0),0)&amp;"～"&amp;ROUND(IFERROR(IF(ABS('様式A-8-1'!O14)&gt;=10,IF('様式A-8-1'!O14&gt;=0,'様式A-8-1'!O14*RANDBETWEEN(110,120)*0.01,'様式A-8-1'!O14*RANDBETWEEN(80,90)*0.01),'様式A-8-1'!O14+RANDBETWEEN(1,3)),0),0)&amp;"】")</f>
        <v/>
      </c>
      <c r="P14" s="96" t="str">
        <f ca="1">IF('様式A-8-1'!P14="","","【"&amp;ROUND(IFERROR(IF(ABS('様式A-8-1'!P14)&gt;=10,IF('様式A-8-1'!P14&gt;=0,'様式A-8-1'!P14*RANDBETWEEN(80,90)*0.01,'様式A-8-1'!P14*RANDBETWEEN(110,120)*0.01),'様式A-8-1'!P14-RANDBETWEEN(1,3)),0),0)&amp;"～"&amp;ROUND(IFERROR(IF(ABS('様式A-8-1'!P14)&gt;=10,IF('様式A-8-1'!P14&gt;=0,'様式A-8-1'!P14*RANDBETWEEN(110,120)*0.01,'様式A-8-1'!P14*RANDBETWEEN(80,90)*0.01),'様式A-8-1'!P14+RANDBETWEEN(1,3)),0),0)&amp;"】")</f>
        <v/>
      </c>
      <c r="Q14" s="96" t="str">
        <f ca="1">IF('様式A-8-1'!Q14="","","【"&amp;ROUND(IFERROR(IF(ABS('様式A-8-1'!Q14)&gt;=10,IF('様式A-8-1'!Q14&gt;=0,'様式A-8-1'!Q14*RANDBETWEEN(80,90)*0.01,'様式A-8-1'!Q14*RANDBETWEEN(110,120)*0.01),'様式A-8-1'!Q14-RANDBETWEEN(1,3)),0),0)&amp;"～"&amp;ROUND(IFERROR(IF(ABS('様式A-8-1'!Q14)&gt;=10,IF('様式A-8-1'!Q14&gt;=0,'様式A-8-1'!Q14*RANDBETWEEN(110,120)*0.01,'様式A-8-1'!Q14*RANDBETWEEN(80,90)*0.01),'様式A-8-1'!Q14+RANDBETWEEN(1,3)),0),0)&amp;"】")</f>
        <v/>
      </c>
      <c r="R14" s="697" t="str">
        <f ca="1">IF('様式A-8-1'!R14="","","【"&amp;ROUND(IFERROR(IF(ABS('様式A-8-1'!R14)&gt;=10,IF('様式A-8-1'!R14&gt;=0,'様式A-8-1'!R14*RANDBETWEEN(80,90)*0.01,'様式A-8-1'!R14*RANDBETWEEN(110,120)*0.01),'様式A-8-1'!R14-RANDBETWEEN(1,3)),0),0)&amp;"～"&amp;ROUND(IFERROR(IF(ABS('様式A-8-1'!R14)&gt;=10,IF('様式A-8-1'!R14&gt;=0,'様式A-8-1'!R14*RANDBETWEEN(110,120)*0.01,'様式A-8-1'!R14*RANDBETWEEN(80,90)*0.01),'様式A-8-1'!R14+RANDBETWEEN(1,3)),0),0)&amp;"】")</f>
        <v/>
      </c>
    </row>
    <row r="15" spans="2:19" ht="15" customHeight="1">
      <c r="B15" s="703">
        <v>45566</v>
      </c>
      <c r="C15" s="696" t="str">
        <f ca="1">IF('様式A-8-1'!C15="","","【"&amp;ROUND(IFERROR(IF(ABS('様式A-8-1'!C15)&gt;=10,IF('様式A-8-1'!C15&gt;=0,'様式A-8-1'!C15*RANDBETWEEN(80,90)*0.01,'様式A-8-1'!C15*RANDBETWEEN(110,120)*0.01),'様式A-8-1'!C15-RANDBETWEEN(1,3)),0),0)&amp;"～"&amp;ROUND(IFERROR(IF(ABS('様式A-8-1'!C15)&gt;=10,IF('様式A-8-1'!C15&gt;=0,'様式A-8-1'!C15*RANDBETWEEN(110,120)*0.01,'様式A-8-1'!C15*RANDBETWEEN(80,90)*0.01),'様式A-8-1'!C15+RANDBETWEEN(1,3)),0),0)&amp;"】")</f>
        <v/>
      </c>
      <c r="D15" s="96" t="str">
        <f ca="1">IF('様式A-8-1'!D15="","","【"&amp;ROUND(IFERROR(IF(ABS('様式A-8-1'!D15)&gt;=10,IF('様式A-8-1'!D15&gt;=0,'様式A-8-1'!D15*RANDBETWEEN(80,90)*0.01,'様式A-8-1'!D15*RANDBETWEEN(110,120)*0.01),'様式A-8-1'!D15-RANDBETWEEN(1,3)),0),0)&amp;"～"&amp;ROUND(IFERROR(IF(ABS('様式A-8-1'!D15)&gt;=10,IF('様式A-8-1'!D15&gt;=0,'様式A-8-1'!D15*RANDBETWEEN(110,120)*0.01,'様式A-8-1'!D15*RANDBETWEEN(80,90)*0.01),'様式A-8-1'!D15+RANDBETWEEN(1,3)),0),0)&amp;"】")</f>
        <v/>
      </c>
      <c r="E15" s="96" t="str">
        <f ca="1">IF('様式A-8-1'!E15="","","【"&amp;ROUND(IFERROR(IF(ABS('様式A-8-1'!E15)&gt;=10,IF('様式A-8-1'!E15&gt;=0,'様式A-8-1'!E15*RANDBETWEEN(80,90)*0.01,'様式A-8-1'!E15*RANDBETWEEN(110,120)*0.01),'様式A-8-1'!E15-RANDBETWEEN(1,3)),0),0)&amp;"～"&amp;ROUND(IFERROR(IF(ABS('様式A-8-1'!E15)&gt;=10,IF('様式A-8-1'!E15&gt;=0,'様式A-8-1'!E15*RANDBETWEEN(110,120)*0.01,'様式A-8-1'!E15*RANDBETWEEN(80,90)*0.01),'様式A-8-1'!E15+RANDBETWEEN(1,3)),0),0)&amp;"】")</f>
        <v/>
      </c>
      <c r="F15" s="96" t="str">
        <f ca="1">IF('様式A-8-1'!F15="","","【"&amp;ROUND(IFERROR(IF(ABS('様式A-8-1'!F15)&gt;=10,IF('様式A-8-1'!F15&gt;=0,'様式A-8-1'!F15*RANDBETWEEN(80,90)*0.01,'様式A-8-1'!F15*RANDBETWEEN(110,120)*0.01),'様式A-8-1'!F15-RANDBETWEEN(1,3)),0),0)&amp;"～"&amp;ROUND(IFERROR(IF(ABS('様式A-8-1'!F15)&gt;=10,IF('様式A-8-1'!F15&gt;=0,'様式A-8-1'!F15*RANDBETWEEN(110,120)*0.01,'様式A-8-1'!F15*RANDBETWEEN(80,90)*0.01),'様式A-8-1'!F15+RANDBETWEEN(1,3)),0),0)&amp;"】")</f>
        <v/>
      </c>
      <c r="G15" s="96" t="str">
        <f ca="1">IF('様式A-8-1'!G15="","","【"&amp;ROUND(IFERROR(IF(ABS('様式A-8-1'!G15)&gt;=10,IF('様式A-8-1'!G15&gt;=0,'様式A-8-1'!G15*RANDBETWEEN(80,90)*0.01,'様式A-8-1'!G15*RANDBETWEEN(110,120)*0.01),'様式A-8-1'!G15-RANDBETWEEN(1,3)),0),0)&amp;"～"&amp;ROUND(IFERROR(IF(ABS('様式A-8-1'!G15)&gt;=10,IF('様式A-8-1'!G15&gt;=0,'様式A-8-1'!G15*RANDBETWEEN(110,120)*0.01,'様式A-8-1'!G15*RANDBETWEEN(80,90)*0.01),'様式A-8-1'!G15+RANDBETWEEN(1,3)),0),0)&amp;"】")</f>
        <v/>
      </c>
      <c r="H15" s="96" t="str">
        <f ca="1">IF('様式A-8-1'!H15="","","【"&amp;ROUND(IFERROR(IF(ABS('様式A-8-1'!H15)&gt;=10,IF('様式A-8-1'!H15&gt;=0,'様式A-8-1'!H15*RANDBETWEEN(80,90)*0.01,'様式A-8-1'!H15*RANDBETWEEN(110,120)*0.01),'様式A-8-1'!H15-RANDBETWEEN(1,3)),0),0)&amp;"～"&amp;ROUND(IFERROR(IF(ABS('様式A-8-1'!H15)&gt;=10,IF('様式A-8-1'!H15&gt;=0,'様式A-8-1'!H15*RANDBETWEEN(110,120)*0.01,'様式A-8-1'!H15*RANDBETWEEN(80,90)*0.01),'様式A-8-1'!H15+RANDBETWEEN(1,3)),0),0)&amp;"】")</f>
        <v/>
      </c>
      <c r="I15" s="96" t="str">
        <f ca="1">IF('様式A-8-1'!I15="","","【"&amp;ROUND(IFERROR(IF(ABS('様式A-8-1'!I15)&gt;=10,IF('様式A-8-1'!I15&gt;=0,'様式A-8-1'!I15*RANDBETWEEN(80,90)*0.01,'様式A-8-1'!I15*RANDBETWEEN(110,120)*0.01),'様式A-8-1'!I15-RANDBETWEEN(1,3)),0),0)&amp;"～"&amp;ROUND(IFERROR(IF(ABS('様式A-8-1'!I15)&gt;=10,IF('様式A-8-1'!I15&gt;=0,'様式A-8-1'!I15*RANDBETWEEN(110,120)*0.01,'様式A-8-1'!I15*RANDBETWEEN(80,90)*0.01),'様式A-8-1'!I15+RANDBETWEEN(1,3)),0),0)&amp;"】")</f>
        <v/>
      </c>
      <c r="J15" s="96" t="str">
        <f ca="1">IF('様式A-8-1'!J15="","","【"&amp;ROUND(IFERROR(IF(ABS('様式A-8-1'!J15)&gt;=10,IF('様式A-8-1'!J15&gt;=0,'様式A-8-1'!J15*RANDBETWEEN(80,90)*0.01,'様式A-8-1'!J15*RANDBETWEEN(110,120)*0.01),'様式A-8-1'!J15-RANDBETWEEN(1,3)),0),0)&amp;"～"&amp;ROUND(IFERROR(IF(ABS('様式A-8-1'!J15)&gt;=10,IF('様式A-8-1'!J15&gt;=0,'様式A-8-1'!J15*RANDBETWEEN(110,120)*0.01,'様式A-8-1'!J15*RANDBETWEEN(80,90)*0.01),'様式A-8-1'!J15+RANDBETWEEN(1,3)),0),0)&amp;"】")</f>
        <v/>
      </c>
      <c r="K15" s="96" t="str">
        <f ca="1">IF('様式A-8-1'!K15="","","【"&amp;ROUND(IFERROR(IF(ABS('様式A-8-1'!K15)&gt;=10,IF('様式A-8-1'!K15&gt;=0,'様式A-8-1'!K15*RANDBETWEEN(80,90)*0.01,'様式A-8-1'!K15*RANDBETWEEN(110,120)*0.01),'様式A-8-1'!K15-RANDBETWEEN(1,3)),0),0)&amp;"～"&amp;ROUND(IFERROR(IF(ABS('様式A-8-1'!K15)&gt;=10,IF('様式A-8-1'!K15&gt;=0,'様式A-8-1'!K15*RANDBETWEEN(110,120)*0.01,'様式A-8-1'!K15*RANDBETWEEN(80,90)*0.01),'様式A-8-1'!K15+RANDBETWEEN(1,3)),0),0)&amp;"】")</f>
        <v/>
      </c>
      <c r="L15" s="96" t="str">
        <f ca="1">IF('様式A-8-1'!L15="","","【"&amp;ROUND(IFERROR(IF(ABS('様式A-8-1'!L15)&gt;=10,IF('様式A-8-1'!L15&gt;=0,'様式A-8-1'!L15*RANDBETWEEN(80,90)*0.01,'様式A-8-1'!L15*RANDBETWEEN(110,120)*0.01),'様式A-8-1'!L15-RANDBETWEEN(1,3)),0),0)&amp;"～"&amp;ROUND(IFERROR(IF(ABS('様式A-8-1'!L15)&gt;=10,IF('様式A-8-1'!L15&gt;=0,'様式A-8-1'!L15*RANDBETWEEN(110,120)*0.01,'様式A-8-1'!L15*RANDBETWEEN(80,90)*0.01),'様式A-8-1'!L15+RANDBETWEEN(1,3)),0),0)&amp;"】")</f>
        <v/>
      </c>
      <c r="M15" s="96" t="str">
        <f ca="1">IF('様式A-8-1'!M15="","","【"&amp;ROUND(IFERROR(IF(ABS('様式A-8-1'!M15)&gt;=10,IF('様式A-8-1'!M15&gt;=0,'様式A-8-1'!M15*RANDBETWEEN(80,90)*0.01,'様式A-8-1'!M15*RANDBETWEEN(110,120)*0.01),'様式A-8-1'!M15-RANDBETWEEN(1,3)),0),0)&amp;"～"&amp;ROUND(IFERROR(IF(ABS('様式A-8-1'!M15)&gt;=10,IF('様式A-8-1'!M15&gt;=0,'様式A-8-1'!M15*RANDBETWEEN(110,120)*0.01,'様式A-8-1'!M15*RANDBETWEEN(80,90)*0.01),'様式A-8-1'!M15+RANDBETWEEN(1,3)),0),0)&amp;"】")</f>
        <v/>
      </c>
      <c r="N15" s="96" t="str">
        <f ca="1">IF('様式A-8-1'!N15="","","【"&amp;ROUND(IFERROR(IF(ABS('様式A-8-1'!N15)&gt;=10,IF('様式A-8-1'!N15&gt;=0,'様式A-8-1'!N15*RANDBETWEEN(80,90)*0.01,'様式A-8-1'!N15*RANDBETWEEN(110,120)*0.01),'様式A-8-1'!N15-RANDBETWEEN(1,3)),0),0)&amp;"～"&amp;ROUND(IFERROR(IF(ABS('様式A-8-1'!N15)&gt;=10,IF('様式A-8-1'!N15&gt;=0,'様式A-8-1'!N15*RANDBETWEEN(110,120)*0.01,'様式A-8-1'!N15*RANDBETWEEN(80,90)*0.01),'様式A-8-1'!N15+RANDBETWEEN(1,3)),0),0)&amp;"】")</f>
        <v/>
      </c>
      <c r="O15" s="96" t="str">
        <f ca="1">IF('様式A-8-1'!O15="","","【"&amp;ROUND(IFERROR(IF(ABS('様式A-8-1'!O15)&gt;=10,IF('様式A-8-1'!O15&gt;=0,'様式A-8-1'!O15*RANDBETWEEN(80,90)*0.01,'様式A-8-1'!O15*RANDBETWEEN(110,120)*0.01),'様式A-8-1'!O15-RANDBETWEEN(1,3)),0),0)&amp;"～"&amp;ROUND(IFERROR(IF(ABS('様式A-8-1'!O15)&gt;=10,IF('様式A-8-1'!O15&gt;=0,'様式A-8-1'!O15*RANDBETWEEN(110,120)*0.01,'様式A-8-1'!O15*RANDBETWEEN(80,90)*0.01),'様式A-8-1'!O15+RANDBETWEEN(1,3)),0),0)&amp;"】")</f>
        <v/>
      </c>
      <c r="P15" s="96" t="str">
        <f ca="1">IF('様式A-8-1'!P15="","","【"&amp;ROUND(IFERROR(IF(ABS('様式A-8-1'!P15)&gt;=10,IF('様式A-8-1'!P15&gt;=0,'様式A-8-1'!P15*RANDBETWEEN(80,90)*0.01,'様式A-8-1'!P15*RANDBETWEEN(110,120)*0.01),'様式A-8-1'!P15-RANDBETWEEN(1,3)),0),0)&amp;"～"&amp;ROUND(IFERROR(IF(ABS('様式A-8-1'!P15)&gt;=10,IF('様式A-8-1'!P15&gt;=0,'様式A-8-1'!P15*RANDBETWEEN(110,120)*0.01,'様式A-8-1'!P15*RANDBETWEEN(80,90)*0.01),'様式A-8-1'!P15+RANDBETWEEN(1,3)),0),0)&amp;"】")</f>
        <v/>
      </c>
      <c r="Q15" s="96" t="str">
        <f ca="1">IF('様式A-8-1'!Q15="","","【"&amp;ROUND(IFERROR(IF(ABS('様式A-8-1'!Q15)&gt;=10,IF('様式A-8-1'!Q15&gt;=0,'様式A-8-1'!Q15*RANDBETWEEN(80,90)*0.01,'様式A-8-1'!Q15*RANDBETWEEN(110,120)*0.01),'様式A-8-1'!Q15-RANDBETWEEN(1,3)),0),0)&amp;"～"&amp;ROUND(IFERROR(IF(ABS('様式A-8-1'!Q15)&gt;=10,IF('様式A-8-1'!Q15&gt;=0,'様式A-8-1'!Q15*RANDBETWEEN(110,120)*0.01,'様式A-8-1'!Q15*RANDBETWEEN(80,90)*0.01),'様式A-8-1'!Q15+RANDBETWEEN(1,3)),0),0)&amp;"】")</f>
        <v/>
      </c>
      <c r="R15" s="697" t="str">
        <f ca="1">IF('様式A-8-1'!R15="","","【"&amp;ROUND(IFERROR(IF(ABS('様式A-8-1'!R15)&gt;=10,IF('様式A-8-1'!R15&gt;=0,'様式A-8-1'!R15*RANDBETWEEN(80,90)*0.01,'様式A-8-1'!R15*RANDBETWEEN(110,120)*0.01),'様式A-8-1'!R15-RANDBETWEEN(1,3)),0),0)&amp;"～"&amp;ROUND(IFERROR(IF(ABS('様式A-8-1'!R15)&gt;=10,IF('様式A-8-1'!R15&gt;=0,'様式A-8-1'!R15*RANDBETWEEN(110,120)*0.01,'様式A-8-1'!R15*RANDBETWEEN(80,90)*0.01),'様式A-8-1'!R15+RANDBETWEEN(1,3)),0),0)&amp;"】")</f>
        <v/>
      </c>
    </row>
    <row r="16" spans="2:19" ht="15" customHeight="1">
      <c r="B16" s="703">
        <v>45597</v>
      </c>
      <c r="C16" s="696" t="str">
        <f ca="1">IF('様式A-8-1'!C16="","","【"&amp;ROUND(IFERROR(IF(ABS('様式A-8-1'!C16)&gt;=10,IF('様式A-8-1'!C16&gt;=0,'様式A-8-1'!C16*RANDBETWEEN(80,90)*0.01,'様式A-8-1'!C16*RANDBETWEEN(110,120)*0.01),'様式A-8-1'!C16-RANDBETWEEN(1,3)),0),0)&amp;"～"&amp;ROUND(IFERROR(IF(ABS('様式A-8-1'!C16)&gt;=10,IF('様式A-8-1'!C16&gt;=0,'様式A-8-1'!C16*RANDBETWEEN(110,120)*0.01,'様式A-8-1'!C16*RANDBETWEEN(80,90)*0.01),'様式A-8-1'!C16+RANDBETWEEN(1,3)),0),0)&amp;"】")</f>
        <v/>
      </c>
      <c r="D16" s="96" t="str">
        <f ca="1">IF('様式A-8-1'!D16="","","【"&amp;ROUND(IFERROR(IF(ABS('様式A-8-1'!D16)&gt;=10,IF('様式A-8-1'!D16&gt;=0,'様式A-8-1'!D16*RANDBETWEEN(80,90)*0.01,'様式A-8-1'!D16*RANDBETWEEN(110,120)*0.01),'様式A-8-1'!D16-RANDBETWEEN(1,3)),0),0)&amp;"～"&amp;ROUND(IFERROR(IF(ABS('様式A-8-1'!D16)&gt;=10,IF('様式A-8-1'!D16&gt;=0,'様式A-8-1'!D16*RANDBETWEEN(110,120)*0.01,'様式A-8-1'!D16*RANDBETWEEN(80,90)*0.01),'様式A-8-1'!D16+RANDBETWEEN(1,3)),0),0)&amp;"】")</f>
        <v/>
      </c>
      <c r="E16" s="96" t="str">
        <f ca="1">IF('様式A-8-1'!E16="","","【"&amp;ROUND(IFERROR(IF(ABS('様式A-8-1'!E16)&gt;=10,IF('様式A-8-1'!E16&gt;=0,'様式A-8-1'!E16*RANDBETWEEN(80,90)*0.01,'様式A-8-1'!E16*RANDBETWEEN(110,120)*0.01),'様式A-8-1'!E16-RANDBETWEEN(1,3)),0),0)&amp;"～"&amp;ROUND(IFERROR(IF(ABS('様式A-8-1'!E16)&gt;=10,IF('様式A-8-1'!E16&gt;=0,'様式A-8-1'!E16*RANDBETWEEN(110,120)*0.01,'様式A-8-1'!E16*RANDBETWEEN(80,90)*0.01),'様式A-8-1'!E16+RANDBETWEEN(1,3)),0),0)&amp;"】")</f>
        <v/>
      </c>
      <c r="F16" s="96" t="str">
        <f ca="1">IF('様式A-8-1'!F16="","","【"&amp;ROUND(IFERROR(IF(ABS('様式A-8-1'!F16)&gt;=10,IF('様式A-8-1'!F16&gt;=0,'様式A-8-1'!F16*RANDBETWEEN(80,90)*0.01,'様式A-8-1'!F16*RANDBETWEEN(110,120)*0.01),'様式A-8-1'!F16-RANDBETWEEN(1,3)),0),0)&amp;"～"&amp;ROUND(IFERROR(IF(ABS('様式A-8-1'!F16)&gt;=10,IF('様式A-8-1'!F16&gt;=0,'様式A-8-1'!F16*RANDBETWEEN(110,120)*0.01,'様式A-8-1'!F16*RANDBETWEEN(80,90)*0.01),'様式A-8-1'!F16+RANDBETWEEN(1,3)),0),0)&amp;"】")</f>
        <v/>
      </c>
      <c r="G16" s="96" t="str">
        <f ca="1">IF('様式A-8-1'!G16="","","【"&amp;ROUND(IFERROR(IF(ABS('様式A-8-1'!G16)&gt;=10,IF('様式A-8-1'!G16&gt;=0,'様式A-8-1'!G16*RANDBETWEEN(80,90)*0.01,'様式A-8-1'!G16*RANDBETWEEN(110,120)*0.01),'様式A-8-1'!G16-RANDBETWEEN(1,3)),0),0)&amp;"～"&amp;ROUND(IFERROR(IF(ABS('様式A-8-1'!G16)&gt;=10,IF('様式A-8-1'!G16&gt;=0,'様式A-8-1'!G16*RANDBETWEEN(110,120)*0.01,'様式A-8-1'!G16*RANDBETWEEN(80,90)*0.01),'様式A-8-1'!G16+RANDBETWEEN(1,3)),0),0)&amp;"】")</f>
        <v/>
      </c>
      <c r="H16" s="96" t="str">
        <f ca="1">IF('様式A-8-1'!H16="","","【"&amp;ROUND(IFERROR(IF(ABS('様式A-8-1'!H16)&gt;=10,IF('様式A-8-1'!H16&gt;=0,'様式A-8-1'!H16*RANDBETWEEN(80,90)*0.01,'様式A-8-1'!H16*RANDBETWEEN(110,120)*0.01),'様式A-8-1'!H16-RANDBETWEEN(1,3)),0),0)&amp;"～"&amp;ROUND(IFERROR(IF(ABS('様式A-8-1'!H16)&gt;=10,IF('様式A-8-1'!H16&gt;=0,'様式A-8-1'!H16*RANDBETWEEN(110,120)*0.01,'様式A-8-1'!H16*RANDBETWEEN(80,90)*0.01),'様式A-8-1'!H16+RANDBETWEEN(1,3)),0),0)&amp;"】")</f>
        <v/>
      </c>
      <c r="I16" s="96" t="str">
        <f ca="1">IF('様式A-8-1'!I16="","","【"&amp;ROUND(IFERROR(IF(ABS('様式A-8-1'!I16)&gt;=10,IF('様式A-8-1'!I16&gt;=0,'様式A-8-1'!I16*RANDBETWEEN(80,90)*0.01,'様式A-8-1'!I16*RANDBETWEEN(110,120)*0.01),'様式A-8-1'!I16-RANDBETWEEN(1,3)),0),0)&amp;"～"&amp;ROUND(IFERROR(IF(ABS('様式A-8-1'!I16)&gt;=10,IF('様式A-8-1'!I16&gt;=0,'様式A-8-1'!I16*RANDBETWEEN(110,120)*0.01,'様式A-8-1'!I16*RANDBETWEEN(80,90)*0.01),'様式A-8-1'!I16+RANDBETWEEN(1,3)),0),0)&amp;"】")</f>
        <v/>
      </c>
      <c r="J16" s="96" t="str">
        <f ca="1">IF('様式A-8-1'!J16="","","【"&amp;ROUND(IFERROR(IF(ABS('様式A-8-1'!J16)&gt;=10,IF('様式A-8-1'!J16&gt;=0,'様式A-8-1'!J16*RANDBETWEEN(80,90)*0.01,'様式A-8-1'!J16*RANDBETWEEN(110,120)*0.01),'様式A-8-1'!J16-RANDBETWEEN(1,3)),0),0)&amp;"～"&amp;ROUND(IFERROR(IF(ABS('様式A-8-1'!J16)&gt;=10,IF('様式A-8-1'!J16&gt;=0,'様式A-8-1'!J16*RANDBETWEEN(110,120)*0.01,'様式A-8-1'!J16*RANDBETWEEN(80,90)*0.01),'様式A-8-1'!J16+RANDBETWEEN(1,3)),0),0)&amp;"】")</f>
        <v/>
      </c>
      <c r="K16" s="96" t="str">
        <f ca="1">IF('様式A-8-1'!K16="","","【"&amp;ROUND(IFERROR(IF(ABS('様式A-8-1'!K16)&gt;=10,IF('様式A-8-1'!K16&gt;=0,'様式A-8-1'!K16*RANDBETWEEN(80,90)*0.01,'様式A-8-1'!K16*RANDBETWEEN(110,120)*0.01),'様式A-8-1'!K16-RANDBETWEEN(1,3)),0),0)&amp;"～"&amp;ROUND(IFERROR(IF(ABS('様式A-8-1'!K16)&gt;=10,IF('様式A-8-1'!K16&gt;=0,'様式A-8-1'!K16*RANDBETWEEN(110,120)*0.01,'様式A-8-1'!K16*RANDBETWEEN(80,90)*0.01),'様式A-8-1'!K16+RANDBETWEEN(1,3)),0),0)&amp;"】")</f>
        <v/>
      </c>
      <c r="L16" s="96" t="str">
        <f ca="1">IF('様式A-8-1'!L16="","","【"&amp;ROUND(IFERROR(IF(ABS('様式A-8-1'!L16)&gt;=10,IF('様式A-8-1'!L16&gt;=0,'様式A-8-1'!L16*RANDBETWEEN(80,90)*0.01,'様式A-8-1'!L16*RANDBETWEEN(110,120)*0.01),'様式A-8-1'!L16-RANDBETWEEN(1,3)),0),0)&amp;"～"&amp;ROUND(IFERROR(IF(ABS('様式A-8-1'!L16)&gt;=10,IF('様式A-8-1'!L16&gt;=0,'様式A-8-1'!L16*RANDBETWEEN(110,120)*0.01,'様式A-8-1'!L16*RANDBETWEEN(80,90)*0.01),'様式A-8-1'!L16+RANDBETWEEN(1,3)),0),0)&amp;"】")</f>
        <v/>
      </c>
      <c r="M16" s="96" t="str">
        <f ca="1">IF('様式A-8-1'!M16="","","【"&amp;ROUND(IFERROR(IF(ABS('様式A-8-1'!M16)&gt;=10,IF('様式A-8-1'!M16&gt;=0,'様式A-8-1'!M16*RANDBETWEEN(80,90)*0.01,'様式A-8-1'!M16*RANDBETWEEN(110,120)*0.01),'様式A-8-1'!M16-RANDBETWEEN(1,3)),0),0)&amp;"～"&amp;ROUND(IFERROR(IF(ABS('様式A-8-1'!M16)&gt;=10,IF('様式A-8-1'!M16&gt;=0,'様式A-8-1'!M16*RANDBETWEEN(110,120)*0.01,'様式A-8-1'!M16*RANDBETWEEN(80,90)*0.01),'様式A-8-1'!M16+RANDBETWEEN(1,3)),0),0)&amp;"】")</f>
        <v/>
      </c>
      <c r="N16" s="96" t="str">
        <f ca="1">IF('様式A-8-1'!N16="","","【"&amp;ROUND(IFERROR(IF(ABS('様式A-8-1'!N16)&gt;=10,IF('様式A-8-1'!N16&gt;=0,'様式A-8-1'!N16*RANDBETWEEN(80,90)*0.01,'様式A-8-1'!N16*RANDBETWEEN(110,120)*0.01),'様式A-8-1'!N16-RANDBETWEEN(1,3)),0),0)&amp;"～"&amp;ROUND(IFERROR(IF(ABS('様式A-8-1'!N16)&gt;=10,IF('様式A-8-1'!N16&gt;=0,'様式A-8-1'!N16*RANDBETWEEN(110,120)*0.01,'様式A-8-1'!N16*RANDBETWEEN(80,90)*0.01),'様式A-8-1'!N16+RANDBETWEEN(1,3)),0),0)&amp;"】")</f>
        <v/>
      </c>
      <c r="O16" s="96" t="str">
        <f ca="1">IF('様式A-8-1'!O16="","","【"&amp;ROUND(IFERROR(IF(ABS('様式A-8-1'!O16)&gt;=10,IF('様式A-8-1'!O16&gt;=0,'様式A-8-1'!O16*RANDBETWEEN(80,90)*0.01,'様式A-8-1'!O16*RANDBETWEEN(110,120)*0.01),'様式A-8-1'!O16-RANDBETWEEN(1,3)),0),0)&amp;"～"&amp;ROUND(IFERROR(IF(ABS('様式A-8-1'!O16)&gt;=10,IF('様式A-8-1'!O16&gt;=0,'様式A-8-1'!O16*RANDBETWEEN(110,120)*0.01,'様式A-8-1'!O16*RANDBETWEEN(80,90)*0.01),'様式A-8-1'!O16+RANDBETWEEN(1,3)),0),0)&amp;"】")</f>
        <v/>
      </c>
      <c r="P16" s="96" t="str">
        <f ca="1">IF('様式A-8-1'!P16="","","【"&amp;ROUND(IFERROR(IF(ABS('様式A-8-1'!P16)&gt;=10,IF('様式A-8-1'!P16&gt;=0,'様式A-8-1'!P16*RANDBETWEEN(80,90)*0.01,'様式A-8-1'!P16*RANDBETWEEN(110,120)*0.01),'様式A-8-1'!P16-RANDBETWEEN(1,3)),0),0)&amp;"～"&amp;ROUND(IFERROR(IF(ABS('様式A-8-1'!P16)&gt;=10,IF('様式A-8-1'!P16&gt;=0,'様式A-8-1'!P16*RANDBETWEEN(110,120)*0.01,'様式A-8-1'!P16*RANDBETWEEN(80,90)*0.01),'様式A-8-1'!P16+RANDBETWEEN(1,3)),0),0)&amp;"】")</f>
        <v/>
      </c>
      <c r="Q16" s="96" t="str">
        <f ca="1">IF('様式A-8-1'!Q16="","","【"&amp;ROUND(IFERROR(IF(ABS('様式A-8-1'!Q16)&gt;=10,IF('様式A-8-1'!Q16&gt;=0,'様式A-8-1'!Q16*RANDBETWEEN(80,90)*0.01,'様式A-8-1'!Q16*RANDBETWEEN(110,120)*0.01),'様式A-8-1'!Q16-RANDBETWEEN(1,3)),0),0)&amp;"～"&amp;ROUND(IFERROR(IF(ABS('様式A-8-1'!Q16)&gt;=10,IF('様式A-8-1'!Q16&gt;=0,'様式A-8-1'!Q16*RANDBETWEEN(110,120)*0.01,'様式A-8-1'!Q16*RANDBETWEEN(80,90)*0.01),'様式A-8-1'!Q16+RANDBETWEEN(1,3)),0),0)&amp;"】")</f>
        <v/>
      </c>
      <c r="R16" s="697" t="str">
        <f ca="1">IF('様式A-8-1'!R16="","","【"&amp;ROUND(IFERROR(IF(ABS('様式A-8-1'!R16)&gt;=10,IF('様式A-8-1'!R16&gt;=0,'様式A-8-1'!R16*RANDBETWEEN(80,90)*0.01,'様式A-8-1'!R16*RANDBETWEEN(110,120)*0.01),'様式A-8-1'!R16-RANDBETWEEN(1,3)),0),0)&amp;"～"&amp;ROUND(IFERROR(IF(ABS('様式A-8-1'!R16)&gt;=10,IF('様式A-8-1'!R16&gt;=0,'様式A-8-1'!R16*RANDBETWEEN(110,120)*0.01,'様式A-8-1'!R16*RANDBETWEEN(80,90)*0.01),'様式A-8-1'!R16+RANDBETWEEN(1,3)),0),0)&amp;"】")</f>
        <v/>
      </c>
    </row>
    <row r="17" spans="2:18" ht="15" customHeight="1">
      <c r="B17" s="703">
        <v>45627</v>
      </c>
      <c r="C17" s="696" t="str">
        <f ca="1">IF('様式A-8-1'!C17="","","【"&amp;ROUND(IFERROR(IF(ABS('様式A-8-1'!C17)&gt;=10,IF('様式A-8-1'!C17&gt;=0,'様式A-8-1'!C17*RANDBETWEEN(80,90)*0.01,'様式A-8-1'!C17*RANDBETWEEN(110,120)*0.01),'様式A-8-1'!C17-RANDBETWEEN(1,3)),0),0)&amp;"～"&amp;ROUND(IFERROR(IF(ABS('様式A-8-1'!C17)&gt;=10,IF('様式A-8-1'!C17&gt;=0,'様式A-8-1'!C17*RANDBETWEEN(110,120)*0.01,'様式A-8-1'!C17*RANDBETWEEN(80,90)*0.01),'様式A-8-1'!C17+RANDBETWEEN(1,3)),0),0)&amp;"】")</f>
        <v/>
      </c>
      <c r="D17" s="96" t="str">
        <f ca="1">IF('様式A-8-1'!D17="","","【"&amp;ROUND(IFERROR(IF(ABS('様式A-8-1'!D17)&gt;=10,IF('様式A-8-1'!D17&gt;=0,'様式A-8-1'!D17*RANDBETWEEN(80,90)*0.01,'様式A-8-1'!D17*RANDBETWEEN(110,120)*0.01),'様式A-8-1'!D17-RANDBETWEEN(1,3)),0),0)&amp;"～"&amp;ROUND(IFERROR(IF(ABS('様式A-8-1'!D17)&gt;=10,IF('様式A-8-1'!D17&gt;=0,'様式A-8-1'!D17*RANDBETWEEN(110,120)*0.01,'様式A-8-1'!D17*RANDBETWEEN(80,90)*0.01),'様式A-8-1'!D17+RANDBETWEEN(1,3)),0),0)&amp;"】")</f>
        <v/>
      </c>
      <c r="E17" s="96" t="str">
        <f ca="1">IF('様式A-8-1'!E17="","","【"&amp;ROUND(IFERROR(IF(ABS('様式A-8-1'!E17)&gt;=10,IF('様式A-8-1'!E17&gt;=0,'様式A-8-1'!E17*RANDBETWEEN(80,90)*0.01,'様式A-8-1'!E17*RANDBETWEEN(110,120)*0.01),'様式A-8-1'!E17-RANDBETWEEN(1,3)),0),0)&amp;"～"&amp;ROUND(IFERROR(IF(ABS('様式A-8-1'!E17)&gt;=10,IF('様式A-8-1'!E17&gt;=0,'様式A-8-1'!E17*RANDBETWEEN(110,120)*0.01,'様式A-8-1'!E17*RANDBETWEEN(80,90)*0.01),'様式A-8-1'!E17+RANDBETWEEN(1,3)),0),0)&amp;"】")</f>
        <v/>
      </c>
      <c r="F17" s="96" t="str">
        <f ca="1">IF('様式A-8-1'!F17="","","【"&amp;ROUND(IFERROR(IF(ABS('様式A-8-1'!F17)&gt;=10,IF('様式A-8-1'!F17&gt;=0,'様式A-8-1'!F17*RANDBETWEEN(80,90)*0.01,'様式A-8-1'!F17*RANDBETWEEN(110,120)*0.01),'様式A-8-1'!F17-RANDBETWEEN(1,3)),0),0)&amp;"～"&amp;ROUND(IFERROR(IF(ABS('様式A-8-1'!F17)&gt;=10,IF('様式A-8-1'!F17&gt;=0,'様式A-8-1'!F17*RANDBETWEEN(110,120)*0.01,'様式A-8-1'!F17*RANDBETWEEN(80,90)*0.01),'様式A-8-1'!F17+RANDBETWEEN(1,3)),0),0)&amp;"】")</f>
        <v/>
      </c>
      <c r="G17" s="96" t="str">
        <f ca="1">IF('様式A-8-1'!G17="","","【"&amp;ROUND(IFERROR(IF(ABS('様式A-8-1'!G17)&gt;=10,IF('様式A-8-1'!G17&gt;=0,'様式A-8-1'!G17*RANDBETWEEN(80,90)*0.01,'様式A-8-1'!G17*RANDBETWEEN(110,120)*0.01),'様式A-8-1'!G17-RANDBETWEEN(1,3)),0),0)&amp;"～"&amp;ROUND(IFERROR(IF(ABS('様式A-8-1'!G17)&gt;=10,IF('様式A-8-1'!G17&gt;=0,'様式A-8-1'!G17*RANDBETWEEN(110,120)*0.01,'様式A-8-1'!G17*RANDBETWEEN(80,90)*0.01),'様式A-8-1'!G17+RANDBETWEEN(1,3)),0),0)&amp;"】")</f>
        <v/>
      </c>
      <c r="H17" s="96" t="str">
        <f ca="1">IF('様式A-8-1'!H17="","","【"&amp;ROUND(IFERROR(IF(ABS('様式A-8-1'!H17)&gt;=10,IF('様式A-8-1'!H17&gt;=0,'様式A-8-1'!H17*RANDBETWEEN(80,90)*0.01,'様式A-8-1'!H17*RANDBETWEEN(110,120)*0.01),'様式A-8-1'!H17-RANDBETWEEN(1,3)),0),0)&amp;"～"&amp;ROUND(IFERROR(IF(ABS('様式A-8-1'!H17)&gt;=10,IF('様式A-8-1'!H17&gt;=0,'様式A-8-1'!H17*RANDBETWEEN(110,120)*0.01,'様式A-8-1'!H17*RANDBETWEEN(80,90)*0.01),'様式A-8-1'!H17+RANDBETWEEN(1,3)),0),0)&amp;"】")</f>
        <v/>
      </c>
      <c r="I17" s="96" t="str">
        <f ca="1">IF('様式A-8-1'!I17="","","【"&amp;ROUND(IFERROR(IF(ABS('様式A-8-1'!I17)&gt;=10,IF('様式A-8-1'!I17&gt;=0,'様式A-8-1'!I17*RANDBETWEEN(80,90)*0.01,'様式A-8-1'!I17*RANDBETWEEN(110,120)*0.01),'様式A-8-1'!I17-RANDBETWEEN(1,3)),0),0)&amp;"～"&amp;ROUND(IFERROR(IF(ABS('様式A-8-1'!I17)&gt;=10,IF('様式A-8-1'!I17&gt;=0,'様式A-8-1'!I17*RANDBETWEEN(110,120)*0.01,'様式A-8-1'!I17*RANDBETWEEN(80,90)*0.01),'様式A-8-1'!I17+RANDBETWEEN(1,3)),0),0)&amp;"】")</f>
        <v/>
      </c>
      <c r="J17" s="96" t="str">
        <f ca="1">IF('様式A-8-1'!J17="","","【"&amp;ROUND(IFERROR(IF(ABS('様式A-8-1'!J17)&gt;=10,IF('様式A-8-1'!J17&gt;=0,'様式A-8-1'!J17*RANDBETWEEN(80,90)*0.01,'様式A-8-1'!J17*RANDBETWEEN(110,120)*0.01),'様式A-8-1'!J17-RANDBETWEEN(1,3)),0),0)&amp;"～"&amp;ROUND(IFERROR(IF(ABS('様式A-8-1'!J17)&gt;=10,IF('様式A-8-1'!J17&gt;=0,'様式A-8-1'!J17*RANDBETWEEN(110,120)*0.01,'様式A-8-1'!J17*RANDBETWEEN(80,90)*0.01),'様式A-8-1'!J17+RANDBETWEEN(1,3)),0),0)&amp;"】")</f>
        <v/>
      </c>
      <c r="K17" s="96" t="str">
        <f ca="1">IF('様式A-8-1'!K17="","","【"&amp;ROUND(IFERROR(IF(ABS('様式A-8-1'!K17)&gt;=10,IF('様式A-8-1'!K17&gt;=0,'様式A-8-1'!K17*RANDBETWEEN(80,90)*0.01,'様式A-8-1'!K17*RANDBETWEEN(110,120)*0.01),'様式A-8-1'!K17-RANDBETWEEN(1,3)),0),0)&amp;"～"&amp;ROUND(IFERROR(IF(ABS('様式A-8-1'!K17)&gt;=10,IF('様式A-8-1'!K17&gt;=0,'様式A-8-1'!K17*RANDBETWEEN(110,120)*0.01,'様式A-8-1'!K17*RANDBETWEEN(80,90)*0.01),'様式A-8-1'!K17+RANDBETWEEN(1,3)),0),0)&amp;"】")</f>
        <v/>
      </c>
      <c r="L17" s="96" t="str">
        <f ca="1">IF('様式A-8-1'!L17="","","【"&amp;ROUND(IFERROR(IF(ABS('様式A-8-1'!L17)&gt;=10,IF('様式A-8-1'!L17&gt;=0,'様式A-8-1'!L17*RANDBETWEEN(80,90)*0.01,'様式A-8-1'!L17*RANDBETWEEN(110,120)*0.01),'様式A-8-1'!L17-RANDBETWEEN(1,3)),0),0)&amp;"～"&amp;ROUND(IFERROR(IF(ABS('様式A-8-1'!L17)&gt;=10,IF('様式A-8-1'!L17&gt;=0,'様式A-8-1'!L17*RANDBETWEEN(110,120)*0.01,'様式A-8-1'!L17*RANDBETWEEN(80,90)*0.01),'様式A-8-1'!L17+RANDBETWEEN(1,3)),0),0)&amp;"】")</f>
        <v/>
      </c>
      <c r="M17" s="96" t="str">
        <f ca="1">IF('様式A-8-1'!M17="","","【"&amp;ROUND(IFERROR(IF(ABS('様式A-8-1'!M17)&gt;=10,IF('様式A-8-1'!M17&gt;=0,'様式A-8-1'!M17*RANDBETWEEN(80,90)*0.01,'様式A-8-1'!M17*RANDBETWEEN(110,120)*0.01),'様式A-8-1'!M17-RANDBETWEEN(1,3)),0),0)&amp;"～"&amp;ROUND(IFERROR(IF(ABS('様式A-8-1'!M17)&gt;=10,IF('様式A-8-1'!M17&gt;=0,'様式A-8-1'!M17*RANDBETWEEN(110,120)*0.01,'様式A-8-1'!M17*RANDBETWEEN(80,90)*0.01),'様式A-8-1'!M17+RANDBETWEEN(1,3)),0),0)&amp;"】")</f>
        <v/>
      </c>
      <c r="N17" s="96" t="str">
        <f ca="1">IF('様式A-8-1'!N17="","","【"&amp;ROUND(IFERROR(IF(ABS('様式A-8-1'!N17)&gt;=10,IF('様式A-8-1'!N17&gt;=0,'様式A-8-1'!N17*RANDBETWEEN(80,90)*0.01,'様式A-8-1'!N17*RANDBETWEEN(110,120)*0.01),'様式A-8-1'!N17-RANDBETWEEN(1,3)),0),0)&amp;"～"&amp;ROUND(IFERROR(IF(ABS('様式A-8-1'!N17)&gt;=10,IF('様式A-8-1'!N17&gt;=0,'様式A-8-1'!N17*RANDBETWEEN(110,120)*0.01,'様式A-8-1'!N17*RANDBETWEEN(80,90)*0.01),'様式A-8-1'!N17+RANDBETWEEN(1,3)),0),0)&amp;"】")</f>
        <v/>
      </c>
      <c r="O17" s="96" t="str">
        <f ca="1">IF('様式A-8-1'!O17="","","【"&amp;ROUND(IFERROR(IF(ABS('様式A-8-1'!O17)&gt;=10,IF('様式A-8-1'!O17&gt;=0,'様式A-8-1'!O17*RANDBETWEEN(80,90)*0.01,'様式A-8-1'!O17*RANDBETWEEN(110,120)*0.01),'様式A-8-1'!O17-RANDBETWEEN(1,3)),0),0)&amp;"～"&amp;ROUND(IFERROR(IF(ABS('様式A-8-1'!O17)&gt;=10,IF('様式A-8-1'!O17&gt;=0,'様式A-8-1'!O17*RANDBETWEEN(110,120)*0.01,'様式A-8-1'!O17*RANDBETWEEN(80,90)*0.01),'様式A-8-1'!O17+RANDBETWEEN(1,3)),0),0)&amp;"】")</f>
        <v/>
      </c>
      <c r="P17" s="96" t="str">
        <f ca="1">IF('様式A-8-1'!P17="","","【"&amp;ROUND(IFERROR(IF(ABS('様式A-8-1'!P17)&gt;=10,IF('様式A-8-1'!P17&gt;=0,'様式A-8-1'!P17*RANDBETWEEN(80,90)*0.01,'様式A-8-1'!P17*RANDBETWEEN(110,120)*0.01),'様式A-8-1'!P17-RANDBETWEEN(1,3)),0),0)&amp;"～"&amp;ROUND(IFERROR(IF(ABS('様式A-8-1'!P17)&gt;=10,IF('様式A-8-1'!P17&gt;=0,'様式A-8-1'!P17*RANDBETWEEN(110,120)*0.01,'様式A-8-1'!P17*RANDBETWEEN(80,90)*0.01),'様式A-8-1'!P17+RANDBETWEEN(1,3)),0),0)&amp;"】")</f>
        <v/>
      </c>
      <c r="Q17" s="96" t="str">
        <f ca="1">IF('様式A-8-1'!Q17="","","【"&amp;ROUND(IFERROR(IF(ABS('様式A-8-1'!Q17)&gt;=10,IF('様式A-8-1'!Q17&gt;=0,'様式A-8-1'!Q17*RANDBETWEEN(80,90)*0.01,'様式A-8-1'!Q17*RANDBETWEEN(110,120)*0.01),'様式A-8-1'!Q17-RANDBETWEEN(1,3)),0),0)&amp;"～"&amp;ROUND(IFERROR(IF(ABS('様式A-8-1'!Q17)&gt;=10,IF('様式A-8-1'!Q17&gt;=0,'様式A-8-1'!Q17*RANDBETWEEN(110,120)*0.01,'様式A-8-1'!Q17*RANDBETWEEN(80,90)*0.01),'様式A-8-1'!Q17+RANDBETWEEN(1,3)),0),0)&amp;"】")</f>
        <v/>
      </c>
      <c r="R17" s="697" t="str">
        <f ca="1">IF('様式A-8-1'!R17="","","【"&amp;ROUND(IFERROR(IF(ABS('様式A-8-1'!R17)&gt;=10,IF('様式A-8-1'!R17&gt;=0,'様式A-8-1'!R17*RANDBETWEEN(80,90)*0.01,'様式A-8-1'!R17*RANDBETWEEN(110,120)*0.01),'様式A-8-1'!R17-RANDBETWEEN(1,3)),0),0)&amp;"～"&amp;ROUND(IFERROR(IF(ABS('様式A-8-1'!R17)&gt;=10,IF('様式A-8-1'!R17&gt;=0,'様式A-8-1'!R17*RANDBETWEEN(110,120)*0.01,'様式A-8-1'!R17*RANDBETWEEN(80,90)*0.01),'様式A-8-1'!R17+RANDBETWEEN(1,3)),0),0)&amp;"】")</f>
        <v/>
      </c>
    </row>
    <row r="18" spans="2:18" ht="15" customHeight="1">
      <c r="B18" s="703">
        <v>45658</v>
      </c>
      <c r="C18" s="696" t="str">
        <f ca="1">IF('様式A-8-1'!C18="","","【"&amp;ROUND(IFERROR(IF(ABS('様式A-8-1'!C18)&gt;=10,IF('様式A-8-1'!C18&gt;=0,'様式A-8-1'!C18*RANDBETWEEN(80,90)*0.01,'様式A-8-1'!C18*RANDBETWEEN(110,120)*0.01),'様式A-8-1'!C18-RANDBETWEEN(1,3)),0),0)&amp;"～"&amp;ROUND(IFERROR(IF(ABS('様式A-8-1'!C18)&gt;=10,IF('様式A-8-1'!C18&gt;=0,'様式A-8-1'!C18*RANDBETWEEN(110,120)*0.01,'様式A-8-1'!C18*RANDBETWEEN(80,90)*0.01),'様式A-8-1'!C18+RANDBETWEEN(1,3)),0),0)&amp;"】")</f>
        <v/>
      </c>
      <c r="D18" s="96" t="str">
        <f ca="1">IF('様式A-8-1'!D18="","","【"&amp;ROUND(IFERROR(IF(ABS('様式A-8-1'!D18)&gt;=10,IF('様式A-8-1'!D18&gt;=0,'様式A-8-1'!D18*RANDBETWEEN(80,90)*0.01,'様式A-8-1'!D18*RANDBETWEEN(110,120)*0.01),'様式A-8-1'!D18-RANDBETWEEN(1,3)),0),0)&amp;"～"&amp;ROUND(IFERROR(IF(ABS('様式A-8-1'!D18)&gt;=10,IF('様式A-8-1'!D18&gt;=0,'様式A-8-1'!D18*RANDBETWEEN(110,120)*0.01,'様式A-8-1'!D18*RANDBETWEEN(80,90)*0.01),'様式A-8-1'!D18+RANDBETWEEN(1,3)),0),0)&amp;"】")</f>
        <v/>
      </c>
      <c r="E18" s="96" t="str">
        <f ca="1">IF('様式A-8-1'!E18="","","【"&amp;ROUND(IFERROR(IF(ABS('様式A-8-1'!E18)&gt;=10,IF('様式A-8-1'!E18&gt;=0,'様式A-8-1'!E18*RANDBETWEEN(80,90)*0.01,'様式A-8-1'!E18*RANDBETWEEN(110,120)*0.01),'様式A-8-1'!E18-RANDBETWEEN(1,3)),0),0)&amp;"～"&amp;ROUND(IFERROR(IF(ABS('様式A-8-1'!E18)&gt;=10,IF('様式A-8-1'!E18&gt;=0,'様式A-8-1'!E18*RANDBETWEEN(110,120)*0.01,'様式A-8-1'!E18*RANDBETWEEN(80,90)*0.01),'様式A-8-1'!E18+RANDBETWEEN(1,3)),0),0)&amp;"】")</f>
        <v/>
      </c>
      <c r="F18" s="96" t="str">
        <f ca="1">IF('様式A-8-1'!F18="","","【"&amp;ROUND(IFERROR(IF(ABS('様式A-8-1'!F18)&gt;=10,IF('様式A-8-1'!F18&gt;=0,'様式A-8-1'!F18*RANDBETWEEN(80,90)*0.01,'様式A-8-1'!F18*RANDBETWEEN(110,120)*0.01),'様式A-8-1'!F18-RANDBETWEEN(1,3)),0),0)&amp;"～"&amp;ROUND(IFERROR(IF(ABS('様式A-8-1'!F18)&gt;=10,IF('様式A-8-1'!F18&gt;=0,'様式A-8-1'!F18*RANDBETWEEN(110,120)*0.01,'様式A-8-1'!F18*RANDBETWEEN(80,90)*0.01),'様式A-8-1'!F18+RANDBETWEEN(1,3)),0),0)&amp;"】")</f>
        <v/>
      </c>
      <c r="G18" s="96" t="str">
        <f ca="1">IF('様式A-8-1'!G18="","","【"&amp;ROUND(IFERROR(IF(ABS('様式A-8-1'!G18)&gt;=10,IF('様式A-8-1'!G18&gt;=0,'様式A-8-1'!G18*RANDBETWEEN(80,90)*0.01,'様式A-8-1'!G18*RANDBETWEEN(110,120)*0.01),'様式A-8-1'!G18-RANDBETWEEN(1,3)),0),0)&amp;"～"&amp;ROUND(IFERROR(IF(ABS('様式A-8-1'!G18)&gt;=10,IF('様式A-8-1'!G18&gt;=0,'様式A-8-1'!G18*RANDBETWEEN(110,120)*0.01,'様式A-8-1'!G18*RANDBETWEEN(80,90)*0.01),'様式A-8-1'!G18+RANDBETWEEN(1,3)),0),0)&amp;"】")</f>
        <v/>
      </c>
      <c r="H18" s="96" t="str">
        <f ca="1">IF('様式A-8-1'!H18="","","【"&amp;ROUND(IFERROR(IF(ABS('様式A-8-1'!H18)&gt;=10,IF('様式A-8-1'!H18&gt;=0,'様式A-8-1'!H18*RANDBETWEEN(80,90)*0.01,'様式A-8-1'!H18*RANDBETWEEN(110,120)*0.01),'様式A-8-1'!H18-RANDBETWEEN(1,3)),0),0)&amp;"～"&amp;ROUND(IFERROR(IF(ABS('様式A-8-1'!H18)&gt;=10,IF('様式A-8-1'!H18&gt;=0,'様式A-8-1'!H18*RANDBETWEEN(110,120)*0.01,'様式A-8-1'!H18*RANDBETWEEN(80,90)*0.01),'様式A-8-1'!H18+RANDBETWEEN(1,3)),0),0)&amp;"】")</f>
        <v/>
      </c>
      <c r="I18" s="96" t="str">
        <f ca="1">IF('様式A-8-1'!I18="","","【"&amp;ROUND(IFERROR(IF(ABS('様式A-8-1'!I18)&gt;=10,IF('様式A-8-1'!I18&gt;=0,'様式A-8-1'!I18*RANDBETWEEN(80,90)*0.01,'様式A-8-1'!I18*RANDBETWEEN(110,120)*0.01),'様式A-8-1'!I18-RANDBETWEEN(1,3)),0),0)&amp;"～"&amp;ROUND(IFERROR(IF(ABS('様式A-8-1'!I18)&gt;=10,IF('様式A-8-1'!I18&gt;=0,'様式A-8-1'!I18*RANDBETWEEN(110,120)*0.01,'様式A-8-1'!I18*RANDBETWEEN(80,90)*0.01),'様式A-8-1'!I18+RANDBETWEEN(1,3)),0),0)&amp;"】")</f>
        <v/>
      </c>
      <c r="J18" s="96" t="str">
        <f ca="1">IF('様式A-8-1'!J18="","","【"&amp;ROUND(IFERROR(IF(ABS('様式A-8-1'!J18)&gt;=10,IF('様式A-8-1'!J18&gt;=0,'様式A-8-1'!J18*RANDBETWEEN(80,90)*0.01,'様式A-8-1'!J18*RANDBETWEEN(110,120)*0.01),'様式A-8-1'!J18-RANDBETWEEN(1,3)),0),0)&amp;"～"&amp;ROUND(IFERROR(IF(ABS('様式A-8-1'!J18)&gt;=10,IF('様式A-8-1'!J18&gt;=0,'様式A-8-1'!J18*RANDBETWEEN(110,120)*0.01,'様式A-8-1'!J18*RANDBETWEEN(80,90)*0.01),'様式A-8-1'!J18+RANDBETWEEN(1,3)),0),0)&amp;"】")</f>
        <v/>
      </c>
      <c r="K18" s="96" t="str">
        <f ca="1">IF('様式A-8-1'!K18="","","【"&amp;ROUND(IFERROR(IF(ABS('様式A-8-1'!K18)&gt;=10,IF('様式A-8-1'!K18&gt;=0,'様式A-8-1'!K18*RANDBETWEEN(80,90)*0.01,'様式A-8-1'!K18*RANDBETWEEN(110,120)*0.01),'様式A-8-1'!K18-RANDBETWEEN(1,3)),0),0)&amp;"～"&amp;ROUND(IFERROR(IF(ABS('様式A-8-1'!K18)&gt;=10,IF('様式A-8-1'!K18&gt;=0,'様式A-8-1'!K18*RANDBETWEEN(110,120)*0.01,'様式A-8-1'!K18*RANDBETWEEN(80,90)*0.01),'様式A-8-1'!K18+RANDBETWEEN(1,3)),0),0)&amp;"】")</f>
        <v/>
      </c>
      <c r="L18" s="96" t="str">
        <f ca="1">IF('様式A-8-1'!L18="","","【"&amp;ROUND(IFERROR(IF(ABS('様式A-8-1'!L18)&gt;=10,IF('様式A-8-1'!L18&gt;=0,'様式A-8-1'!L18*RANDBETWEEN(80,90)*0.01,'様式A-8-1'!L18*RANDBETWEEN(110,120)*0.01),'様式A-8-1'!L18-RANDBETWEEN(1,3)),0),0)&amp;"～"&amp;ROUND(IFERROR(IF(ABS('様式A-8-1'!L18)&gt;=10,IF('様式A-8-1'!L18&gt;=0,'様式A-8-1'!L18*RANDBETWEEN(110,120)*0.01,'様式A-8-1'!L18*RANDBETWEEN(80,90)*0.01),'様式A-8-1'!L18+RANDBETWEEN(1,3)),0),0)&amp;"】")</f>
        <v/>
      </c>
      <c r="M18" s="96" t="str">
        <f ca="1">IF('様式A-8-1'!M18="","","【"&amp;ROUND(IFERROR(IF(ABS('様式A-8-1'!M18)&gt;=10,IF('様式A-8-1'!M18&gt;=0,'様式A-8-1'!M18*RANDBETWEEN(80,90)*0.01,'様式A-8-1'!M18*RANDBETWEEN(110,120)*0.01),'様式A-8-1'!M18-RANDBETWEEN(1,3)),0),0)&amp;"～"&amp;ROUND(IFERROR(IF(ABS('様式A-8-1'!M18)&gt;=10,IF('様式A-8-1'!M18&gt;=0,'様式A-8-1'!M18*RANDBETWEEN(110,120)*0.01,'様式A-8-1'!M18*RANDBETWEEN(80,90)*0.01),'様式A-8-1'!M18+RANDBETWEEN(1,3)),0),0)&amp;"】")</f>
        <v/>
      </c>
      <c r="N18" s="96" t="str">
        <f ca="1">IF('様式A-8-1'!N18="","","【"&amp;ROUND(IFERROR(IF(ABS('様式A-8-1'!N18)&gt;=10,IF('様式A-8-1'!N18&gt;=0,'様式A-8-1'!N18*RANDBETWEEN(80,90)*0.01,'様式A-8-1'!N18*RANDBETWEEN(110,120)*0.01),'様式A-8-1'!N18-RANDBETWEEN(1,3)),0),0)&amp;"～"&amp;ROUND(IFERROR(IF(ABS('様式A-8-1'!N18)&gt;=10,IF('様式A-8-1'!N18&gt;=0,'様式A-8-1'!N18*RANDBETWEEN(110,120)*0.01,'様式A-8-1'!N18*RANDBETWEEN(80,90)*0.01),'様式A-8-1'!N18+RANDBETWEEN(1,3)),0),0)&amp;"】")</f>
        <v/>
      </c>
      <c r="O18" s="96" t="str">
        <f ca="1">IF('様式A-8-1'!O18="","","【"&amp;ROUND(IFERROR(IF(ABS('様式A-8-1'!O18)&gt;=10,IF('様式A-8-1'!O18&gt;=0,'様式A-8-1'!O18*RANDBETWEEN(80,90)*0.01,'様式A-8-1'!O18*RANDBETWEEN(110,120)*0.01),'様式A-8-1'!O18-RANDBETWEEN(1,3)),0),0)&amp;"～"&amp;ROUND(IFERROR(IF(ABS('様式A-8-1'!O18)&gt;=10,IF('様式A-8-1'!O18&gt;=0,'様式A-8-1'!O18*RANDBETWEEN(110,120)*0.01,'様式A-8-1'!O18*RANDBETWEEN(80,90)*0.01),'様式A-8-1'!O18+RANDBETWEEN(1,3)),0),0)&amp;"】")</f>
        <v/>
      </c>
      <c r="P18" s="96" t="str">
        <f ca="1">IF('様式A-8-1'!P18="","","【"&amp;ROUND(IFERROR(IF(ABS('様式A-8-1'!P18)&gt;=10,IF('様式A-8-1'!P18&gt;=0,'様式A-8-1'!P18*RANDBETWEEN(80,90)*0.01,'様式A-8-1'!P18*RANDBETWEEN(110,120)*0.01),'様式A-8-1'!P18-RANDBETWEEN(1,3)),0),0)&amp;"～"&amp;ROUND(IFERROR(IF(ABS('様式A-8-1'!P18)&gt;=10,IF('様式A-8-1'!P18&gt;=0,'様式A-8-1'!P18*RANDBETWEEN(110,120)*0.01,'様式A-8-1'!P18*RANDBETWEEN(80,90)*0.01),'様式A-8-1'!P18+RANDBETWEEN(1,3)),0),0)&amp;"】")</f>
        <v/>
      </c>
      <c r="Q18" s="96" t="str">
        <f ca="1">IF('様式A-8-1'!Q18="","","【"&amp;ROUND(IFERROR(IF(ABS('様式A-8-1'!Q18)&gt;=10,IF('様式A-8-1'!Q18&gt;=0,'様式A-8-1'!Q18*RANDBETWEEN(80,90)*0.01,'様式A-8-1'!Q18*RANDBETWEEN(110,120)*0.01),'様式A-8-1'!Q18-RANDBETWEEN(1,3)),0),0)&amp;"～"&amp;ROUND(IFERROR(IF(ABS('様式A-8-1'!Q18)&gt;=10,IF('様式A-8-1'!Q18&gt;=0,'様式A-8-1'!Q18*RANDBETWEEN(110,120)*0.01,'様式A-8-1'!Q18*RANDBETWEEN(80,90)*0.01),'様式A-8-1'!Q18+RANDBETWEEN(1,3)),0),0)&amp;"】")</f>
        <v/>
      </c>
      <c r="R18" s="697" t="str">
        <f ca="1">IF('様式A-8-1'!R18="","","【"&amp;ROUND(IFERROR(IF(ABS('様式A-8-1'!R18)&gt;=10,IF('様式A-8-1'!R18&gt;=0,'様式A-8-1'!R18*RANDBETWEEN(80,90)*0.01,'様式A-8-1'!R18*RANDBETWEEN(110,120)*0.01),'様式A-8-1'!R18-RANDBETWEEN(1,3)),0),0)&amp;"～"&amp;ROUND(IFERROR(IF(ABS('様式A-8-1'!R18)&gt;=10,IF('様式A-8-1'!R18&gt;=0,'様式A-8-1'!R18*RANDBETWEEN(110,120)*0.01,'様式A-8-1'!R18*RANDBETWEEN(80,90)*0.01),'様式A-8-1'!R18+RANDBETWEEN(1,3)),0),0)&amp;"】")</f>
        <v/>
      </c>
    </row>
    <row r="19" spans="2:18" ht="15" customHeight="1">
      <c r="B19" s="703">
        <v>45689</v>
      </c>
      <c r="C19" s="696" t="str">
        <f ca="1">IF('様式A-8-1'!C19="","","【"&amp;ROUND(IFERROR(IF(ABS('様式A-8-1'!C19)&gt;=10,IF('様式A-8-1'!C19&gt;=0,'様式A-8-1'!C19*RANDBETWEEN(80,90)*0.01,'様式A-8-1'!C19*RANDBETWEEN(110,120)*0.01),'様式A-8-1'!C19-RANDBETWEEN(1,3)),0),0)&amp;"～"&amp;ROUND(IFERROR(IF(ABS('様式A-8-1'!C19)&gt;=10,IF('様式A-8-1'!C19&gt;=0,'様式A-8-1'!C19*RANDBETWEEN(110,120)*0.01,'様式A-8-1'!C19*RANDBETWEEN(80,90)*0.01),'様式A-8-1'!C19+RANDBETWEEN(1,3)),0),0)&amp;"】")</f>
        <v/>
      </c>
      <c r="D19" s="96" t="str">
        <f ca="1">IF('様式A-8-1'!D19="","","【"&amp;ROUND(IFERROR(IF(ABS('様式A-8-1'!D19)&gt;=10,IF('様式A-8-1'!D19&gt;=0,'様式A-8-1'!D19*RANDBETWEEN(80,90)*0.01,'様式A-8-1'!D19*RANDBETWEEN(110,120)*0.01),'様式A-8-1'!D19-RANDBETWEEN(1,3)),0),0)&amp;"～"&amp;ROUND(IFERROR(IF(ABS('様式A-8-1'!D19)&gt;=10,IF('様式A-8-1'!D19&gt;=0,'様式A-8-1'!D19*RANDBETWEEN(110,120)*0.01,'様式A-8-1'!D19*RANDBETWEEN(80,90)*0.01),'様式A-8-1'!D19+RANDBETWEEN(1,3)),0),0)&amp;"】")</f>
        <v/>
      </c>
      <c r="E19" s="96" t="str">
        <f ca="1">IF('様式A-8-1'!E19="","","【"&amp;ROUND(IFERROR(IF(ABS('様式A-8-1'!E19)&gt;=10,IF('様式A-8-1'!E19&gt;=0,'様式A-8-1'!E19*RANDBETWEEN(80,90)*0.01,'様式A-8-1'!E19*RANDBETWEEN(110,120)*0.01),'様式A-8-1'!E19-RANDBETWEEN(1,3)),0),0)&amp;"～"&amp;ROUND(IFERROR(IF(ABS('様式A-8-1'!E19)&gt;=10,IF('様式A-8-1'!E19&gt;=0,'様式A-8-1'!E19*RANDBETWEEN(110,120)*0.01,'様式A-8-1'!E19*RANDBETWEEN(80,90)*0.01),'様式A-8-1'!E19+RANDBETWEEN(1,3)),0),0)&amp;"】")</f>
        <v/>
      </c>
      <c r="F19" s="96" t="str">
        <f ca="1">IF('様式A-8-1'!F19="","","【"&amp;ROUND(IFERROR(IF(ABS('様式A-8-1'!F19)&gt;=10,IF('様式A-8-1'!F19&gt;=0,'様式A-8-1'!F19*RANDBETWEEN(80,90)*0.01,'様式A-8-1'!F19*RANDBETWEEN(110,120)*0.01),'様式A-8-1'!F19-RANDBETWEEN(1,3)),0),0)&amp;"～"&amp;ROUND(IFERROR(IF(ABS('様式A-8-1'!F19)&gt;=10,IF('様式A-8-1'!F19&gt;=0,'様式A-8-1'!F19*RANDBETWEEN(110,120)*0.01,'様式A-8-1'!F19*RANDBETWEEN(80,90)*0.01),'様式A-8-1'!F19+RANDBETWEEN(1,3)),0),0)&amp;"】")</f>
        <v/>
      </c>
      <c r="G19" s="96" t="str">
        <f ca="1">IF('様式A-8-1'!G19="","","【"&amp;ROUND(IFERROR(IF(ABS('様式A-8-1'!G19)&gt;=10,IF('様式A-8-1'!G19&gt;=0,'様式A-8-1'!G19*RANDBETWEEN(80,90)*0.01,'様式A-8-1'!G19*RANDBETWEEN(110,120)*0.01),'様式A-8-1'!G19-RANDBETWEEN(1,3)),0),0)&amp;"～"&amp;ROUND(IFERROR(IF(ABS('様式A-8-1'!G19)&gt;=10,IF('様式A-8-1'!G19&gt;=0,'様式A-8-1'!G19*RANDBETWEEN(110,120)*0.01,'様式A-8-1'!G19*RANDBETWEEN(80,90)*0.01),'様式A-8-1'!G19+RANDBETWEEN(1,3)),0),0)&amp;"】")</f>
        <v/>
      </c>
      <c r="H19" s="96" t="str">
        <f ca="1">IF('様式A-8-1'!H19="","","【"&amp;ROUND(IFERROR(IF(ABS('様式A-8-1'!H19)&gt;=10,IF('様式A-8-1'!H19&gt;=0,'様式A-8-1'!H19*RANDBETWEEN(80,90)*0.01,'様式A-8-1'!H19*RANDBETWEEN(110,120)*0.01),'様式A-8-1'!H19-RANDBETWEEN(1,3)),0),0)&amp;"～"&amp;ROUND(IFERROR(IF(ABS('様式A-8-1'!H19)&gt;=10,IF('様式A-8-1'!H19&gt;=0,'様式A-8-1'!H19*RANDBETWEEN(110,120)*0.01,'様式A-8-1'!H19*RANDBETWEEN(80,90)*0.01),'様式A-8-1'!H19+RANDBETWEEN(1,3)),0),0)&amp;"】")</f>
        <v/>
      </c>
      <c r="I19" s="96" t="str">
        <f ca="1">IF('様式A-8-1'!I19="","","【"&amp;ROUND(IFERROR(IF(ABS('様式A-8-1'!I19)&gt;=10,IF('様式A-8-1'!I19&gt;=0,'様式A-8-1'!I19*RANDBETWEEN(80,90)*0.01,'様式A-8-1'!I19*RANDBETWEEN(110,120)*0.01),'様式A-8-1'!I19-RANDBETWEEN(1,3)),0),0)&amp;"～"&amp;ROUND(IFERROR(IF(ABS('様式A-8-1'!I19)&gt;=10,IF('様式A-8-1'!I19&gt;=0,'様式A-8-1'!I19*RANDBETWEEN(110,120)*0.01,'様式A-8-1'!I19*RANDBETWEEN(80,90)*0.01),'様式A-8-1'!I19+RANDBETWEEN(1,3)),0),0)&amp;"】")</f>
        <v/>
      </c>
      <c r="J19" s="96" t="str">
        <f ca="1">IF('様式A-8-1'!J19="","","【"&amp;ROUND(IFERROR(IF(ABS('様式A-8-1'!J19)&gt;=10,IF('様式A-8-1'!J19&gt;=0,'様式A-8-1'!J19*RANDBETWEEN(80,90)*0.01,'様式A-8-1'!J19*RANDBETWEEN(110,120)*0.01),'様式A-8-1'!J19-RANDBETWEEN(1,3)),0),0)&amp;"～"&amp;ROUND(IFERROR(IF(ABS('様式A-8-1'!J19)&gt;=10,IF('様式A-8-1'!J19&gt;=0,'様式A-8-1'!J19*RANDBETWEEN(110,120)*0.01,'様式A-8-1'!J19*RANDBETWEEN(80,90)*0.01),'様式A-8-1'!J19+RANDBETWEEN(1,3)),0),0)&amp;"】")</f>
        <v/>
      </c>
      <c r="K19" s="96" t="str">
        <f ca="1">IF('様式A-8-1'!K19="","","【"&amp;ROUND(IFERROR(IF(ABS('様式A-8-1'!K19)&gt;=10,IF('様式A-8-1'!K19&gt;=0,'様式A-8-1'!K19*RANDBETWEEN(80,90)*0.01,'様式A-8-1'!K19*RANDBETWEEN(110,120)*0.01),'様式A-8-1'!K19-RANDBETWEEN(1,3)),0),0)&amp;"～"&amp;ROUND(IFERROR(IF(ABS('様式A-8-1'!K19)&gt;=10,IF('様式A-8-1'!K19&gt;=0,'様式A-8-1'!K19*RANDBETWEEN(110,120)*0.01,'様式A-8-1'!K19*RANDBETWEEN(80,90)*0.01),'様式A-8-1'!K19+RANDBETWEEN(1,3)),0),0)&amp;"】")</f>
        <v/>
      </c>
      <c r="L19" s="96" t="str">
        <f ca="1">IF('様式A-8-1'!L19="","","【"&amp;ROUND(IFERROR(IF(ABS('様式A-8-1'!L19)&gt;=10,IF('様式A-8-1'!L19&gt;=0,'様式A-8-1'!L19*RANDBETWEEN(80,90)*0.01,'様式A-8-1'!L19*RANDBETWEEN(110,120)*0.01),'様式A-8-1'!L19-RANDBETWEEN(1,3)),0),0)&amp;"～"&amp;ROUND(IFERROR(IF(ABS('様式A-8-1'!L19)&gt;=10,IF('様式A-8-1'!L19&gt;=0,'様式A-8-1'!L19*RANDBETWEEN(110,120)*0.01,'様式A-8-1'!L19*RANDBETWEEN(80,90)*0.01),'様式A-8-1'!L19+RANDBETWEEN(1,3)),0),0)&amp;"】")</f>
        <v/>
      </c>
      <c r="M19" s="96" t="str">
        <f ca="1">IF('様式A-8-1'!M19="","","【"&amp;ROUND(IFERROR(IF(ABS('様式A-8-1'!M19)&gt;=10,IF('様式A-8-1'!M19&gt;=0,'様式A-8-1'!M19*RANDBETWEEN(80,90)*0.01,'様式A-8-1'!M19*RANDBETWEEN(110,120)*0.01),'様式A-8-1'!M19-RANDBETWEEN(1,3)),0),0)&amp;"～"&amp;ROUND(IFERROR(IF(ABS('様式A-8-1'!M19)&gt;=10,IF('様式A-8-1'!M19&gt;=0,'様式A-8-1'!M19*RANDBETWEEN(110,120)*0.01,'様式A-8-1'!M19*RANDBETWEEN(80,90)*0.01),'様式A-8-1'!M19+RANDBETWEEN(1,3)),0),0)&amp;"】")</f>
        <v/>
      </c>
      <c r="N19" s="96" t="str">
        <f ca="1">IF('様式A-8-1'!N19="","","【"&amp;ROUND(IFERROR(IF(ABS('様式A-8-1'!N19)&gt;=10,IF('様式A-8-1'!N19&gt;=0,'様式A-8-1'!N19*RANDBETWEEN(80,90)*0.01,'様式A-8-1'!N19*RANDBETWEEN(110,120)*0.01),'様式A-8-1'!N19-RANDBETWEEN(1,3)),0),0)&amp;"～"&amp;ROUND(IFERROR(IF(ABS('様式A-8-1'!N19)&gt;=10,IF('様式A-8-1'!N19&gt;=0,'様式A-8-1'!N19*RANDBETWEEN(110,120)*0.01,'様式A-8-1'!N19*RANDBETWEEN(80,90)*0.01),'様式A-8-1'!N19+RANDBETWEEN(1,3)),0),0)&amp;"】")</f>
        <v/>
      </c>
      <c r="O19" s="96" t="str">
        <f ca="1">IF('様式A-8-1'!O19="","","【"&amp;ROUND(IFERROR(IF(ABS('様式A-8-1'!O19)&gt;=10,IF('様式A-8-1'!O19&gt;=0,'様式A-8-1'!O19*RANDBETWEEN(80,90)*0.01,'様式A-8-1'!O19*RANDBETWEEN(110,120)*0.01),'様式A-8-1'!O19-RANDBETWEEN(1,3)),0),0)&amp;"～"&amp;ROUND(IFERROR(IF(ABS('様式A-8-1'!O19)&gt;=10,IF('様式A-8-1'!O19&gt;=0,'様式A-8-1'!O19*RANDBETWEEN(110,120)*0.01,'様式A-8-1'!O19*RANDBETWEEN(80,90)*0.01),'様式A-8-1'!O19+RANDBETWEEN(1,3)),0),0)&amp;"】")</f>
        <v/>
      </c>
      <c r="P19" s="96" t="str">
        <f ca="1">IF('様式A-8-1'!P19="","","【"&amp;ROUND(IFERROR(IF(ABS('様式A-8-1'!P19)&gt;=10,IF('様式A-8-1'!P19&gt;=0,'様式A-8-1'!P19*RANDBETWEEN(80,90)*0.01,'様式A-8-1'!P19*RANDBETWEEN(110,120)*0.01),'様式A-8-1'!P19-RANDBETWEEN(1,3)),0),0)&amp;"～"&amp;ROUND(IFERROR(IF(ABS('様式A-8-1'!P19)&gt;=10,IF('様式A-8-1'!P19&gt;=0,'様式A-8-1'!P19*RANDBETWEEN(110,120)*0.01,'様式A-8-1'!P19*RANDBETWEEN(80,90)*0.01),'様式A-8-1'!P19+RANDBETWEEN(1,3)),0),0)&amp;"】")</f>
        <v/>
      </c>
      <c r="Q19" s="96" t="str">
        <f ca="1">IF('様式A-8-1'!Q19="","","【"&amp;ROUND(IFERROR(IF(ABS('様式A-8-1'!Q19)&gt;=10,IF('様式A-8-1'!Q19&gt;=0,'様式A-8-1'!Q19*RANDBETWEEN(80,90)*0.01,'様式A-8-1'!Q19*RANDBETWEEN(110,120)*0.01),'様式A-8-1'!Q19-RANDBETWEEN(1,3)),0),0)&amp;"～"&amp;ROUND(IFERROR(IF(ABS('様式A-8-1'!Q19)&gt;=10,IF('様式A-8-1'!Q19&gt;=0,'様式A-8-1'!Q19*RANDBETWEEN(110,120)*0.01,'様式A-8-1'!Q19*RANDBETWEEN(80,90)*0.01),'様式A-8-1'!Q19+RANDBETWEEN(1,3)),0),0)&amp;"】")</f>
        <v/>
      </c>
      <c r="R19" s="697" t="str">
        <f ca="1">IF('様式A-8-1'!R19="","","【"&amp;ROUND(IFERROR(IF(ABS('様式A-8-1'!R19)&gt;=10,IF('様式A-8-1'!R19&gt;=0,'様式A-8-1'!R19*RANDBETWEEN(80,90)*0.01,'様式A-8-1'!R19*RANDBETWEEN(110,120)*0.01),'様式A-8-1'!R19-RANDBETWEEN(1,3)),0),0)&amp;"～"&amp;ROUND(IFERROR(IF(ABS('様式A-8-1'!R19)&gt;=10,IF('様式A-8-1'!R19&gt;=0,'様式A-8-1'!R19*RANDBETWEEN(110,120)*0.01,'様式A-8-1'!R19*RANDBETWEEN(80,90)*0.01),'様式A-8-1'!R19+RANDBETWEEN(1,3)),0),0)&amp;"】")</f>
        <v/>
      </c>
    </row>
    <row r="20" spans="2:18" ht="15" customHeight="1">
      <c r="B20" s="704">
        <v>45717</v>
      </c>
      <c r="C20" s="696" t="str">
        <f ca="1">IF('様式A-8-1'!C20="","","【"&amp;ROUND(IFERROR(IF(ABS('様式A-8-1'!C20)&gt;=10,IF('様式A-8-1'!C20&gt;=0,'様式A-8-1'!C20*RANDBETWEEN(80,90)*0.01,'様式A-8-1'!C20*RANDBETWEEN(110,120)*0.01),'様式A-8-1'!C20-RANDBETWEEN(1,3)),0),0)&amp;"～"&amp;ROUND(IFERROR(IF(ABS('様式A-8-1'!C20)&gt;=10,IF('様式A-8-1'!C20&gt;=0,'様式A-8-1'!C20*RANDBETWEEN(110,120)*0.01,'様式A-8-1'!C20*RANDBETWEEN(80,90)*0.01),'様式A-8-1'!C20+RANDBETWEEN(1,3)),0),0)&amp;"】")</f>
        <v/>
      </c>
      <c r="D20" s="96" t="str">
        <f ca="1">IF('様式A-8-1'!D20="","","【"&amp;ROUND(IFERROR(IF(ABS('様式A-8-1'!D20)&gt;=10,IF('様式A-8-1'!D20&gt;=0,'様式A-8-1'!D20*RANDBETWEEN(80,90)*0.01,'様式A-8-1'!D20*RANDBETWEEN(110,120)*0.01),'様式A-8-1'!D20-RANDBETWEEN(1,3)),0),0)&amp;"～"&amp;ROUND(IFERROR(IF(ABS('様式A-8-1'!D20)&gt;=10,IF('様式A-8-1'!D20&gt;=0,'様式A-8-1'!D20*RANDBETWEEN(110,120)*0.01,'様式A-8-1'!D20*RANDBETWEEN(80,90)*0.01),'様式A-8-1'!D20+RANDBETWEEN(1,3)),0),0)&amp;"】")</f>
        <v/>
      </c>
      <c r="E20" s="96" t="str">
        <f ca="1">IF('様式A-8-1'!E20="","","【"&amp;ROUND(IFERROR(IF(ABS('様式A-8-1'!E20)&gt;=10,IF('様式A-8-1'!E20&gt;=0,'様式A-8-1'!E20*RANDBETWEEN(80,90)*0.01,'様式A-8-1'!E20*RANDBETWEEN(110,120)*0.01),'様式A-8-1'!E20-RANDBETWEEN(1,3)),0),0)&amp;"～"&amp;ROUND(IFERROR(IF(ABS('様式A-8-1'!E20)&gt;=10,IF('様式A-8-1'!E20&gt;=0,'様式A-8-1'!E20*RANDBETWEEN(110,120)*0.01,'様式A-8-1'!E20*RANDBETWEEN(80,90)*0.01),'様式A-8-1'!E20+RANDBETWEEN(1,3)),0),0)&amp;"】")</f>
        <v/>
      </c>
      <c r="F20" s="96" t="str">
        <f ca="1">IF('様式A-8-1'!F20="","","【"&amp;ROUND(IFERROR(IF(ABS('様式A-8-1'!F20)&gt;=10,IF('様式A-8-1'!F20&gt;=0,'様式A-8-1'!F20*RANDBETWEEN(80,90)*0.01,'様式A-8-1'!F20*RANDBETWEEN(110,120)*0.01),'様式A-8-1'!F20-RANDBETWEEN(1,3)),0),0)&amp;"～"&amp;ROUND(IFERROR(IF(ABS('様式A-8-1'!F20)&gt;=10,IF('様式A-8-1'!F20&gt;=0,'様式A-8-1'!F20*RANDBETWEEN(110,120)*0.01,'様式A-8-1'!F20*RANDBETWEEN(80,90)*0.01),'様式A-8-1'!F20+RANDBETWEEN(1,3)),0),0)&amp;"】")</f>
        <v/>
      </c>
      <c r="G20" s="96" t="str">
        <f ca="1">IF('様式A-8-1'!G20="","","【"&amp;ROUND(IFERROR(IF(ABS('様式A-8-1'!G20)&gt;=10,IF('様式A-8-1'!G20&gt;=0,'様式A-8-1'!G20*RANDBETWEEN(80,90)*0.01,'様式A-8-1'!G20*RANDBETWEEN(110,120)*0.01),'様式A-8-1'!G20-RANDBETWEEN(1,3)),0),0)&amp;"～"&amp;ROUND(IFERROR(IF(ABS('様式A-8-1'!G20)&gt;=10,IF('様式A-8-1'!G20&gt;=0,'様式A-8-1'!G20*RANDBETWEEN(110,120)*0.01,'様式A-8-1'!G20*RANDBETWEEN(80,90)*0.01),'様式A-8-1'!G20+RANDBETWEEN(1,3)),0),0)&amp;"】")</f>
        <v/>
      </c>
      <c r="H20" s="96" t="str">
        <f ca="1">IF('様式A-8-1'!H20="","","【"&amp;ROUND(IFERROR(IF(ABS('様式A-8-1'!H20)&gt;=10,IF('様式A-8-1'!H20&gt;=0,'様式A-8-1'!H20*RANDBETWEEN(80,90)*0.01,'様式A-8-1'!H20*RANDBETWEEN(110,120)*0.01),'様式A-8-1'!H20-RANDBETWEEN(1,3)),0),0)&amp;"～"&amp;ROUND(IFERROR(IF(ABS('様式A-8-1'!H20)&gt;=10,IF('様式A-8-1'!H20&gt;=0,'様式A-8-1'!H20*RANDBETWEEN(110,120)*0.01,'様式A-8-1'!H20*RANDBETWEEN(80,90)*0.01),'様式A-8-1'!H20+RANDBETWEEN(1,3)),0),0)&amp;"】")</f>
        <v/>
      </c>
      <c r="I20" s="96" t="str">
        <f ca="1">IF('様式A-8-1'!I20="","","【"&amp;ROUND(IFERROR(IF(ABS('様式A-8-1'!I20)&gt;=10,IF('様式A-8-1'!I20&gt;=0,'様式A-8-1'!I20*RANDBETWEEN(80,90)*0.01,'様式A-8-1'!I20*RANDBETWEEN(110,120)*0.01),'様式A-8-1'!I20-RANDBETWEEN(1,3)),0),0)&amp;"～"&amp;ROUND(IFERROR(IF(ABS('様式A-8-1'!I20)&gt;=10,IF('様式A-8-1'!I20&gt;=0,'様式A-8-1'!I20*RANDBETWEEN(110,120)*0.01,'様式A-8-1'!I20*RANDBETWEEN(80,90)*0.01),'様式A-8-1'!I20+RANDBETWEEN(1,3)),0),0)&amp;"】")</f>
        <v/>
      </c>
      <c r="J20" s="96" t="str">
        <f ca="1">IF('様式A-8-1'!J20="","","【"&amp;ROUND(IFERROR(IF(ABS('様式A-8-1'!J20)&gt;=10,IF('様式A-8-1'!J20&gt;=0,'様式A-8-1'!J20*RANDBETWEEN(80,90)*0.01,'様式A-8-1'!J20*RANDBETWEEN(110,120)*0.01),'様式A-8-1'!J20-RANDBETWEEN(1,3)),0),0)&amp;"～"&amp;ROUND(IFERROR(IF(ABS('様式A-8-1'!J20)&gt;=10,IF('様式A-8-1'!J20&gt;=0,'様式A-8-1'!J20*RANDBETWEEN(110,120)*0.01,'様式A-8-1'!J20*RANDBETWEEN(80,90)*0.01),'様式A-8-1'!J20+RANDBETWEEN(1,3)),0),0)&amp;"】")</f>
        <v/>
      </c>
      <c r="K20" s="96" t="str">
        <f ca="1">IF('様式A-8-1'!K20="","","【"&amp;ROUND(IFERROR(IF(ABS('様式A-8-1'!K20)&gt;=10,IF('様式A-8-1'!K20&gt;=0,'様式A-8-1'!K20*RANDBETWEEN(80,90)*0.01,'様式A-8-1'!K20*RANDBETWEEN(110,120)*0.01),'様式A-8-1'!K20-RANDBETWEEN(1,3)),0),0)&amp;"～"&amp;ROUND(IFERROR(IF(ABS('様式A-8-1'!K20)&gt;=10,IF('様式A-8-1'!K20&gt;=0,'様式A-8-1'!K20*RANDBETWEEN(110,120)*0.01,'様式A-8-1'!K20*RANDBETWEEN(80,90)*0.01),'様式A-8-1'!K20+RANDBETWEEN(1,3)),0),0)&amp;"】")</f>
        <v/>
      </c>
      <c r="L20" s="96" t="str">
        <f ca="1">IF('様式A-8-1'!L20="","","【"&amp;ROUND(IFERROR(IF(ABS('様式A-8-1'!L20)&gt;=10,IF('様式A-8-1'!L20&gt;=0,'様式A-8-1'!L20*RANDBETWEEN(80,90)*0.01,'様式A-8-1'!L20*RANDBETWEEN(110,120)*0.01),'様式A-8-1'!L20-RANDBETWEEN(1,3)),0),0)&amp;"～"&amp;ROUND(IFERROR(IF(ABS('様式A-8-1'!L20)&gt;=10,IF('様式A-8-1'!L20&gt;=0,'様式A-8-1'!L20*RANDBETWEEN(110,120)*0.01,'様式A-8-1'!L20*RANDBETWEEN(80,90)*0.01),'様式A-8-1'!L20+RANDBETWEEN(1,3)),0),0)&amp;"】")</f>
        <v/>
      </c>
      <c r="M20" s="96" t="str">
        <f ca="1">IF('様式A-8-1'!M20="","","【"&amp;ROUND(IFERROR(IF(ABS('様式A-8-1'!M20)&gt;=10,IF('様式A-8-1'!M20&gt;=0,'様式A-8-1'!M20*RANDBETWEEN(80,90)*0.01,'様式A-8-1'!M20*RANDBETWEEN(110,120)*0.01),'様式A-8-1'!M20-RANDBETWEEN(1,3)),0),0)&amp;"～"&amp;ROUND(IFERROR(IF(ABS('様式A-8-1'!M20)&gt;=10,IF('様式A-8-1'!M20&gt;=0,'様式A-8-1'!M20*RANDBETWEEN(110,120)*0.01,'様式A-8-1'!M20*RANDBETWEEN(80,90)*0.01),'様式A-8-1'!M20+RANDBETWEEN(1,3)),0),0)&amp;"】")</f>
        <v/>
      </c>
      <c r="N20" s="96" t="str">
        <f ca="1">IF('様式A-8-1'!N20="","","【"&amp;ROUND(IFERROR(IF(ABS('様式A-8-1'!N20)&gt;=10,IF('様式A-8-1'!N20&gt;=0,'様式A-8-1'!N20*RANDBETWEEN(80,90)*0.01,'様式A-8-1'!N20*RANDBETWEEN(110,120)*0.01),'様式A-8-1'!N20-RANDBETWEEN(1,3)),0),0)&amp;"～"&amp;ROUND(IFERROR(IF(ABS('様式A-8-1'!N20)&gt;=10,IF('様式A-8-1'!N20&gt;=0,'様式A-8-1'!N20*RANDBETWEEN(110,120)*0.01,'様式A-8-1'!N20*RANDBETWEEN(80,90)*0.01),'様式A-8-1'!N20+RANDBETWEEN(1,3)),0),0)&amp;"】")</f>
        <v/>
      </c>
      <c r="O20" s="96" t="str">
        <f ca="1">IF('様式A-8-1'!O20="","","【"&amp;ROUND(IFERROR(IF(ABS('様式A-8-1'!O20)&gt;=10,IF('様式A-8-1'!O20&gt;=0,'様式A-8-1'!O20*RANDBETWEEN(80,90)*0.01,'様式A-8-1'!O20*RANDBETWEEN(110,120)*0.01),'様式A-8-1'!O20-RANDBETWEEN(1,3)),0),0)&amp;"～"&amp;ROUND(IFERROR(IF(ABS('様式A-8-1'!O20)&gt;=10,IF('様式A-8-1'!O20&gt;=0,'様式A-8-1'!O20*RANDBETWEEN(110,120)*0.01,'様式A-8-1'!O20*RANDBETWEEN(80,90)*0.01),'様式A-8-1'!O20+RANDBETWEEN(1,3)),0),0)&amp;"】")</f>
        <v/>
      </c>
      <c r="P20" s="96" t="str">
        <f ca="1">IF('様式A-8-1'!P20="","","【"&amp;ROUND(IFERROR(IF(ABS('様式A-8-1'!P20)&gt;=10,IF('様式A-8-1'!P20&gt;=0,'様式A-8-1'!P20*RANDBETWEEN(80,90)*0.01,'様式A-8-1'!P20*RANDBETWEEN(110,120)*0.01),'様式A-8-1'!P20-RANDBETWEEN(1,3)),0),0)&amp;"～"&amp;ROUND(IFERROR(IF(ABS('様式A-8-1'!P20)&gt;=10,IF('様式A-8-1'!P20&gt;=0,'様式A-8-1'!P20*RANDBETWEEN(110,120)*0.01,'様式A-8-1'!P20*RANDBETWEEN(80,90)*0.01),'様式A-8-1'!P20+RANDBETWEEN(1,3)),0),0)&amp;"】")</f>
        <v/>
      </c>
      <c r="Q20" s="96" t="str">
        <f ca="1">IF('様式A-8-1'!Q20="","","【"&amp;ROUND(IFERROR(IF(ABS('様式A-8-1'!Q20)&gt;=10,IF('様式A-8-1'!Q20&gt;=0,'様式A-8-1'!Q20*RANDBETWEEN(80,90)*0.01,'様式A-8-1'!Q20*RANDBETWEEN(110,120)*0.01),'様式A-8-1'!Q20-RANDBETWEEN(1,3)),0),0)&amp;"～"&amp;ROUND(IFERROR(IF(ABS('様式A-8-1'!Q20)&gt;=10,IF('様式A-8-1'!Q20&gt;=0,'様式A-8-1'!Q20*RANDBETWEEN(110,120)*0.01,'様式A-8-1'!Q20*RANDBETWEEN(80,90)*0.01),'様式A-8-1'!Q20+RANDBETWEEN(1,3)),0),0)&amp;"】")</f>
        <v/>
      </c>
      <c r="R20" s="697" t="str">
        <f ca="1">IF('様式A-8-1'!R20="","","【"&amp;ROUND(IFERROR(IF(ABS('様式A-8-1'!R20)&gt;=10,IF('様式A-8-1'!R20&gt;=0,'様式A-8-1'!R20*RANDBETWEEN(80,90)*0.01,'様式A-8-1'!R20*RANDBETWEEN(110,120)*0.01),'様式A-8-1'!R20-RANDBETWEEN(1,3)),0),0)&amp;"～"&amp;ROUND(IFERROR(IF(ABS('様式A-8-1'!R20)&gt;=10,IF('様式A-8-1'!R20&gt;=0,'様式A-8-1'!R20*RANDBETWEEN(110,120)*0.01,'様式A-8-1'!R20*RANDBETWEEN(80,90)*0.01),'様式A-8-1'!R20+RANDBETWEEN(1,3)),0),0)&amp;"】")</f>
        <v/>
      </c>
    </row>
    <row r="21" spans="2:18" ht="15" customHeight="1">
      <c r="B21" s="705" t="s">
        <v>376</v>
      </c>
      <c r="C21" s="698" t="str">
        <f ca="1">IF('様式A-8-1'!C21="","","【"&amp;ROUND(IFERROR(IF(ABS('様式A-8-1'!C21)&gt;=10,IF('様式A-8-1'!C21&gt;=0,'様式A-8-1'!C21*RANDBETWEEN(80,90)*0.01,'様式A-8-1'!C21*RANDBETWEEN(110,120)*0.01),'様式A-8-1'!C21-RANDBETWEEN(1,3)),0),0)&amp;"～"&amp;ROUND(IFERROR(IF(ABS('様式A-8-1'!C21)&gt;=10,IF('様式A-8-1'!C21&gt;=0,'様式A-8-1'!C21*RANDBETWEEN(110,120)*0.01,'様式A-8-1'!C21*RANDBETWEEN(80,90)*0.01),'様式A-8-1'!C21+RANDBETWEEN(1,3)),0),0)&amp;"】")</f>
        <v/>
      </c>
      <c r="D21" s="699" t="str">
        <f ca="1">IF('様式A-8-1'!D21="","","【"&amp;ROUND(IFERROR(IF(ABS('様式A-8-1'!D21)&gt;=10,IF('様式A-8-1'!D21&gt;=0,'様式A-8-1'!D21*RANDBETWEEN(80,90)*0.01,'様式A-8-1'!D21*RANDBETWEEN(110,120)*0.01),'様式A-8-1'!D21-RANDBETWEEN(1,3)),0),0)&amp;"～"&amp;ROUND(IFERROR(IF(ABS('様式A-8-1'!D21)&gt;=10,IF('様式A-8-1'!D21&gt;=0,'様式A-8-1'!D21*RANDBETWEEN(110,120)*0.01,'様式A-8-1'!D21*RANDBETWEEN(80,90)*0.01),'様式A-8-1'!D21+RANDBETWEEN(1,3)),0),0)&amp;"】")</f>
        <v/>
      </c>
      <c r="E21" s="699" t="str">
        <f ca="1">IF('様式A-8-1'!E21="","","【"&amp;ROUND(IFERROR(IF(ABS('様式A-8-1'!E21)&gt;=10,IF('様式A-8-1'!E21&gt;=0,'様式A-8-1'!E21*RANDBETWEEN(80,90)*0.01,'様式A-8-1'!E21*RANDBETWEEN(110,120)*0.01),'様式A-8-1'!E21-RANDBETWEEN(1,3)),0),0)&amp;"～"&amp;ROUND(IFERROR(IF(ABS('様式A-8-1'!E21)&gt;=10,IF('様式A-8-1'!E21&gt;=0,'様式A-8-1'!E21*RANDBETWEEN(110,120)*0.01,'様式A-8-1'!E21*RANDBETWEEN(80,90)*0.01),'様式A-8-1'!E21+RANDBETWEEN(1,3)),0),0)&amp;"】")</f>
        <v/>
      </c>
      <c r="F21" s="699" t="str">
        <f ca="1">IF('様式A-8-1'!F21="","","【"&amp;ROUND(IFERROR(IF(ABS('様式A-8-1'!F21)&gt;=10,IF('様式A-8-1'!F21&gt;=0,'様式A-8-1'!F21*RANDBETWEEN(80,90)*0.01,'様式A-8-1'!F21*RANDBETWEEN(110,120)*0.01),'様式A-8-1'!F21-RANDBETWEEN(1,3)),0),0)&amp;"～"&amp;ROUND(IFERROR(IF(ABS('様式A-8-1'!F21)&gt;=10,IF('様式A-8-1'!F21&gt;=0,'様式A-8-1'!F21*RANDBETWEEN(110,120)*0.01,'様式A-8-1'!F21*RANDBETWEEN(80,90)*0.01),'様式A-8-1'!F21+RANDBETWEEN(1,3)),0),0)&amp;"】")</f>
        <v/>
      </c>
      <c r="G21" s="699" t="str">
        <f ca="1">IF('様式A-8-1'!G21="","","【"&amp;ROUND(IFERROR(IF(ABS('様式A-8-1'!G21)&gt;=10,IF('様式A-8-1'!G21&gt;=0,'様式A-8-1'!G21*RANDBETWEEN(80,90)*0.01,'様式A-8-1'!G21*RANDBETWEEN(110,120)*0.01),'様式A-8-1'!G21-RANDBETWEEN(1,3)),0),0)&amp;"～"&amp;ROUND(IFERROR(IF(ABS('様式A-8-1'!G21)&gt;=10,IF('様式A-8-1'!G21&gt;=0,'様式A-8-1'!G21*RANDBETWEEN(110,120)*0.01,'様式A-8-1'!G21*RANDBETWEEN(80,90)*0.01),'様式A-8-1'!G21+RANDBETWEEN(1,3)),0),0)&amp;"】")</f>
        <v/>
      </c>
      <c r="H21" s="699" t="str">
        <f ca="1">IF('様式A-8-1'!H21="","","【"&amp;ROUND(IFERROR(IF(ABS('様式A-8-1'!H21)&gt;=10,IF('様式A-8-1'!H21&gt;=0,'様式A-8-1'!H21*RANDBETWEEN(80,90)*0.01,'様式A-8-1'!H21*RANDBETWEEN(110,120)*0.01),'様式A-8-1'!H21-RANDBETWEEN(1,3)),0),0)&amp;"～"&amp;ROUND(IFERROR(IF(ABS('様式A-8-1'!H21)&gt;=10,IF('様式A-8-1'!H21&gt;=0,'様式A-8-1'!H21*RANDBETWEEN(110,120)*0.01,'様式A-8-1'!H21*RANDBETWEEN(80,90)*0.01),'様式A-8-1'!H21+RANDBETWEEN(1,3)),0),0)&amp;"】")</f>
        <v/>
      </c>
      <c r="I21" s="699" t="str">
        <f ca="1">IF('様式A-8-1'!I21="","","【"&amp;ROUND(IFERROR(IF(ABS('様式A-8-1'!I21)&gt;=10,IF('様式A-8-1'!I21&gt;=0,'様式A-8-1'!I21*RANDBETWEEN(80,90)*0.01,'様式A-8-1'!I21*RANDBETWEEN(110,120)*0.01),'様式A-8-1'!I21-RANDBETWEEN(1,3)),0),0)&amp;"～"&amp;ROUND(IFERROR(IF(ABS('様式A-8-1'!I21)&gt;=10,IF('様式A-8-1'!I21&gt;=0,'様式A-8-1'!I21*RANDBETWEEN(110,120)*0.01,'様式A-8-1'!I21*RANDBETWEEN(80,90)*0.01),'様式A-8-1'!I21+RANDBETWEEN(1,3)),0),0)&amp;"】")</f>
        <v/>
      </c>
      <c r="J21" s="699" t="str">
        <f ca="1">IF('様式A-8-1'!J21="","","【"&amp;ROUND(IFERROR(IF(ABS('様式A-8-1'!J21)&gt;=10,IF('様式A-8-1'!J21&gt;=0,'様式A-8-1'!J21*RANDBETWEEN(80,90)*0.01,'様式A-8-1'!J21*RANDBETWEEN(110,120)*0.01),'様式A-8-1'!J21-RANDBETWEEN(1,3)),0),0)&amp;"～"&amp;ROUND(IFERROR(IF(ABS('様式A-8-1'!J21)&gt;=10,IF('様式A-8-1'!J21&gt;=0,'様式A-8-1'!J21*RANDBETWEEN(110,120)*0.01,'様式A-8-1'!J21*RANDBETWEEN(80,90)*0.01),'様式A-8-1'!J21+RANDBETWEEN(1,3)),0),0)&amp;"】")</f>
        <v/>
      </c>
      <c r="K21" s="699" t="str">
        <f ca="1">IF('様式A-8-1'!K21="","","【"&amp;ROUND(IFERROR(IF(ABS('様式A-8-1'!K21)&gt;=10,IF('様式A-8-1'!K21&gt;=0,'様式A-8-1'!K21*RANDBETWEEN(80,90)*0.01,'様式A-8-1'!K21*RANDBETWEEN(110,120)*0.01),'様式A-8-1'!K21-RANDBETWEEN(1,3)),0),0)&amp;"～"&amp;ROUND(IFERROR(IF(ABS('様式A-8-1'!K21)&gt;=10,IF('様式A-8-1'!K21&gt;=0,'様式A-8-1'!K21*RANDBETWEEN(110,120)*0.01,'様式A-8-1'!K21*RANDBETWEEN(80,90)*0.01),'様式A-8-1'!K21+RANDBETWEEN(1,3)),0),0)&amp;"】")</f>
        <v/>
      </c>
      <c r="L21" s="699" t="str">
        <f ca="1">IF('様式A-8-1'!L21="","","【"&amp;ROUND(IFERROR(IF(ABS('様式A-8-1'!L21)&gt;=10,IF('様式A-8-1'!L21&gt;=0,'様式A-8-1'!L21*RANDBETWEEN(80,90)*0.01,'様式A-8-1'!L21*RANDBETWEEN(110,120)*0.01),'様式A-8-1'!L21-RANDBETWEEN(1,3)),0),0)&amp;"～"&amp;ROUND(IFERROR(IF(ABS('様式A-8-1'!L21)&gt;=10,IF('様式A-8-1'!L21&gt;=0,'様式A-8-1'!L21*RANDBETWEEN(110,120)*0.01,'様式A-8-1'!L21*RANDBETWEEN(80,90)*0.01),'様式A-8-1'!L21+RANDBETWEEN(1,3)),0),0)&amp;"】")</f>
        <v/>
      </c>
      <c r="M21" s="699" t="str">
        <f ca="1">IF('様式A-8-1'!M21="","","【"&amp;ROUND(IFERROR(IF(ABS('様式A-8-1'!M21)&gt;=10,IF('様式A-8-1'!M21&gt;=0,'様式A-8-1'!M21*RANDBETWEEN(80,90)*0.01,'様式A-8-1'!M21*RANDBETWEEN(110,120)*0.01),'様式A-8-1'!M21-RANDBETWEEN(1,3)),0),0)&amp;"～"&amp;ROUND(IFERROR(IF(ABS('様式A-8-1'!M21)&gt;=10,IF('様式A-8-1'!M21&gt;=0,'様式A-8-1'!M21*RANDBETWEEN(110,120)*0.01,'様式A-8-1'!M21*RANDBETWEEN(80,90)*0.01),'様式A-8-1'!M21+RANDBETWEEN(1,3)),0),0)&amp;"】")</f>
        <v/>
      </c>
      <c r="N21" s="699" t="str">
        <f ca="1">IF('様式A-8-1'!N21="","","【"&amp;ROUND(IFERROR(IF(ABS('様式A-8-1'!N21)&gt;=10,IF('様式A-8-1'!N21&gt;=0,'様式A-8-1'!N21*RANDBETWEEN(80,90)*0.01,'様式A-8-1'!N21*RANDBETWEEN(110,120)*0.01),'様式A-8-1'!N21-RANDBETWEEN(1,3)),0),0)&amp;"～"&amp;ROUND(IFERROR(IF(ABS('様式A-8-1'!N21)&gt;=10,IF('様式A-8-1'!N21&gt;=0,'様式A-8-1'!N21*RANDBETWEEN(110,120)*0.01,'様式A-8-1'!N21*RANDBETWEEN(80,90)*0.01),'様式A-8-1'!N21+RANDBETWEEN(1,3)),0),0)&amp;"】")</f>
        <v/>
      </c>
      <c r="O21" s="699" t="str">
        <f ca="1">IF('様式A-8-1'!O21="","","【"&amp;ROUND(IFERROR(IF(ABS('様式A-8-1'!O21)&gt;=10,IF('様式A-8-1'!O21&gt;=0,'様式A-8-1'!O21*RANDBETWEEN(80,90)*0.01,'様式A-8-1'!O21*RANDBETWEEN(110,120)*0.01),'様式A-8-1'!O21-RANDBETWEEN(1,3)),0),0)&amp;"～"&amp;ROUND(IFERROR(IF(ABS('様式A-8-1'!O21)&gt;=10,IF('様式A-8-1'!O21&gt;=0,'様式A-8-1'!O21*RANDBETWEEN(110,120)*0.01,'様式A-8-1'!O21*RANDBETWEEN(80,90)*0.01),'様式A-8-1'!O21+RANDBETWEEN(1,3)),0),0)&amp;"】")</f>
        <v/>
      </c>
      <c r="P21" s="699" t="str">
        <f ca="1">IF('様式A-8-1'!P21="","","【"&amp;ROUND(IFERROR(IF(ABS('様式A-8-1'!P21)&gt;=10,IF('様式A-8-1'!P21&gt;=0,'様式A-8-1'!P21*RANDBETWEEN(80,90)*0.01,'様式A-8-1'!P21*RANDBETWEEN(110,120)*0.01),'様式A-8-1'!P21-RANDBETWEEN(1,3)),0),0)&amp;"～"&amp;ROUND(IFERROR(IF(ABS('様式A-8-1'!P21)&gt;=10,IF('様式A-8-1'!P21&gt;=0,'様式A-8-1'!P21*RANDBETWEEN(110,120)*0.01,'様式A-8-1'!P21*RANDBETWEEN(80,90)*0.01),'様式A-8-1'!P21+RANDBETWEEN(1,3)),0),0)&amp;"】")</f>
        <v/>
      </c>
      <c r="Q21" s="699" t="str">
        <f ca="1">IF('様式A-8-1'!Q21="","","【"&amp;ROUND(IFERROR(IF(ABS('様式A-8-1'!Q21)&gt;=10,IF('様式A-8-1'!Q21&gt;=0,'様式A-8-1'!Q21*RANDBETWEEN(80,90)*0.01,'様式A-8-1'!Q21*RANDBETWEEN(110,120)*0.01),'様式A-8-1'!Q21-RANDBETWEEN(1,3)),0),0)&amp;"～"&amp;ROUND(IFERROR(IF(ABS('様式A-8-1'!Q21)&gt;=10,IF('様式A-8-1'!Q21&gt;=0,'様式A-8-1'!Q21*RANDBETWEEN(110,120)*0.01,'様式A-8-1'!Q21*RANDBETWEEN(80,90)*0.01),'様式A-8-1'!Q21+RANDBETWEEN(1,3)),0),0)&amp;"】")</f>
        <v/>
      </c>
      <c r="R21" s="700" t="str">
        <f ca="1">IF('様式A-8-1'!R21="","","【"&amp;ROUND(IFERROR(IF(ABS('様式A-8-1'!R21)&gt;=10,IF('様式A-8-1'!R21&gt;=0,'様式A-8-1'!R21*RANDBETWEEN(80,90)*0.01,'様式A-8-1'!R21*RANDBETWEEN(110,120)*0.01),'様式A-8-1'!R21-RANDBETWEEN(1,3)),0),0)&amp;"～"&amp;ROUND(IFERROR(IF(ABS('様式A-8-1'!R21)&gt;=10,IF('様式A-8-1'!R21&gt;=0,'様式A-8-1'!R21*RANDBETWEEN(110,120)*0.01,'様式A-8-1'!R21*RANDBETWEEN(80,90)*0.01),'様式A-8-1'!R21+RANDBETWEEN(1,3)),0),0)&amp;"】")</f>
        <v/>
      </c>
    </row>
    <row r="22" spans="2:18" ht="6" customHeight="1">
      <c r="B22" s="69"/>
    </row>
  </sheetData>
  <mergeCells count="7">
    <mergeCell ref="Q6:R6"/>
    <mergeCell ref="B4:D4"/>
    <mergeCell ref="E4:H4"/>
    <mergeCell ref="C6:F6"/>
    <mergeCell ref="G6:J6"/>
    <mergeCell ref="K6:N6"/>
    <mergeCell ref="O6:P6"/>
  </mergeCells>
  <phoneticPr fontId="11"/>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82B4-79F8-45E3-A944-DA04D52F0743}">
  <sheetPr>
    <tabColor rgb="FFFFFF00"/>
    <pageSetUpPr fitToPage="1"/>
  </sheetPr>
  <dimension ref="A1:E147"/>
  <sheetViews>
    <sheetView topLeftCell="A102" zoomScaleNormal="100" workbookViewId="0">
      <selection activeCell="D10" sqref="D10"/>
    </sheetView>
  </sheetViews>
  <sheetFormatPr defaultColWidth="9" defaultRowHeight="13"/>
  <cols>
    <col min="1" max="1" width="3.453125" style="99" customWidth="1"/>
    <col min="2" max="2" width="61.81640625" style="99" bestFit="1" customWidth="1"/>
    <col min="3" max="3" width="25.453125" style="99" customWidth="1"/>
    <col min="4" max="4" width="53" style="99" customWidth="1"/>
    <col min="5" max="5" width="56" style="99" customWidth="1"/>
    <col min="6" max="6" width="9" style="99"/>
    <col min="7" max="7" width="16.453125" style="99" customWidth="1"/>
    <col min="8" max="16384" width="9" style="99"/>
  </cols>
  <sheetData>
    <row r="1" spans="1:2" ht="16.5">
      <c r="A1" s="98" t="s">
        <v>378</v>
      </c>
    </row>
    <row r="2" spans="1:2" ht="14">
      <c r="A2" s="100" t="s">
        <v>379</v>
      </c>
    </row>
    <row r="3" spans="1:2" ht="6.75" customHeight="1"/>
    <row r="5" spans="1:2">
      <c r="A5" s="261">
        <v>1</v>
      </c>
      <c r="B5" s="262" t="s">
        <v>380</v>
      </c>
    </row>
    <row r="6" spans="1:2">
      <c r="B6" s="263" t="s">
        <v>381</v>
      </c>
    </row>
    <row r="7" spans="1:2">
      <c r="B7" s="101" t="s">
        <v>382</v>
      </c>
    </row>
    <row r="9" spans="1:2">
      <c r="A9" s="261">
        <f>A5+1</f>
        <v>2</v>
      </c>
      <c r="B9" s="264" t="s">
        <v>383</v>
      </c>
    </row>
    <row r="10" spans="1:2">
      <c r="A10" s="265"/>
      <c r="B10" s="266" t="s">
        <v>384</v>
      </c>
    </row>
    <row r="11" spans="1:2">
      <c r="A11" s="265"/>
      <c r="B11" s="267" t="s">
        <v>385</v>
      </c>
    </row>
    <row r="12" spans="1:2">
      <c r="A12" s="265"/>
      <c r="B12" s="267" t="s">
        <v>386</v>
      </c>
    </row>
    <row r="13" spans="1:2">
      <c r="A13" s="265"/>
      <c r="B13" s="267" t="s">
        <v>387</v>
      </c>
    </row>
    <row r="14" spans="1:2">
      <c r="A14" s="265"/>
      <c r="B14" s="267" t="s">
        <v>388</v>
      </c>
    </row>
    <row r="15" spans="1:2">
      <c r="A15" s="265"/>
      <c r="B15" s="267" t="s">
        <v>389</v>
      </c>
    </row>
    <row r="16" spans="1:2">
      <c r="A16" s="265"/>
      <c r="B16" s="267" t="s">
        <v>390</v>
      </c>
    </row>
    <row r="17" spans="1:2">
      <c r="A17" s="265"/>
      <c r="B17" s="267" t="s">
        <v>391</v>
      </c>
    </row>
    <row r="19" spans="1:2">
      <c r="A19" s="261">
        <f>A9+1</f>
        <v>3</v>
      </c>
      <c r="B19" s="268" t="s">
        <v>392</v>
      </c>
    </row>
    <row r="20" spans="1:2">
      <c r="B20" s="269" t="s">
        <v>313</v>
      </c>
    </row>
    <row r="21" spans="1:2">
      <c r="B21" s="269" t="s">
        <v>393</v>
      </c>
    </row>
    <row r="22" spans="1:2">
      <c r="B22" s="267" t="s">
        <v>331</v>
      </c>
    </row>
    <row r="24" spans="1:2">
      <c r="A24" s="261">
        <f>A19+1</f>
        <v>4</v>
      </c>
      <c r="B24" s="268" t="s">
        <v>394</v>
      </c>
    </row>
    <row r="25" spans="1:2">
      <c r="B25" s="269" t="s">
        <v>395</v>
      </c>
    </row>
    <row r="26" spans="1:2">
      <c r="B26" s="269" t="s">
        <v>327</v>
      </c>
    </row>
    <row r="27" spans="1:2">
      <c r="B27" s="267" t="s">
        <v>324</v>
      </c>
    </row>
    <row r="29" spans="1:2">
      <c r="A29" s="261">
        <f>A24+1</f>
        <v>5</v>
      </c>
      <c r="B29" s="268" t="s">
        <v>396</v>
      </c>
    </row>
    <row r="30" spans="1:2">
      <c r="B30" s="269" t="s">
        <v>397</v>
      </c>
    </row>
    <row r="31" spans="1:2">
      <c r="B31" s="267" t="s">
        <v>398</v>
      </c>
    </row>
    <row r="32" spans="1:2">
      <c r="B32" s="267" t="s">
        <v>234</v>
      </c>
    </row>
    <row r="34" spans="1:2">
      <c r="A34" s="261">
        <f>A29+1</f>
        <v>6</v>
      </c>
      <c r="B34" s="270" t="s">
        <v>399</v>
      </c>
    </row>
    <row r="35" spans="1:2">
      <c r="B35" s="101" t="s">
        <v>400</v>
      </c>
    </row>
    <row r="36" spans="1:2">
      <c r="B36" s="101" t="s">
        <v>401</v>
      </c>
    </row>
    <row r="37" spans="1:2">
      <c r="B37" s="271" t="s">
        <v>402</v>
      </c>
    </row>
    <row r="38" spans="1:2">
      <c r="B38" s="271" t="s">
        <v>403</v>
      </c>
    </row>
    <row r="39" spans="1:2">
      <c r="B39" s="267" t="s">
        <v>404</v>
      </c>
    </row>
    <row r="41" spans="1:2">
      <c r="A41" s="261">
        <f>A34+1</f>
        <v>7</v>
      </c>
      <c r="B41" s="262" t="s">
        <v>405</v>
      </c>
    </row>
    <row r="42" spans="1:2">
      <c r="B42" s="101" t="s">
        <v>406</v>
      </c>
    </row>
    <row r="43" spans="1:2">
      <c r="B43" s="101" t="s">
        <v>407</v>
      </c>
    </row>
    <row r="44" spans="1:2">
      <c r="B44" s="101" t="s">
        <v>408</v>
      </c>
    </row>
    <row r="45" spans="1:2">
      <c r="B45" s="101" t="s">
        <v>409</v>
      </c>
    </row>
    <row r="46" spans="1:2">
      <c r="B46" s="101" t="s">
        <v>410</v>
      </c>
    </row>
    <row r="47" spans="1:2">
      <c r="B47" s="101" t="s">
        <v>411</v>
      </c>
    </row>
    <row r="48" spans="1:2">
      <c r="B48" s="101" t="s">
        <v>412</v>
      </c>
    </row>
    <row r="50" spans="1:5">
      <c r="A50" s="261">
        <f>A41+1</f>
        <v>8</v>
      </c>
      <c r="B50" s="262" t="s">
        <v>413</v>
      </c>
    </row>
    <row r="51" spans="1:5">
      <c r="B51" s="306" t="s">
        <v>414</v>
      </c>
    </row>
    <row r="52" spans="1:5">
      <c r="B52" s="306" t="s">
        <v>415</v>
      </c>
    </row>
    <row r="53" spans="1:5">
      <c r="B53" s="306" t="s">
        <v>416</v>
      </c>
    </row>
    <row r="54" spans="1:5">
      <c r="B54" s="315" t="s">
        <v>417</v>
      </c>
    </row>
    <row r="56" spans="1:5">
      <c r="A56" s="261">
        <f>A50+1</f>
        <v>9</v>
      </c>
      <c r="B56" s="272" t="s">
        <v>418</v>
      </c>
      <c r="C56" s="273" t="s">
        <v>419</v>
      </c>
      <c r="D56" s="273" t="s">
        <v>420</v>
      </c>
      <c r="E56" s="273" t="s">
        <v>421</v>
      </c>
    </row>
    <row r="57" spans="1:5" ht="13.5" customHeight="1">
      <c r="B57" s="259" t="s">
        <v>422</v>
      </c>
      <c r="C57" s="101" t="s">
        <v>423</v>
      </c>
      <c r="D57" s="170" t="s">
        <v>422</v>
      </c>
      <c r="E57" s="101" t="s">
        <v>424</v>
      </c>
    </row>
    <row r="58" spans="1:5" ht="13.5" customHeight="1">
      <c r="B58" s="259" t="s">
        <v>425</v>
      </c>
      <c r="C58" s="101" t="s">
        <v>426</v>
      </c>
      <c r="D58" s="170" t="s">
        <v>425</v>
      </c>
      <c r="E58" s="101" t="s">
        <v>427</v>
      </c>
    </row>
    <row r="59" spans="1:5" ht="13.5" customHeight="1">
      <c r="B59" s="259" t="s">
        <v>428</v>
      </c>
      <c r="C59" s="101" t="s">
        <v>429</v>
      </c>
      <c r="D59" s="170" t="s">
        <v>428</v>
      </c>
      <c r="E59" s="101" t="s">
        <v>430</v>
      </c>
    </row>
    <row r="60" spans="1:5" ht="13.5" customHeight="1">
      <c r="B60" s="259" t="s">
        <v>431</v>
      </c>
      <c r="C60" s="101" t="s">
        <v>432</v>
      </c>
      <c r="D60" s="170" t="s">
        <v>431</v>
      </c>
      <c r="E60" s="101" t="s">
        <v>433</v>
      </c>
    </row>
    <row r="61" spans="1:5" ht="13.5" customHeight="1">
      <c r="B61" s="259" t="s">
        <v>434</v>
      </c>
      <c r="C61" s="171"/>
      <c r="D61" s="170" t="s">
        <v>435</v>
      </c>
    </row>
    <row r="62" spans="1:5" ht="13.5" customHeight="1">
      <c r="B62" s="259" t="s">
        <v>436</v>
      </c>
      <c r="C62" s="172"/>
      <c r="D62" s="170" t="s">
        <v>437</v>
      </c>
    </row>
    <row r="63" spans="1:5" ht="13.5" customHeight="1">
      <c r="B63" s="259" t="s">
        <v>438</v>
      </c>
      <c r="C63" s="172"/>
      <c r="D63" s="170" t="s">
        <v>439</v>
      </c>
    </row>
    <row r="64" spans="1:5" ht="13.5" customHeight="1">
      <c r="B64" s="259" t="s">
        <v>440</v>
      </c>
      <c r="C64" s="172"/>
      <c r="D64" s="170" t="s">
        <v>430</v>
      </c>
    </row>
    <row r="65" spans="1:4" ht="13.5" customHeight="1">
      <c r="B65" s="259" t="s">
        <v>430</v>
      </c>
      <c r="C65" s="172"/>
      <c r="D65" s="170" t="s">
        <v>433</v>
      </c>
    </row>
    <row r="66" spans="1:4" ht="13.5" customHeight="1">
      <c r="B66" s="259" t="s">
        <v>433</v>
      </c>
      <c r="C66" s="173"/>
      <c r="D66" s="174"/>
    </row>
    <row r="68" spans="1:4">
      <c r="A68" s="261">
        <f>A56+1</f>
        <v>10</v>
      </c>
      <c r="B68" s="272" t="s">
        <v>441</v>
      </c>
    </row>
    <row r="69" spans="1:4">
      <c r="B69" s="259" t="s">
        <v>442</v>
      </c>
    </row>
    <row r="70" spans="1:4">
      <c r="B70" s="259" t="s">
        <v>443</v>
      </c>
    </row>
    <row r="71" spans="1:4">
      <c r="B71" s="257"/>
    </row>
    <row r="72" spans="1:4">
      <c r="A72" s="261">
        <f>A68+1</f>
        <v>11</v>
      </c>
      <c r="B72" s="272" t="s">
        <v>444</v>
      </c>
    </row>
    <row r="73" spans="1:4">
      <c r="B73" s="259" t="s">
        <v>445</v>
      </c>
    </row>
    <row r="74" spans="1:4">
      <c r="B74" s="259" t="s">
        <v>446</v>
      </c>
    </row>
    <row r="75" spans="1:4">
      <c r="B75" s="259" t="s">
        <v>447</v>
      </c>
    </row>
    <row r="76" spans="1:4">
      <c r="B76" s="259" t="s">
        <v>448</v>
      </c>
    </row>
    <row r="77" spans="1:4">
      <c r="B77" s="259" t="s">
        <v>449</v>
      </c>
    </row>
    <row r="78" spans="1:4">
      <c r="B78" s="259" t="s">
        <v>450</v>
      </c>
    </row>
    <row r="79" spans="1:4">
      <c r="B79" s="259" t="s">
        <v>451</v>
      </c>
    </row>
    <row r="80" spans="1:4">
      <c r="B80" s="259" t="s">
        <v>452</v>
      </c>
    </row>
    <row r="81" spans="1:2">
      <c r="B81" s="257"/>
    </row>
    <row r="82" spans="1:2">
      <c r="A82" s="261">
        <f>A72+1</f>
        <v>12</v>
      </c>
      <c r="B82" s="268" t="s">
        <v>453</v>
      </c>
    </row>
    <row r="83" spans="1:2">
      <c r="B83" s="259" t="s">
        <v>454</v>
      </c>
    </row>
    <row r="84" spans="1:2">
      <c r="B84" s="259" t="s">
        <v>455</v>
      </c>
    </row>
    <row r="85" spans="1:2">
      <c r="B85" s="259" t="s">
        <v>456</v>
      </c>
    </row>
    <row r="86" spans="1:2">
      <c r="B86" s="259" t="s">
        <v>457</v>
      </c>
    </row>
    <row r="87" spans="1:2">
      <c r="B87" s="257"/>
    </row>
    <row r="88" spans="1:2">
      <c r="A88" s="261">
        <f>A82+1</f>
        <v>13</v>
      </c>
      <c r="B88" s="268" t="s">
        <v>458</v>
      </c>
    </row>
    <row r="89" spans="1:2">
      <c r="B89" s="259" t="s">
        <v>459</v>
      </c>
    </row>
    <row r="90" spans="1:2">
      <c r="B90" s="259" t="s">
        <v>460</v>
      </c>
    </row>
    <row r="91" spans="1:2">
      <c r="B91" s="259" t="s">
        <v>461</v>
      </c>
    </row>
    <row r="92" spans="1:2">
      <c r="B92" s="257"/>
    </row>
    <row r="93" spans="1:2">
      <c r="A93" s="261">
        <f>A88+1</f>
        <v>14</v>
      </c>
      <c r="B93" s="268" t="s">
        <v>462</v>
      </c>
    </row>
    <row r="94" spans="1:2">
      <c r="B94" s="259" t="s">
        <v>463</v>
      </c>
    </row>
    <row r="95" spans="1:2">
      <c r="B95" s="259" t="s">
        <v>464</v>
      </c>
    </row>
    <row r="96" spans="1:2">
      <c r="B96" s="259" t="s">
        <v>465</v>
      </c>
    </row>
    <row r="97" spans="1:2">
      <c r="B97" s="257"/>
    </row>
    <row r="98" spans="1:2">
      <c r="A98" s="261">
        <f>A93+1</f>
        <v>15</v>
      </c>
      <c r="B98" s="268" t="s">
        <v>466</v>
      </c>
    </row>
    <row r="99" spans="1:2">
      <c r="B99" s="258" t="s">
        <v>467</v>
      </c>
    </row>
    <row r="100" spans="1:2">
      <c r="B100" s="258" t="s">
        <v>468</v>
      </c>
    </row>
    <row r="101" spans="1:2">
      <c r="B101" s="258" t="s">
        <v>469</v>
      </c>
    </row>
    <row r="102" spans="1:2">
      <c r="B102" s="258" t="s">
        <v>470</v>
      </c>
    </row>
    <row r="103" spans="1:2">
      <c r="B103" s="258" t="s">
        <v>471</v>
      </c>
    </row>
    <row r="104" spans="1:2">
      <c r="B104" s="258" t="s">
        <v>472</v>
      </c>
    </row>
    <row r="105" spans="1:2">
      <c r="B105" s="258" t="s">
        <v>473</v>
      </c>
    </row>
    <row r="106" spans="1:2">
      <c r="B106" s="258" t="s">
        <v>474</v>
      </c>
    </row>
    <row r="107" spans="1:2">
      <c r="B107" s="258" t="s">
        <v>475</v>
      </c>
    </row>
    <row r="108" spans="1:2">
      <c r="B108" s="258" t="s">
        <v>476</v>
      </c>
    </row>
    <row r="109" spans="1:2">
      <c r="B109" s="258" t="s">
        <v>477</v>
      </c>
    </row>
    <row r="110" spans="1:2">
      <c r="B110" s="258" t="s">
        <v>478</v>
      </c>
    </row>
    <row r="111" spans="1:2">
      <c r="B111" s="258" t="s">
        <v>479</v>
      </c>
    </row>
    <row r="112" spans="1:2">
      <c r="B112" s="258" t="s">
        <v>480</v>
      </c>
    </row>
    <row r="113" spans="1:2">
      <c r="B113" s="258" t="s">
        <v>481</v>
      </c>
    </row>
    <row r="114" spans="1:2">
      <c r="B114" s="257"/>
    </row>
    <row r="115" spans="1:2">
      <c r="A115" s="261">
        <f>A98+1</f>
        <v>16</v>
      </c>
      <c r="B115" s="268" t="s">
        <v>482</v>
      </c>
    </row>
    <row r="116" spans="1:2">
      <c r="B116" s="259" t="s">
        <v>483</v>
      </c>
    </row>
    <row r="117" spans="1:2">
      <c r="B117" s="259" t="s">
        <v>484</v>
      </c>
    </row>
    <row r="118" spans="1:2">
      <c r="B118" s="259" t="s">
        <v>485</v>
      </c>
    </row>
    <row r="119" spans="1:2">
      <c r="B119" s="259" t="s">
        <v>486</v>
      </c>
    </row>
    <row r="120" spans="1:2">
      <c r="B120" s="257"/>
    </row>
    <row r="121" spans="1:2">
      <c r="A121" s="261">
        <f>A115+1</f>
        <v>17</v>
      </c>
      <c r="B121" s="268" t="s">
        <v>487</v>
      </c>
    </row>
    <row r="122" spans="1:2">
      <c r="B122" s="258" t="s">
        <v>488</v>
      </c>
    </row>
    <row r="123" spans="1:2">
      <c r="B123" s="258" t="s">
        <v>489</v>
      </c>
    </row>
    <row r="124" spans="1:2">
      <c r="B124" s="258" t="s">
        <v>490</v>
      </c>
    </row>
    <row r="125" spans="1:2">
      <c r="B125" s="258" t="s">
        <v>491</v>
      </c>
    </row>
    <row r="126" spans="1:2">
      <c r="B126" s="257"/>
    </row>
    <row r="127" spans="1:2">
      <c r="A127" s="274">
        <f>A121+1</f>
        <v>18</v>
      </c>
      <c r="B127" s="272" t="s">
        <v>492</v>
      </c>
    </row>
    <row r="128" spans="1:2">
      <c r="B128" s="101" t="s">
        <v>493</v>
      </c>
    </row>
    <row r="129" spans="1:3">
      <c r="B129" s="101" t="s">
        <v>494</v>
      </c>
    </row>
    <row r="130" spans="1:3">
      <c r="B130" s="101" t="s">
        <v>495</v>
      </c>
    </row>
    <row r="131" spans="1:3">
      <c r="B131" s="101" t="s">
        <v>496</v>
      </c>
      <c r="C131" s="99" t="s">
        <v>210</v>
      </c>
    </row>
    <row r="132" spans="1:3">
      <c r="B132" s="257"/>
    </row>
    <row r="133" spans="1:3">
      <c r="A133" s="274">
        <f>A127+1</f>
        <v>19</v>
      </c>
      <c r="B133" s="272" t="s">
        <v>497</v>
      </c>
    </row>
    <row r="134" spans="1:3">
      <c r="B134" s="259" t="s">
        <v>498</v>
      </c>
    </row>
    <row r="135" spans="1:3">
      <c r="B135" s="259" t="s">
        <v>499</v>
      </c>
    </row>
    <row r="136" spans="1:3">
      <c r="B136" s="259" t="s">
        <v>500</v>
      </c>
    </row>
    <row r="137" spans="1:3">
      <c r="B137" s="259" t="s">
        <v>501</v>
      </c>
    </row>
    <row r="138" spans="1:3">
      <c r="B138" s="259" t="s">
        <v>502</v>
      </c>
    </row>
    <row r="139" spans="1:3">
      <c r="B139" s="259" t="s">
        <v>503</v>
      </c>
    </row>
    <row r="140" spans="1:3">
      <c r="B140" s="259" t="s">
        <v>504</v>
      </c>
    </row>
    <row r="141" spans="1:3">
      <c r="B141" s="257"/>
    </row>
    <row r="142" spans="1:3">
      <c r="A142" s="274">
        <f>A133+1</f>
        <v>20</v>
      </c>
      <c r="B142" s="272" t="s">
        <v>505</v>
      </c>
    </row>
    <row r="143" spans="1:3">
      <c r="B143" s="275" t="s">
        <v>506</v>
      </c>
    </row>
    <row r="144" spans="1:3">
      <c r="B144" s="275" t="s">
        <v>507</v>
      </c>
    </row>
    <row r="145" spans="2:2">
      <c r="B145" s="275" t="s">
        <v>508</v>
      </c>
    </row>
    <row r="146" spans="2:2">
      <c r="B146" s="275" t="s">
        <v>509</v>
      </c>
    </row>
    <row r="147" spans="2:2">
      <c r="B147" s="275" t="s">
        <v>510</v>
      </c>
    </row>
  </sheetData>
  <phoneticPr fontId="11"/>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pageSetUpPr fitToPage="1"/>
  </sheetPr>
  <dimension ref="A1:P20"/>
  <sheetViews>
    <sheetView view="pageBreakPreview" zoomScale="80" zoomScaleNormal="100" zoomScaleSheetLayoutView="80" workbookViewId="0">
      <selection activeCell="K13" sqref="K13"/>
    </sheetView>
  </sheetViews>
  <sheetFormatPr defaultColWidth="9" defaultRowHeight="13"/>
  <cols>
    <col min="1" max="1" width="1.7265625" style="153" customWidth="1"/>
    <col min="2" max="2" width="7.453125" style="153" customWidth="1"/>
    <col min="3" max="3" width="26.81640625" style="153" customWidth="1"/>
    <col min="4" max="4" width="11.81640625" style="153" customWidth="1"/>
    <col min="5" max="5" width="33" style="153" customWidth="1"/>
    <col min="6" max="6" width="29.453125" style="153" customWidth="1"/>
    <col min="7" max="7" width="2.26953125" style="153" customWidth="1"/>
    <col min="8" max="16384" width="9" style="153"/>
  </cols>
  <sheetData>
    <row r="1" spans="1:16" ht="23.65" customHeight="1">
      <c r="B1" s="728" t="s">
        <v>10</v>
      </c>
      <c r="C1" s="729"/>
    </row>
    <row r="2" spans="1:16" ht="9.65" customHeight="1"/>
    <row r="3" spans="1:16" ht="18" customHeight="1">
      <c r="B3" s="154" t="str">
        <f>コード!$A$1</f>
        <v>ビスフェノールA（海外供給者）</v>
      </c>
    </row>
    <row r="4" spans="1:16" s="156" customFormat="1" ht="14.65" customHeight="1" thickBot="1">
      <c r="A4" s="155"/>
      <c r="P4" s="157"/>
    </row>
    <row r="5" spans="1:16" s="61" customFormat="1" ht="17.25" customHeight="1" thickBot="1">
      <c r="B5" s="730" t="s">
        <v>11</v>
      </c>
      <c r="C5" s="731"/>
      <c r="D5" s="732"/>
      <c r="E5" s="733"/>
      <c r="F5" s="156"/>
      <c r="G5" s="62"/>
      <c r="H5" s="62"/>
      <c r="I5" s="62"/>
      <c r="J5" s="62"/>
      <c r="K5" s="62"/>
      <c r="L5" s="63"/>
    </row>
    <row r="6" spans="1:16" s="61" customFormat="1" ht="17.25" customHeight="1">
      <c r="B6" s="734"/>
      <c r="C6" s="734"/>
      <c r="D6" s="734"/>
      <c r="E6" s="734"/>
      <c r="F6" s="735"/>
      <c r="G6" s="735"/>
      <c r="H6" s="735"/>
      <c r="I6" s="62"/>
      <c r="J6" s="62"/>
      <c r="K6" s="62"/>
      <c r="L6" s="62"/>
      <c r="M6" s="62"/>
      <c r="N6" s="63"/>
    </row>
    <row r="7" spans="1:16" s="61" customFormat="1" ht="20.149999999999999" customHeight="1">
      <c r="B7" s="725" t="s">
        <v>12</v>
      </c>
      <c r="C7" s="726"/>
      <c r="D7" s="726"/>
      <c r="E7" s="726"/>
      <c r="F7" s="727"/>
      <c r="G7" s="209"/>
      <c r="H7" s="209"/>
      <c r="I7" s="62"/>
      <c r="J7" s="62"/>
      <c r="K7" s="62"/>
      <c r="L7" s="62"/>
      <c r="M7" s="62"/>
      <c r="N7" s="63"/>
    </row>
    <row r="8" spans="1:16" s="61" customFormat="1" ht="24" customHeight="1">
      <c r="B8" s="736" t="s">
        <v>13</v>
      </c>
      <c r="C8" s="737"/>
      <c r="D8" s="737"/>
      <c r="E8" s="737"/>
      <c r="F8" s="738"/>
      <c r="G8" s="209"/>
      <c r="H8" s="209"/>
      <c r="I8" s="62"/>
      <c r="J8" s="62"/>
      <c r="K8" s="62"/>
      <c r="L8" s="62"/>
      <c r="M8" s="62"/>
      <c r="N8" s="63"/>
    </row>
    <row r="10" spans="1:16" ht="21" customHeight="1">
      <c r="B10" s="739" t="s">
        <v>14</v>
      </c>
      <c r="C10" s="739" t="s">
        <v>15</v>
      </c>
      <c r="D10" s="739" t="s">
        <v>16</v>
      </c>
      <c r="E10" s="158" t="s">
        <v>17</v>
      </c>
      <c r="F10" s="739" t="s">
        <v>18</v>
      </c>
    </row>
    <row r="11" spans="1:16" ht="29.15" customHeight="1">
      <c r="B11" s="740"/>
      <c r="C11" s="740"/>
      <c r="D11" s="740"/>
      <c r="E11" s="225" t="s">
        <v>19</v>
      </c>
      <c r="F11" s="740"/>
    </row>
    <row r="12" spans="1:16" ht="16.5" customHeight="1">
      <c r="B12" s="159">
        <v>1</v>
      </c>
      <c r="C12" s="160" t="s">
        <v>20</v>
      </c>
      <c r="D12" s="161"/>
      <c r="E12" s="162"/>
      <c r="F12" s="163"/>
    </row>
    <row r="13" spans="1:16" ht="16.5" customHeight="1">
      <c r="B13" s="159">
        <f>B12+1</f>
        <v>2</v>
      </c>
      <c r="C13" s="164" t="s">
        <v>21</v>
      </c>
      <c r="D13" s="161"/>
      <c r="E13" s="162"/>
      <c r="F13" s="163"/>
    </row>
    <row r="14" spans="1:16" ht="16.5" customHeight="1">
      <c r="B14" s="159">
        <f t="shared" ref="B14:B20" si="0">B13+1</f>
        <v>3</v>
      </c>
      <c r="C14" s="164" t="s">
        <v>22</v>
      </c>
      <c r="D14" s="161"/>
      <c r="E14" s="162"/>
      <c r="F14" s="163"/>
    </row>
    <row r="15" spans="1:16" ht="16.5" customHeight="1">
      <c r="B15" s="159">
        <f t="shared" si="0"/>
        <v>4</v>
      </c>
      <c r="C15" s="164" t="s">
        <v>23</v>
      </c>
      <c r="D15" s="161"/>
      <c r="E15" s="162"/>
      <c r="F15" s="163"/>
    </row>
    <row r="16" spans="1:16" ht="16.5" customHeight="1">
      <c r="B16" s="159">
        <f t="shared" si="0"/>
        <v>5</v>
      </c>
      <c r="C16" s="164" t="s">
        <v>24</v>
      </c>
      <c r="D16" s="161"/>
      <c r="E16" s="162"/>
      <c r="F16" s="163"/>
    </row>
    <row r="17" spans="2:6" ht="16.5" customHeight="1">
      <c r="B17" s="159">
        <f t="shared" si="0"/>
        <v>6</v>
      </c>
      <c r="C17" s="164" t="s">
        <v>25</v>
      </c>
      <c r="D17" s="161"/>
      <c r="E17" s="162"/>
      <c r="F17" s="163"/>
    </row>
    <row r="18" spans="2:6" ht="16.5" customHeight="1">
      <c r="B18" s="159">
        <f t="shared" si="0"/>
        <v>7</v>
      </c>
      <c r="C18" s="164" t="s">
        <v>26</v>
      </c>
      <c r="D18" s="161"/>
      <c r="E18" s="162"/>
      <c r="F18" s="163"/>
    </row>
    <row r="19" spans="2:6" ht="16.5" customHeight="1">
      <c r="B19" s="159">
        <f t="shared" si="0"/>
        <v>8</v>
      </c>
      <c r="C19" s="164" t="s">
        <v>27</v>
      </c>
      <c r="D19" s="161"/>
      <c r="E19" s="162"/>
      <c r="F19" s="163"/>
    </row>
    <row r="20" spans="2:6" ht="16.5" customHeight="1">
      <c r="B20" s="159">
        <f t="shared" si="0"/>
        <v>9</v>
      </c>
      <c r="C20" s="164" t="s">
        <v>28</v>
      </c>
      <c r="D20" s="161"/>
      <c r="E20" s="162"/>
      <c r="F20" s="163"/>
    </row>
  </sheetData>
  <mergeCells count="11">
    <mergeCell ref="B8:F8"/>
    <mergeCell ref="B10:B11"/>
    <mergeCell ref="C10:C11"/>
    <mergeCell ref="D10:D11"/>
    <mergeCell ref="F10:F11"/>
    <mergeCell ref="B7:F7"/>
    <mergeCell ref="B1:C1"/>
    <mergeCell ref="B5:C5"/>
    <mergeCell ref="D5:E5"/>
    <mergeCell ref="B6:E6"/>
    <mergeCell ref="F6:H6"/>
  </mergeCells>
  <phoneticPr fontId="11"/>
  <dataValidations count="1">
    <dataValidation type="list" allowBlank="1" showInputMessage="1" sqref="E12:E20"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7" orientation="portrait"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P34"/>
  <sheetViews>
    <sheetView tabSelected="1" view="pageBreakPreview" zoomScale="85" zoomScaleNormal="100" zoomScaleSheetLayoutView="85" workbookViewId="0">
      <selection activeCell="C27" sqref="C27"/>
    </sheetView>
  </sheetViews>
  <sheetFormatPr defaultColWidth="9" defaultRowHeight="13"/>
  <cols>
    <col min="1" max="1" width="1" style="153" customWidth="1"/>
    <col min="2" max="2" width="7.26953125" style="153" customWidth="1"/>
    <col min="3" max="3" width="23.453125" style="153" customWidth="1"/>
    <col min="4" max="4" width="12.7265625" style="153" customWidth="1"/>
    <col min="5" max="5" width="44.1796875" style="153" customWidth="1"/>
    <col min="6" max="6" width="27.453125" style="153" customWidth="1"/>
    <col min="7" max="7" width="1.1796875" style="153" customWidth="1"/>
    <col min="8" max="16384" width="9" style="153"/>
  </cols>
  <sheetData>
    <row r="1" spans="1:16" ht="23.65" customHeight="1">
      <c r="B1" s="741" t="s">
        <v>29</v>
      </c>
      <c r="C1" s="742"/>
    </row>
    <row r="2" spans="1:16" ht="9.65" customHeight="1"/>
    <row r="3" spans="1:16" ht="16.5">
      <c r="B3" s="154" t="str">
        <f>コード!$A$1</f>
        <v>ビスフェノールA（海外供給者）</v>
      </c>
    </row>
    <row r="4" spans="1:16" s="156" customFormat="1" ht="21" customHeight="1" thickBot="1">
      <c r="A4" s="155"/>
      <c r="P4" s="157"/>
    </row>
    <row r="5" spans="1:16" s="61" customFormat="1" ht="17.25" customHeight="1" thickBot="1">
      <c r="B5" s="730" t="s">
        <v>11</v>
      </c>
      <c r="C5" s="731"/>
      <c r="D5" s="743" t="str">
        <f>IF(様式一覧表!D5="","",様式一覧表!D5)</f>
        <v/>
      </c>
      <c r="E5" s="744"/>
      <c r="F5" s="165"/>
      <c r="G5" s="62"/>
      <c r="H5" s="62"/>
      <c r="I5" s="62"/>
      <c r="J5" s="62"/>
      <c r="K5" s="62"/>
      <c r="L5" s="63"/>
    </row>
    <row r="6" spans="1:16" s="61" customFormat="1" ht="12" customHeight="1">
      <c r="B6" s="734"/>
      <c r="C6" s="734"/>
      <c r="D6" s="734"/>
      <c r="E6" s="734"/>
      <c r="F6" s="735"/>
      <c r="G6" s="735"/>
      <c r="H6" s="735"/>
      <c r="I6" s="62"/>
      <c r="J6" s="62"/>
      <c r="K6" s="62"/>
      <c r="L6" s="62"/>
      <c r="M6" s="62"/>
      <c r="N6" s="63"/>
    </row>
    <row r="7" spans="1:16" s="61" customFormat="1" ht="23.65" customHeight="1">
      <c r="B7" s="725" t="s">
        <v>12</v>
      </c>
      <c r="C7" s="726"/>
      <c r="D7" s="726"/>
      <c r="E7" s="726"/>
      <c r="F7" s="727"/>
      <c r="G7" s="209"/>
      <c r="H7" s="209"/>
      <c r="I7" s="62"/>
      <c r="J7" s="62"/>
      <c r="K7" s="62"/>
      <c r="L7" s="62"/>
      <c r="M7" s="62"/>
      <c r="N7" s="63"/>
    </row>
    <row r="8" spans="1:16" s="61" customFormat="1" ht="21.65" customHeight="1">
      <c r="B8" s="745" t="s">
        <v>30</v>
      </c>
      <c r="C8" s="746"/>
      <c r="D8" s="746"/>
      <c r="E8" s="746"/>
      <c r="F8" s="747"/>
      <c r="G8" s="209"/>
      <c r="H8" s="209"/>
      <c r="I8" s="62"/>
      <c r="J8" s="62"/>
      <c r="K8" s="62"/>
      <c r="L8" s="62"/>
      <c r="M8" s="62"/>
      <c r="N8" s="63"/>
    </row>
    <row r="9" spans="1:16" s="61" customFormat="1" ht="36.65" customHeight="1">
      <c r="B9" s="745" t="s">
        <v>31</v>
      </c>
      <c r="C9" s="746"/>
      <c r="D9" s="746"/>
      <c r="E9" s="746"/>
      <c r="F9" s="747"/>
      <c r="G9" s="209"/>
      <c r="H9" s="209"/>
      <c r="I9" s="62"/>
      <c r="J9" s="62"/>
      <c r="K9" s="62"/>
      <c r="L9" s="62"/>
      <c r="M9" s="62"/>
      <c r="N9" s="63"/>
    </row>
    <row r="10" spans="1:16" s="61" customFormat="1" ht="42.65" customHeight="1">
      <c r="B10" s="736" t="s">
        <v>32</v>
      </c>
      <c r="C10" s="737"/>
      <c r="D10" s="737"/>
      <c r="E10" s="737"/>
      <c r="F10" s="738"/>
      <c r="G10" s="209"/>
      <c r="H10" s="209"/>
      <c r="I10" s="62"/>
      <c r="J10" s="62"/>
      <c r="K10" s="62"/>
      <c r="L10" s="62"/>
      <c r="M10" s="62"/>
      <c r="N10" s="63"/>
    </row>
    <row r="11" spans="1:16" ht="12" customHeight="1"/>
    <row r="12" spans="1:16" ht="16.5" customHeight="1">
      <c r="B12" s="739" t="s">
        <v>14</v>
      </c>
      <c r="C12" s="739" t="s">
        <v>33</v>
      </c>
      <c r="D12" s="739" t="s">
        <v>16</v>
      </c>
      <c r="E12" s="158" t="s">
        <v>34</v>
      </c>
      <c r="F12" s="739" t="s">
        <v>18</v>
      </c>
    </row>
    <row r="13" spans="1:16" ht="34.5" customHeight="1">
      <c r="B13" s="740"/>
      <c r="C13" s="740"/>
      <c r="D13" s="740"/>
      <c r="E13" s="226" t="s">
        <v>35</v>
      </c>
      <c r="F13" s="740"/>
    </row>
    <row r="14" spans="1:16" ht="16.5" customHeight="1">
      <c r="B14" s="159">
        <v>1</v>
      </c>
      <c r="C14" s="166" t="s">
        <v>36</v>
      </c>
      <c r="D14" s="167"/>
      <c r="E14" s="168"/>
      <c r="F14" s="169"/>
    </row>
    <row r="15" spans="1:16" ht="16.5" customHeight="1">
      <c r="B15" s="159">
        <f>B14+1</f>
        <v>2</v>
      </c>
      <c r="C15" s="166" t="s">
        <v>37</v>
      </c>
      <c r="D15" s="167"/>
      <c r="E15" s="469"/>
      <c r="F15" s="169"/>
    </row>
    <row r="16" spans="1:16" ht="16.5" customHeight="1">
      <c r="B16" s="159">
        <f t="shared" ref="B16:B33" si="0">B15+1</f>
        <v>3</v>
      </c>
      <c r="C16" s="166" t="s">
        <v>38</v>
      </c>
      <c r="D16" s="167"/>
      <c r="E16" s="469"/>
      <c r="F16" s="169"/>
    </row>
    <row r="17" spans="2:6" ht="16.5" customHeight="1">
      <c r="B17" s="159">
        <f t="shared" si="0"/>
        <v>4</v>
      </c>
      <c r="C17" s="166" t="s">
        <v>39</v>
      </c>
      <c r="D17" s="167"/>
      <c r="E17" s="469"/>
      <c r="F17" s="169"/>
    </row>
    <row r="18" spans="2:6" ht="16.5" customHeight="1">
      <c r="B18" s="159">
        <f t="shared" si="0"/>
        <v>5</v>
      </c>
      <c r="C18" s="166" t="s">
        <v>40</v>
      </c>
      <c r="D18" s="167"/>
      <c r="E18" s="469"/>
      <c r="F18" s="169"/>
    </row>
    <row r="19" spans="2:6" ht="16.5" customHeight="1">
      <c r="B19" s="159">
        <f t="shared" si="0"/>
        <v>6</v>
      </c>
      <c r="C19" s="166" t="s">
        <v>41</v>
      </c>
      <c r="D19" s="167"/>
      <c r="E19" s="469"/>
      <c r="F19" s="169"/>
    </row>
    <row r="20" spans="2:6" ht="16.5" customHeight="1">
      <c r="B20" s="159">
        <f t="shared" si="0"/>
        <v>7</v>
      </c>
      <c r="C20" s="166" t="s">
        <v>42</v>
      </c>
      <c r="D20" s="167"/>
      <c r="E20" s="469"/>
      <c r="F20" s="169"/>
    </row>
    <row r="21" spans="2:6" ht="16.5" customHeight="1">
      <c r="B21" s="159">
        <f t="shared" si="0"/>
        <v>8</v>
      </c>
      <c r="C21" s="166" t="s">
        <v>43</v>
      </c>
      <c r="D21" s="167"/>
      <c r="E21" s="469"/>
      <c r="F21" s="169"/>
    </row>
    <row r="22" spans="2:6" ht="16.5" customHeight="1">
      <c r="B22" s="159">
        <f t="shared" si="0"/>
        <v>9</v>
      </c>
      <c r="C22" s="166" t="s">
        <v>44</v>
      </c>
      <c r="D22" s="167"/>
      <c r="E22" s="469"/>
      <c r="F22" s="169"/>
    </row>
    <row r="23" spans="2:6" ht="16.5" customHeight="1">
      <c r="B23" s="159">
        <f t="shared" si="0"/>
        <v>10</v>
      </c>
      <c r="C23" s="166" t="s">
        <v>45</v>
      </c>
      <c r="D23" s="167"/>
      <c r="E23" s="469"/>
      <c r="F23" s="169"/>
    </row>
    <row r="24" spans="2:6" ht="16.5" customHeight="1">
      <c r="B24" s="159">
        <f t="shared" si="0"/>
        <v>11</v>
      </c>
      <c r="C24" s="166" t="s">
        <v>46</v>
      </c>
      <c r="D24" s="167"/>
      <c r="E24" s="469"/>
      <c r="F24" s="169"/>
    </row>
    <row r="25" spans="2:6" ht="16.5" customHeight="1">
      <c r="B25" s="159">
        <f t="shared" si="0"/>
        <v>12</v>
      </c>
      <c r="C25" s="166" t="s">
        <v>47</v>
      </c>
      <c r="D25" s="167"/>
      <c r="E25" s="469"/>
      <c r="F25" s="169"/>
    </row>
    <row r="26" spans="2:6" ht="16.5" customHeight="1">
      <c r="B26" s="159">
        <f t="shared" si="0"/>
        <v>13</v>
      </c>
      <c r="C26" s="166" t="s">
        <v>48</v>
      </c>
      <c r="D26" s="167"/>
      <c r="E26" s="168"/>
      <c r="F26" s="169"/>
    </row>
    <row r="27" spans="2:6" ht="16.5" customHeight="1">
      <c r="B27" s="159">
        <f t="shared" si="0"/>
        <v>14</v>
      </c>
      <c r="C27" s="166" t="s">
        <v>511</v>
      </c>
      <c r="D27" s="167"/>
      <c r="E27" s="469"/>
      <c r="F27" s="169"/>
    </row>
    <row r="28" spans="2:6" ht="16.5" customHeight="1">
      <c r="B28" s="159">
        <f t="shared" si="0"/>
        <v>15</v>
      </c>
      <c r="C28" s="166" t="s">
        <v>49</v>
      </c>
      <c r="D28" s="167"/>
      <c r="E28" s="469"/>
      <c r="F28" s="169"/>
    </row>
    <row r="29" spans="2:6" ht="16.5" customHeight="1">
      <c r="B29" s="159">
        <f t="shared" si="0"/>
        <v>16</v>
      </c>
      <c r="C29" s="166" t="s">
        <v>50</v>
      </c>
      <c r="D29" s="167"/>
      <c r="E29" s="469"/>
      <c r="F29" s="169"/>
    </row>
    <row r="30" spans="2:6" ht="14">
      <c r="B30" s="159">
        <f t="shared" si="0"/>
        <v>17</v>
      </c>
      <c r="C30" s="166" t="s">
        <v>51</v>
      </c>
      <c r="D30" s="167"/>
      <c r="E30" s="469"/>
      <c r="F30" s="169"/>
    </row>
    <row r="31" spans="2:6" ht="14">
      <c r="B31" s="159">
        <f t="shared" si="0"/>
        <v>18</v>
      </c>
      <c r="C31" s="166" t="s">
        <v>52</v>
      </c>
      <c r="D31" s="167"/>
      <c r="E31" s="469"/>
      <c r="F31" s="169"/>
    </row>
    <row r="32" spans="2:6" ht="16.5" customHeight="1">
      <c r="B32" s="159">
        <f t="shared" si="0"/>
        <v>19</v>
      </c>
      <c r="C32" s="166" t="s">
        <v>53</v>
      </c>
      <c r="D32" s="167"/>
      <c r="E32" s="469"/>
      <c r="F32" s="169"/>
    </row>
    <row r="33" spans="2:6" ht="16.5" customHeight="1">
      <c r="B33" s="159">
        <f t="shared" si="0"/>
        <v>20</v>
      </c>
      <c r="C33" s="166" t="s">
        <v>54</v>
      </c>
      <c r="D33" s="167"/>
      <c r="E33" s="469"/>
      <c r="F33" s="169"/>
    </row>
    <row r="34" spans="2:6" ht="7.15" customHeight="1"/>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1"/>
  <dataValidations count="1">
    <dataValidation type="list" allowBlank="1" showInputMessage="1" sqref="E14:E33"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N65"/>
  <sheetViews>
    <sheetView showGridLines="0" view="pageBreakPreview" topLeftCell="A3" zoomScale="55" zoomScaleNormal="100" zoomScaleSheetLayoutView="55" zoomScalePageLayoutView="85" workbookViewId="0">
      <selection activeCell="Q59" sqref="Q59"/>
    </sheetView>
  </sheetViews>
  <sheetFormatPr defaultColWidth="9" defaultRowHeight="13"/>
  <cols>
    <col min="1" max="1" width="1.81640625" style="102" customWidth="1"/>
    <col min="2" max="3" width="9" style="102"/>
    <col min="4" max="4" width="36.453125" style="102" customWidth="1"/>
    <col min="5" max="5" width="9.81640625" style="102" customWidth="1"/>
    <col min="6" max="6" width="17.26953125" style="102" customWidth="1"/>
    <col min="7" max="8" width="17.1796875" style="102" customWidth="1"/>
    <col min="9" max="9" width="18.1796875" style="102" customWidth="1"/>
    <col min="10" max="10" width="17.1796875" style="102" customWidth="1"/>
    <col min="11" max="11" width="17.81640625" style="102" customWidth="1"/>
    <col min="12" max="12" width="2.7265625" style="102" customWidth="1"/>
    <col min="13" max="16384" width="9" style="102"/>
  </cols>
  <sheetData>
    <row r="1" spans="2:14" ht="17.649999999999999" customHeight="1">
      <c r="B1" s="154" t="str">
        <f>コード!$A$1</f>
        <v>ビスフェノールA（海外供給者）</v>
      </c>
      <c r="C1" s="103"/>
      <c r="I1" s="103"/>
    </row>
    <row r="2" spans="2:14" ht="15.65" customHeight="1">
      <c r="B2" s="104" t="s">
        <v>55</v>
      </c>
    </row>
    <row r="3" spans="2:14" ht="6" customHeight="1" thickBot="1"/>
    <row r="4" spans="2:14" ht="17.149999999999999" customHeight="1" thickBot="1">
      <c r="B4" s="773" t="s">
        <v>56</v>
      </c>
      <c r="C4" s="774"/>
      <c r="D4" s="771" t="str">
        <f>IF(様式一覧表!D5="","",様式一覧表!D5)</f>
        <v/>
      </c>
      <c r="E4" s="771"/>
      <c r="F4" s="772"/>
      <c r="G4" s="105"/>
      <c r="H4" s="105"/>
      <c r="I4" s="105"/>
      <c r="J4" s="106"/>
    </row>
    <row r="5" spans="2:14" ht="6" customHeight="1"/>
    <row r="6" spans="2:14">
      <c r="B6" s="148" t="s">
        <v>57</v>
      </c>
    </row>
    <row r="7" spans="2:14">
      <c r="B7" s="148"/>
    </row>
    <row r="8" spans="2:14">
      <c r="B8" s="102" t="s">
        <v>58</v>
      </c>
      <c r="F8" s="110"/>
      <c r="G8" s="110"/>
      <c r="H8" s="110"/>
      <c r="I8" s="110"/>
    </row>
    <row r="9" spans="2:14">
      <c r="B9" s="147" t="s">
        <v>59</v>
      </c>
      <c r="D9" s="103"/>
      <c r="E9" s="103"/>
      <c r="F9" s="200"/>
      <c r="G9" s="200"/>
      <c r="H9" s="200"/>
      <c r="I9" s="200"/>
    </row>
    <row r="10" spans="2:14" ht="13.5" thickBot="1">
      <c r="B10" s="147" t="s">
        <v>60</v>
      </c>
      <c r="D10" s="103"/>
      <c r="E10" s="103"/>
      <c r="F10" s="103"/>
      <c r="G10" s="103"/>
      <c r="H10" s="103"/>
      <c r="I10" s="103"/>
      <c r="J10" s="103"/>
      <c r="K10" s="103"/>
      <c r="L10" s="103"/>
      <c r="M10" s="103"/>
      <c r="N10" s="103"/>
    </row>
    <row r="11" spans="2:14" ht="40" customHeight="1" thickBot="1">
      <c r="B11" s="112" t="s">
        <v>61</v>
      </c>
      <c r="C11" s="107" t="s">
        <v>62</v>
      </c>
      <c r="D11" s="107" t="s">
        <v>63</v>
      </c>
      <c r="E11" s="107" t="s">
        <v>64</v>
      </c>
      <c r="F11" s="107" t="s">
        <v>65</v>
      </c>
      <c r="G11" s="107" t="s">
        <v>66</v>
      </c>
      <c r="H11" s="107" t="s">
        <v>67</v>
      </c>
      <c r="I11" s="478" t="s">
        <v>68</v>
      </c>
      <c r="J11" s="479" t="s">
        <v>69</v>
      </c>
    </row>
    <row r="12" spans="2:14" ht="15" customHeight="1">
      <c r="B12" s="205"/>
      <c r="C12" s="758" t="s">
        <v>70</v>
      </c>
      <c r="D12" s="231" t="s">
        <v>71</v>
      </c>
      <c r="E12" s="232" t="s">
        <v>72</v>
      </c>
      <c r="F12" s="237"/>
      <c r="G12" s="117"/>
      <c r="H12" s="237"/>
      <c r="I12" s="220"/>
      <c r="J12" s="220"/>
    </row>
    <row r="13" spans="2:14" ht="15" customHeight="1">
      <c r="B13" s="205"/>
      <c r="C13" s="759"/>
      <c r="D13" s="230" t="s">
        <v>73</v>
      </c>
      <c r="E13" s="233" t="s">
        <v>72</v>
      </c>
      <c r="F13" s="238"/>
      <c r="G13" s="118"/>
      <c r="H13" s="238"/>
      <c r="I13" s="221"/>
      <c r="J13" s="221"/>
    </row>
    <row r="14" spans="2:14" ht="15" customHeight="1" thickBot="1">
      <c r="B14" s="205"/>
      <c r="C14" s="759"/>
      <c r="D14" s="235" t="s">
        <v>74</v>
      </c>
      <c r="E14" s="234" t="s">
        <v>75</v>
      </c>
      <c r="F14" s="326" t="str">
        <f>IF(F12&lt;&gt;0,F13/F12,"")</f>
        <v/>
      </c>
      <c r="G14" s="326" t="str">
        <f>IF(G12&lt;&gt;0,G13/G12,"")</f>
        <v/>
      </c>
      <c r="H14" s="326" t="str">
        <f>IF(H12&lt;&gt;0,H13/H12,"")</f>
        <v/>
      </c>
      <c r="I14" s="328" t="str">
        <f t="shared" ref="I14:J14" si="0">IF(I12&lt;&gt;0,I13/I12,"")</f>
        <v/>
      </c>
      <c r="J14" s="327" t="str">
        <f t="shared" si="0"/>
        <v/>
      </c>
    </row>
    <row r="15" spans="2:14" ht="15" customHeight="1">
      <c r="B15" s="759" t="s">
        <v>76</v>
      </c>
      <c r="C15" s="758" t="s">
        <v>77</v>
      </c>
      <c r="D15" s="231" t="s">
        <v>71</v>
      </c>
      <c r="E15" s="260" t="s">
        <v>72</v>
      </c>
      <c r="F15" s="237"/>
      <c r="G15" s="117"/>
      <c r="H15" s="237"/>
      <c r="I15" s="220"/>
      <c r="J15" s="220"/>
    </row>
    <row r="16" spans="2:14" ht="15" customHeight="1">
      <c r="B16" s="759"/>
      <c r="C16" s="759"/>
      <c r="D16" s="230" t="s">
        <v>73</v>
      </c>
      <c r="E16" s="233" t="s">
        <v>72</v>
      </c>
      <c r="F16" s="238"/>
      <c r="G16" s="118"/>
      <c r="H16" s="238"/>
      <c r="I16" s="221"/>
      <c r="J16" s="221"/>
    </row>
    <row r="17" spans="2:11" ht="15" customHeight="1" thickBot="1">
      <c r="B17" s="759"/>
      <c r="C17" s="759"/>
      <c r="D17" s="235" t="s">
        <v>74</v>
      </c>
      <c r="E17" s="234" t="s">
        <v>75</v>
      </c>
      <c r="F17" s="326" t="str">
        <f>IF(F15&lt;&gt;0,F16/F15,"")</f>
        <v/>
      </c>
      <c r="G17" s="326" t="str">
        <f>IF(G15&lt;&gt;0,G16/G15,"")</f>
        <v/>
      </c>
      <c r="H17" s="326" t="str">
        <f>IF(H15&lt;&gt;0,H16/H15,"")</f>
        <v/>
      </c>
      <c r="I17" s="329" t="str">
        <f>IF(I15&lt;&gt;0,I16/I15,"")</f>
        <v/>
      </c>
      <c r="J17" s="330" t="str">
        <f>IF(J15&lt;&gt;0,J16/J15,"")</f>
        <v/>
      </c>
      <c r="K17" s="331"/>
    </row>
    <row r="18" spans="2:11" ht="15" customHeight="1">
      <c r="B18" s="759"/>
      <c r="C18" s="758" t="s">
        <v>78</v>
      </c>
      <c r="D18" s="231" t="s">
        <v>71</v>
      </c>
      <c r="E18" s="232" t="s">
        <v>72</v>
      </c>
      <c r="F18" s="237"/>
      <c r="G18" s="117"/>
      <c r="H18" s="237"/>
      <c r="I18" s="220"/>
      <c r="J18" s="220"/>
    </row>
    <row r="19" spans="2:11" ht="15" customHeight="1">
      <c r="B19" s="759"/>
      <c r="C19" s="759"/>
      <c r="D19" s="230" t="s">
        <v>79</v>
      </c>
      <c r="E19" s="233" t="s">
        <v>72</v>
      </c>
      <c r="F19" s="238"/>
      <c r="G19" s="118"/>
      <c r="H19" s="238"/>
      <c r="I19" s="221"/>
      <c r="J19" s="221"/>
    </row>
    <row r="20" spans="2:11" ht="15" customHeight="1">
      <c r="B20" s="759"/>
      <c r="C20" s="759"/>
      <c r="D20" s="235" t="s">
        <v>74</v>
      </c>
      <c r="E20" s="234" t="s">
        <v>75</v>
      </c>
      <c r="F20" s="326" t="str">
        <f>IF(F18&lt;&gt;0,F19/F18,"")</f>
        <v/>
      </c>
      <c r="G20" s="326" t="str">
        <f>IF(G18&lt;&gt;0,G19/G18,"")</f>
        <v/>
      </c>
      <c r="H20" s="326" t="str">
        <f>IF(H18&lt;&gt;0,H19/H18,"")</f>
        <v/>
      </c>
      <c r="I20" s="326" t="str">
        <f>IF(I18&lt;&gt;0,I19/I18,"")</f>
        <v/>
      </c>
      <c r="J20" s="332" t="str">
        <f>IF(J18&lt;&gt;0,J19/J18,"")</f>
        <v/>
      </c>
      <c r="K20" s="331"/>
    </row>
    <row r="21" spans="2:11" ht="30" customHeight="1">
      <c r="B21" s="760"/>
      <c r="C21" s="760"/>
      <c r="D21" s="236" t="s">
        <v>80</v>
      </c>
      <c r="E21" s="248" t="s">
        <v>81</v>
      </c>
      <c r="F21" s="239"/>
      <c r="G21" s="206"/>
      <c r="H21" s="239"/>
      <c r="I21" s="222"/>
      <c r="J21" s="222"/>
    </row>
    <row r="22" spans="2:11" ht="30" customHeight="1">
      <c r="B22" s="776" t="s">
        <v>82</v>
      </c>
      <c r="C22" s="777"/>
      <c r="D22" s="111" t="s">
        <v>83</v>
      </c>
      <c r="E22" s="250" t="s">
        <v>81</v>
      </c>
      <c r="F22" s="240"/>
      <c r="G22" s="116"/>
      <c r="H22" s="240"/>
      <c r="I22" s="223"/>
      <c r="J22" s="223"/>
    </row>
    <row r="23" spans="2:11" ht="30" customHeight="1">
      <c r="B23" s="778" t="s">
        <v>84</v>
      </c>
      <c r="C23" s="779"/>
      <c r="D23" s="114" t="s">
        <v>83</v>
      </c>
      <c r="E23" s="249" t="s">
        <v>81</v>
      </c>
      <c r="F23" s="241"/>
      <c r="G23" s="115"/>
      <c r="H23" s="241"/>
      <c r="I23" s="224"/>
      <c r="J23" s="224"/>
    </row>
    <row r="24" spans="2:11">
      <c r="B24" s="102" t="s">
        <v>85</v>
      </c>
    </row>
    <row r="25" spans="2:11">
      <c r="B25" s="480" t="s">
        <v>86</v>
      </c>
      <c r="H25" s="147"/>
    </row>
    <row r="27" spans="2:11">
      <c r="B27" s="102" t="s">
        <v>87</v>
      </c>
    </row>
    <row r="28" spans="2:11" ht="4.1500000000000004" customHeight="1"/>
    <row r="29" spans="2:11" ht="21" customHeight="1">
      <c r="B29" s="775" t="s">
        <v>88</v>
      </c>
      <c r="C29" s="775"/>
      <c r="D29" s="775"/>
      <c r="E29" s="775"/>
      <c r="F29" s="775"/>
      <c r="G29" s="775"/>
      <c r="H29" s="775"/>
      <c r="I29" s="775"/>
      <c r="J29" s="775"/>
      <c r="K29" s="775"/>
    </row>
    <row r="30" spans="2:11" ht="15.75" customHeight="1">
      <c r="B30" s="775"/>
      <c r="C30" s="775"/>
      <c r="D30" s="775"/>
      <c r="E30" s="775"/>
      <c r="F30" s="775"/>
      <c r="G30" s="775"/>
      <c r="H30" s="775"/>
      <c r="I30" s="775"/>
      <c r="J30" s="775"/>
      <c r="K30" s="775"/>
    </row>
    <row r="31" spans="2:11" ht="7.5" customHeight="1">
      <c r="B31" s="113"/>
      <c r="C31" s="113"/>
      <c r="D31" s="113"/>
      <c r="E31" s="113"/>
      <c r="F31" s="113"/>
      <c r="G31" s="113"/>
      <c r="H31" s="113"/>
      <c r="I31" s="113"/>
      <c r="J31" s="113"/>
      <c r="K31" s="113"/>
    </row>
    <row r="32" spans="2:11" ht="14.65" customHeight="1" thickBot="1">
      <c r="B32" s="757" t="s">
        <v>89</v>
      </c>
      <c r="C32" s="757"/>
      <c r="D32" s="757"/>
      <c r="E32" s="757"/>
      <c r="F32" s="757"/>
      <c r="G32" s="757"/>
      <c r="H32" s="757"/>
      <c r="I32" s="757"/>
      <c r="J32" s="757"/>
      <c r="K32" s="757"/>
    </row>
    <row r="33" spans="2:11" ht="14.25" customHeight="1">
      <c r="B33" s="748"/>
      <c r="C33" s="749"/>
      <c r="D33" s="749"/>
      <c r="E33" s="749"/>
      <c r="F33" s="749"/>
      <c r="G33" s="749"/>
      <c r="H33" s="749"/>
      <c r="I33" s="749"/>
      <c r="J33" s="749"/>
      <c r="K33" s="750"/>
    </row>
    <row r="34" spans="2:11">
      <c r="B34" s="751"/>
      <c r="C34" s="752"/>
      <c r="D34" s="752"/>
      <c r="E34" s="752"/>
      <c r="F34" s="752"/>
      <c r="G34" s="752"/>
      <c r="H34" s="752"/>
      <c r="I34" s="752"/>
      <c r="J34" s="752"/>
      <c r="K34" s="753"/>
    </row>
    <row r="35" spans="2:11" ht="13.5" thickBot="1">
      <c r="B35" s="754"/>
      <c r="C35" s="755"/>
      <c r="D35" s="755"/>
      <c r="E35" s="755"/>
      <c r="F35" s="755"/>
      <c r="G35" s="755"/>
      <c r="H35" s="755"/>
      <c r="I35" s="755"/>
      <c r="J35" s="755"/>
      <c r="K35" s="756"/>
    </row>
    <row r="36" spans="2:11" ht="13.5" thickBot="1">
      <c r="B36" s="757" t="s">
        <v>90</v>
      </c>
      <c r="C36" s="757"/>
      <c r="D36" s="757"/>
      <c r="E36" s="757"/>
      <c r="F36" s="757"/>
      <c r="G36" s="757"/>
      <c r="H36" s="757"/>
      <c r="I36" s="757"/>
      <c r="J36" s="757"/>
      <c r="K36" s="757"/>
    </row>
    <row r="37" spans="2:11">
      <c r="B37" s="748"/>
      <c r="C37" s="749"/>
      <c r="D37" s="749"/>
      <c r="E37" s="749"/>
      <c r="F37" s="749"/>
      <c r="G37" s="749"/>
      <c r="H37" s="749"/>
      <c r="I37" s="749"/>
      <c r="J37" s="749"/>
      <c r="K37" s="750"/>
    </row>
    <row r="38" spans="2:11">
      <c r="B38" s="751"/>
      <c r="C38" s="752"/>
      <c r="D38" s="752"/>
      <c r="E38" s="752"/>
      <c r="F38" s="752"/>
      <c r="G38" s="752"/>
      <c r="H38" s="752"/>
      <c r="I38" s="752"/>
      <c r="J38" s="752"/>
      <c r="K38" s="753"/>
    </row>
    <row r="39" spans="2:11" ht="13.5" thickBot="1">
      <c r="B39" s="754"/>
      <c r="C39" s="755"/>
      <c r="D39" s="755"/>
      <c r="E39" s="755"/>
      <c r="F39" s="755"/>
      <c r="G39" s="755"/>
      <c r="H39" s="755"/>
      <c r="I39" s="755"/>
      <c r="J39" s="755"/>
      <c r="K39" s="756"/>
    </row>
    <row r="40" spans="2:11" ht="13.5" thickBot="1">
      <c r="B40" s="757" t="s">
        <v>91</v>
      </c>
      <c r="C40" s="757"/>
      <c r="D40" s="757"/>
      <c r="E40" s="757"/>
      <c r="F40" s="757"/>
      <c r="G40" s="757"/>
      <c r="H40" s="757"/>
      <c r="I40" s="757"/>
      <c r="J40" s="757"/>
      <c r="K40" s="757"/>
    </row>
    <row r="41" spans="2:11">
      <c r="B41" s="748"/>
      <c r="C41" s="749"/>
      <c r="D41" s="749"/>
      <c r="E41" s="749"/>
      <c r="F41" s="749"/>
      <c r="G41" s="749"/>
      <c r="H41" s="749"/>
      <c r="I41" s="749"/>
      <c r="J41" s="749"/>
      <c r="K41" s="750"/>
    </row>
    <row r="42" spans="2:11">
      <c r="B42" s="751"/>
      <c r="C42" s="752"/>
      <c r="D42" s="752"/>
      <c r="E42" s="752"/>
      <c r="F42" s="752"/>
      <c r="G42" s="752"/>
      <c r="H42" s="752"/>
      <c r="I42" s="752"/>
      <c r="J42" s="752"/>
      <c r="K42" s="753"/>
    </row>
    <row r="43" spans="2:11" ht="13.5" thickBot="1">
      <c r="B43" s="754"/>
      <c r="C43" s="755"/>
      <c r="D43" s="755"/>
      <c r="E43" s="755"/>
      <c r="F43" s="755"/>
      <c r="G43" s="755"/>
      <c r="H43" s="755"/>
      <c r="I43" s="755"/>
      <c r="J43" s="755"/>
      <c r="K43" s="756"/>
    </row>
    <row r="45" spans="2:11">
      <c r="B45" s="102" t="s">
        <v>92</v>
      </c>
    </row>
    <row r="46" spans="2:11">
      <c r="B46" s="480" t="s">
        <v>93</v>
      </c>
      <c r="E46" s="147"/>
      <c r="F46" s="147"/>
      <c r="G46" s="147"/>
      <c r="H46" s="147"/>
      <c r="I46" s="147"/>
      <c r="J46" s="147"/>
    </row>
    <row r="47" spans="2:11" ht="14.65" customHeight="1">
      <c r="B47" s="217" t="s">
        <v>94</v>
      </c>
      <c r="C47" s="216"/>
      <c r="D47" s="216"/>
      <c r="E47" s="216"/>
      <c r="F47" s="216"/>
      <c r="G47" s="216"/>
      <c r="H47" s="216"/>
      <c r="I47" s="216"/>
      <c r="J47" s="216"/>
      <c r="K47" s="216"/>
    </row>
    <row r="48" spans="2:11" ht="14.25" customHeight="1">
      <c r="B48" s="217" t="s">
        <v>95</v>
      </c>
      <c r="C48" s="216"/>
      <c r="D48" s="216"/>
      <c r="E48" s="216"/>
      <c r="F48" s="216"/>
      <c r="G48" s="216"/>
      <c r="H48" s="216"/>
      <c r="I48" s="216"/>
      <c r="J48" s="216"/>
      <c r="K48" s="216"/>
    </row>
    <row r="49" spans="2:11">
      <c r="B49" s="217" t="s">
        <v>96</v>
      </c>
      <c r="C49" s="216"/>
      <c r="D49" s="216"/>
      <c r="E49" s="216"/>
      <c r="F49" s="216"/>
      <c r="G49" s="216"/>
      <c r="H49" s="216"/>
      <c r="I49" s="216"/>
      <c r="J49" s="216"/>
      <c r="K49" s="216"/>
    </row>
    <row r="50" spans="2:11">
      <c r="B50" s="217" t="s">
        <v>97</v>
      </c>
      <c r="C50" s="216"/>
      <c r="D50" s="216"/>
      <c r="E50" s="216"/>
      <c r="F50" s="216"/>
      <c r="G50" s="216"/>
      <c r="H50" s="216"/>
      <c r="I50" s="216"/>
      <c r="J50" s="216"/>
      <c r="K50" s="216"/>
    </row>
    <row r="51" spans="2:11" ht="13.5" thickBot="1">
      <c r="B51" s="217" t="s">
        <v>98</v>
      </c>
      <c r="C51" s="216"/>
      <c r="D51" s="216"/>
      <c r="E51" s="216"/>
      <c r="F51" s="216"/>
      <c r="G51" s="216"/>
      <c r="H51" s="216"/>
      <c r="I51" s="216"/>
      <c r="J51" s="216"/>
      <c r="K51" s="216"/>
    </row>
    <row r="52" spans="2:11">
      <c r="B52" s="748"/>
      <c r="C52" s="749"/>
      <c r="D52" s="749"/>
      <c r="E52" s="749"/>
      <c r="F52" s="749"/>
      <c r="G52" s="749"/>
      <c r="H52" s="749"/>
      <c r="I52" s="749"/>
      <c r="J52" s="749"/>
      <c r="K52" s="750"/>
    </row>
    <row r="53" spans="2:11">
      <c r="B53" s="751"/>
      <c r="C53" s="752"/>
      <c r="D53" s="752"/>
      <c r="E53" s="752"/>
      <c r="F53" s="752"/>
      <c r="G53" s="752"/>
      <c r="H53" s="752"/>
      <c r="I53" s="752"/>
      <c r="J53" s="752"/>
      <c r="K53" s="753"/>
    </row>
    <row r="54" spans="2:11">
      <c r="B54" s="751"/>
      <c r="C54" s="752"/>
      <c r="D54" s="752"/>
      <c r="E54" s="752"/>
      <c r="F54" s="752"/>
      <c r="G54" s="752"/>
      <c r="H54" s="752"/>
      <c r="I54" s="752"/>
      <c r="J54" s="752"/>
      <c r="K54" s="753"/>
    </row>
    <row r="55" spans="2:11">
      <c r="B55" s="751"/>
      <c r="C55" s="752"/>
      <c r="D55" s="752"/>
      <c r="E55" s="752"/>
      <c r="F55" s="752"/>
      <c r="G55" s="752"/>
      <c r="H55" s="752"/>
      <c r="I55" s="752"/>
      <c r="J55" s="752"/>
      <c r="K55" s="753"/>
    </row>
    <row r="56" spans="2:11">
      <c r="B56" s="751"/>
      <c r="C56" s="752"/>
      <c r="D56" s="752"/>
      <c r="E56" s="752"/>
      <c r="F56" s="752"/>
      <c r="G56" s="752"/>
      <c r="H56" s="752"/>
      <c r="I56" s="752"/>
      <c r="J56" s="752"/>
      <c r="K56" s="753"/>
    </row>
    <row r="57" spans="2:11">
      <c r="B57" s="751"/>
      <c r="C57" s="752"/>
      <c r="D57" s="752"/>
      <c r="E57" s="752"/>
      <c r="F57" s="752"/>
      <c r="G57" s="752"/>
      <c r="H57" s="752"/>
      <c r="I57" s="752"/>
      <c r="J57" s="752"/>
      <c r="K57" s="753"/>
    </row>
    <row r="58" spans="2:11" ht="13.5" thickBot="1">
      <c r="B58" s="754"/>
      <c r="C58" s="755"/>
      <c r="D58" s="755"/>
      <c r="E58" s="755"/>
      <c r="F58" s="755"/>
      <c r="G58" s="755"/>
      <c r="H58" s="755"/>
      <c r="I58" s="755"/>
      <c r="J58" s="755"/>
      <c r="K58" s="756"/>
    </row>
    <row r="60" spans="2:11">
      <c r="B60" s="770" t="s">
        <v>99</v>
      </c>
      <c r="C60" s="770"/>
      <c r="D60" s="770"/>
      <c r="E60" s="770"/>
      <c r="F60" s="770"/>
      <c r="G60" s="770"/>
      <c r="H60" s="770"/>
      <c r="I60" s="770"/>
      <c r="J60" s="770"/>
      <c r="K60" s="770"/>
    </row>
    <row r="61" spans="2:11">
      <c r="B61" s="770"/>
      <c r="C61" s="770"/>
      <c r="D61" s="770"/>
      <c r="E61" s="770"/>
      <c r="F61" s="770"/>
      <c r="G61" s="770"/>
      <c r="H61" s="770"/>
      <c r="I61" s="770"/>
      <c r="J61" s="770"/>
      <c r="K61" s="770"/>
    </row>
    <row r="62" spans="2:11" ht="14.25" customHeight="1">
      <c r="B62" s="761"/>
      <c r="C62" s="762"/>
      <c r="D62" s="762"/>
      <c r="E62" s="762"/>
      <c r="F62" s="762"/>
      <c r="G62" s="762"/>
      <c r="H62" s="762"/>
      <c r="I62" s="762"/>
      <c r="J62" s="762"/>
      <c r="K62" s="763"/>
    </row>
    <row r="63" spans="2:11">
      <c r="B63" s="764"/>
      <c r="C63" s="765"/>
      <c r="D63" s="765"/>
      <c r="E63" s="765"/>
      <c r="F63" s="765"/>
      <c r="G63" s="765"/>
      <c r="H63" s="765"/>
      <c r="I63" s="765"/>
      <c r="J63" s="765"/>
      <c r="K63" s="766"/>
    </row>
    <row r="64" spans="2:11" ht="13.5" thickBot="1">
      <c r="B64" s="767"/>
      <c r="C64" s="768"/>
      <c r="D64" s="768"/>
      <c r="E64" s="768"/>
      <c r="F64" s="768"/>
      <c r="G64" s="768"/>
      <c r="H64" s="768"/>
      <c r="I64" s="768"/>
      <c r="J64" s="768"/>
      <c r="K64" s="769"/>
    </row>
    <row r="65" spans="2:11">
      <c r="B65" s="146"/>
      <c r="C65" s="146"/>
      <c r="D65" s="146"/>
      <c r="E65" s="146"/>
      <c r="F65" s="146"/>
      <c r="G65" s="146"/>
      <c r="H65" s="146"/>
      <c r="I65" s="146"/>
      <c r="J65" s="146"/>
      <c r="K65" s="146"/>
    </row>
  </sheetData>
  <mergeCells count="18">
    <mergeCell ref="D4:F4"/>
    <mergeCell ref="B4:C4"/>
    <mergeCell ref="B29:K30"/>
    <mergeCell ref="B32:K32"/>
    <mergeCell ref="B15:B21"/>
    <mergeCell ref="C15:C17"/>
    <mergeCell ref="B22:C22"/>
    <mergeCell ref="B23:C23"/>
    <mergeCell ref="C12:C14"/>
    <mergeCell ref="B41:K43"/>
    <mergeCell ref="B36:K36"/>
    <mergeCell ref="B40:K40"/>
    <mergeCell ref="C18:C21"/>
    <mergeCell ref="B62:K64"/>
    <mergeCell ref="B33:K35"/>
    <mergeCell ref="B52:K58"/>
    <mergeCell ref="B60:K61"/>
    <mergeCell ref="B37:K39"/>
  </mergeCells>
  <phoneticPr fontId="44"/>
  <printOptions horizontalCentered="1"/>
  <pageMargins left="0.23622047244094491" right="0.23622047244094491" top="0.74803149606299213" bottom="0.74803149606299213" header="0.31496062992125984" footer="0.31496062992125984"/>
  <pageSetup paperSize="9" scale="59" orientation="portrait" r:id="rId1"/>
  <headerFooter>
    <oddHeader>&amp;R開示版・非開示版
※上記いずれかに丸をつけてください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2D90-B0A1-4158-884B-DB2BF1CEC0AB}">
  <sheetPr>
    <tabColor rgb="FF92D050"/>
    <pageSetUpPr fitToPage="1"/>
  </sheetPr>
  <dimension ref="B1:N65"/>
  <sheetViews>
    <sheetView showGridLines="0" view="pageBreakPreview" zoomScale="55" zoomScaleNormal="100" zoomScaleSheetLayoutView="55" zoomScalePageLayoutView="85" workbookViewId="0">
      <selection activeCell="B32" sqref="B32:K32"/>
    </sheetView>
  </sheetViews>
  <sheetFormatPr defaultColWidth="9" defaultRowHeight="13"/>
  <cols>
    <col min="1" max="1" width="1.81640625" style="102" customWidth="1"/>
    <col min="2" max="3" width="9" style="102"/>
    <col min="4" max="4" width="36.453125" style="102" customWidth="1"/>
    <col min="5" max="5" width="9.81640625" style="102" customWidth="1"/>
    <col min="6" max="6" width="17.26953125" style="102" customWidth="1"/>
    <col min="7" max="8" width="17.1796875" style="102" customWidth="1"/>
    <col min="9" max="9" width="18.1796875" style="102" customWidth="1"/>
    <col min="10" max="10" width="17.1796875" style="102" customWidth="1"/>
    <col min="11" max="11" width="17.81640625" style="102" customWidth="1"/>
    <col min="12" max="12" width="2.7265625" style="102" customWidth="1"/>
    <col min="13" max="16384" width="9" style="102"/>
  </cols>
  <sheetData>
    <row r="1" spans="2:14" ht="17.649999999999999" customHeight="1">
      <c r="B1" s="154" t="str">
        <f>コード!$A$1</f>
        <v>ビスフェノールA（海外供給者）</v>
      </c>
      <c r="C1" s="103"/>
      <c r="I1" s="103"/>
    </row>
    <row r="2" spans="2:14" ht="15.65" customHeight="1">
      <c r="B2" s="104" t="s">
        <v>100</v>
      </c>
    </row>
    <row r="3" spans="2:14" ht="6" customHeight="1" thickBot="1"/>
    <row r="4" spans="2:14" ht="17.149999999999999" customHeight="1" thickBot="1">
      <c r="B4" s="773" t="s">
        <v>56</v>
      </c>
      <c r="C4" s="774"/>
      <c r="D4" s="771" t="str">
        <f>IF(様式一覧表!D5="","",様式一覧表!D5)</f>
        <v/>
      </c>
      <c r="E4" s="771"/>
      <c r="F4" s="772"/>
      <c r="G4" s="105"/>
      <c r="H4" s="105"/>
      <c r="I4" s="105"/>
      <c r="J4" s="106"/>
    </row>
    <row r="5" spans="2:14" ht="6" customHeight="1"/>
    <row r="6" spans="2:14">
      <c r="B6" s="148" t="s">
        <v>57</v>
      </c>
    </row>
    <row r="7" spans="2:14">
      <c r="B7" s="148"/>
    </row>
    <row r="8" spans="2:14">
      <c r="B8" s="102" t="s">
        <v>58</v>
      </c>
      <c r="F8" s="110"/>
      <c r="G8" s="110"/>
      <c r="H8" s="110"/>
      <c r="I8" s="110"/>
    </row>
    <row r="9" spans="2:14">
      <c r="B9" s="102" t="s">
        <v>59</v>
      </c>
      <c r="D9" s="103"/>
      <c r="E9" s="103"/>
      <c r="F9" s="200"/>
      <c r="G9" s="200"/>
      <c r="H9" s="200"/>
      <c r="I9" s="200"/>
    </row>
    <row r="10" spans="2:14" ht="13.5" thickBot="1">
      <c r="B10" s="481" t="s">
        <v>60</v>
      </c>
      <c r="D10" s="103"/>
      <c r="E10" s="103"/>
      <c r="F10" s="103"/>
      <c r="G10" s="103"/>
      <c r="H10" s="103"/>
      <c r="I10" s="103"/>
      <c r="J10" s="103"/>
      <c r="K10" s="103"/>
      <c r="L10" s="103"/>
      <c r="M10" s="103"/>
      <c r="N10" s="103"/>
    </row>
    <row r="11" spans="2:14" ht="40" customHeight="1" thickBot="1">
      <c r="B11" s="112" t="s">
        <v>61</v>
      </c>
      <c r="C11" s="107" t="s">
        <v>62</v>
      </c>
      <c r="D11" s="107" t="s">
        <v>63</v>
      </c>
      <c r="E11" s="107" t="s">
        <v>64</v>
      </c>
      <c r="F11" s="107" t="s">
        <v>65</v>
      </c>
      <c r="G11" s="107" t="s">
        <v>66</v>
      </c>
      <c r="H11" s="107" t="s">
        <v>67</v>
      </c>
      <c r="I11" s="478" t="s">
        <v>68</v>
      </c>
      <c r="J11" s="479" t="s">
        <v>69</v>
      </c>
    </row>
    <row r="12" spans="2:14" ht="15" customHeight="1">
      <c r="B12" s="205"/>
      <c r="C12" s="758" t="s">
        <v>70</v>
      </c>
      <c r="D12" s="231" t="s">
        <v>71</v>
      </c>
      <c r="E12" s="232" t="s">
        <v>72</v>
      </c>
      <c r="F12" s="237" t="str">
        <f>IF( '様式A-1-6'!F12="","","【"&amp;(IF(ABS( '様式A-1-6'!F12)&gt;0,100,"0")&amp;"】"))</f>
        <v/>
      </c>
      <c r="G12" s="117" t="str">
        <f>IF( '様式A-1-6'!G12="","","【"&amp;(IF( '様式A-1-6'!G12&gt;= '様式A-1-6'!$F$12,ROUND(100+ABS( '様式A-1-6'!$F$12- '様式A-1-6'!G12)/ABS( '様式A-1-6'!$F$12/100),0),ROUND(100-ABS( '様式A-1-6'!$F$12- '様式A-1-6'!G12)/ABS( '様式A-1-6'!$F$12/100),0))&amp;"】"))</f>
        <v/>
      </c>
      <c r="H12" s="117" t="str">
        <f>IF( '様式A-1-6'!H12="","","【"&amp;(IF( '様式A-1-6'!H12&gt;= '様式A-1-6'!$F$12,ROUND(100+ABS( '様式A-1-6'!$F$12- '様式A-1-6'!H12)/ABS( '様式A-1-6'!$F$12/100),0),ROUND(100-ABS( '様式A-1-6'!$F$12- '様式A-1-6'!H12)/ABS( '様式A-1-6'!$F$12/100),0))&amp;"】"))</f>
        <v/>
      </c>
      <c r="I12" s="237" t="str">
        <f>IF( '様式A-1-6'!I12="","","【"&amp;(IF( '様式A-1-6'!I12&gt;= '様式A-1-6'!$F$12,ROUND(100+ABS( '様式A-1-6'!$F$12- '様式A-1-6'!I12)/ABS( '様式A-1-6'!$F$12/100),0),ROUND(100-ABS( '様式A-1-6'!$F$12- '様式A-1-6'!I12)/ABS( '様式A-1-6'!$F$12/100),0))&amp;"】"))</f>
        <v/>
      </c>
      <c r="J12" s="311" t="str">
        <f>IF( '様式A-1-6'!J12="","","【"&amp;(IF( '様式A-1-6'!J12&gt;= '様式A-1-6'!$F$12,ROUND(100+ABS( '様式A-1-6'!$F$12- '様式A-1-6'!J12)/ABS( '様式A-1-6'!$F$12/100),0),ROUND(100-ABS( '様式A-1-6'!$F$12- '様式A-1-6'!J12)/ABS( '様式A-1-6'!$F$12/100),0))&amp;"】"))</f>
        <v/>
      </c>
    </row>
    <row r="13" spans="2:14" ht="15" customHeight="1">
      <c r="B13" s="205"/>
      <c r="C13" s="759"/>
      <c r="D13" s="230" t="s">
        <v>73</v>
      </c>
      <c r="E13" s="233" t="s">
        <v>72</v>
      </c>
      <c r="F13" s="238" t="str">
        <f>IF( '様式A-1-6'!F13="","","【"&amp;(IF(ABS( '様式A-1-6'!F13)&gt;0,100,"0")&amp;"】"))</f>
        <v/>
      </c>
      <c r="G13" s="118" t="str">
        <f>IF('様式A-1-6'!G13="","","【"&amp;(IF('様式A-1-6'!G13&gt;='様式A-1-6'!$F$13,ROUND(100+ABS('様式A-1-6'!$F$13-'様式A-1-6'!G13)/ABS('様式A-1-6'!$F$13/100),0),ROUND(100-ABS('様式A-1-6'!$F$13-'様式A-1-6'!G13)/ABS('様式A-1-6'!$F$13/100),0))&amp;"】"))</f>
        <v/>
      </c>
      <c r="H13" s="118" t="str">
        <f>IF('様式A-1-6'!H13="","","【"&amp;(IF('様式A-1-6'!H13&gt;='様式A-1-6'!$F$13,ROUND(100+ABS('様式A-1-6'!$F$13-'様式A-1-6'!H13)/ABS('様式A-1-6'!$F$13/100),0),ROUND(100-ABS('様式A-1-6'!$F$13-'様式A-1-6'!H13)/ABS('様式A-1-6'!$F$13/100),0))&amp;"】"))</f>
        <v/>
      </c>
      <c r="I13" s="238" t="str">
        <f>IF('様式A-1-6'!I13="","","【"&amp;(IF('様式A-1-6'!I13&gt;='様式A-1-6'!$F$13,ROUND(100+ABS('様式A-1-6'!$F$13-'様式A-1-6'!I13)/ABS('様式A-1-6'!$F$13/100),0),ROUND(100-ABS('様式A-1-6'!$F$13-'様式A-1-6'!I13)/ABS('様式A-1-6'!$F$13/100),0))&amp;"】"))</f>
        <v/>
      </c>
      <c r="J13" s="312" t="str">
        <f>IF('様式A-1-6'!J13="","","【"&amp;(IF('様式A-1-6'!J13&gt;='様式A-1-6'!$F$13,ROUND(100+ABS('様式A-1-6'!$F$13-'様式A-1-6'!J13)/ABS('様式A-1-6'!$F$13/100),0),ROUND(100-ABS('様式A-1-6'!$F$13-'様式A-1-6'!J13)/ABS('様式A-1-6'!$F$13/100),0))&amp;"】"))</f>
        <v/>
      </c>
    </row>
    <row r="14" spans="2:14" ht="15" customHeight="1" thickBot="1">
      <c r="B14" s="205"/>
      <c r="C14" s="759"/>
      <c r="D14" s="235" t="s">
        <v>74</v>
      </c>
      <c r="E14" s="234" t="s">
        <v>75</v>
      </c>
      <c r="F14" s="242" t="str">
        <f ca="1">IF('様式A-1-6'!F14="","","【"&amp;ROUND(IFERROR(IF(ABS('様式A-1-6'!F14)&gt;=0.1,IF('様式A-1-6'!F14&gt;=0,'様式A-1-6'!F14*RANDBETWEEN(80,90),'様式A-1-6'!F14*RANDBETWEEN(110,120)),('様式A-1-6'!F14)*100-RANDBETWEEN(3,7)),0),0)&amp;"%～"&amp;ROUND(IFERROR(IF(ABS('様式A-1-6'!F14)&gt;=0.1,IF('様式A-1-6'!F14&gt;=0,'様式A-1-6'!F14*RANDBETWEEN(110,120),'様式A-1-6'!F14*RANDBETWEEN(80,90)),('様式A-1-6'!F14)*100+RANDBETWEEN(3,7)),0),0)&amp;"%】")</f>
        <v/>
      </c>
      <c r="G14" s="242" t="str">
        <f ca="1">IF('様式A-1-6'!G14="","","【"&amp;ROUND(IFERROR(IF(ABS('様式A-1-6'!G14)&gt;=0.1,IF('様式A-1-6'!G14&gt;=0,'様式A-1-6'!G14*RANDBETWEEN(80,90),'様式A-1-6'!G14*RANDBETWEEN(110,120)),('様式A-1-6'!G14)*100-RANDBETWEEN(3,7)),0),0)&amp;"%～"&amp;ROUND(IFERROR(IF(ABS('様式A-1-6'!G14)&gt;=0.1,IF('様式A-1-6'!G14&gt;=0,'様式A-1-6'!G14*RANDBETWEEN(110,120),'様式A-1-6'!G14*RANDBETWEEN(80,90)),('様式A-1-6'!G14)*100+RANDBETWEEN(3,7)),0),0)&amp;"%】")</f>
        <v/>
      </c>
      <c r="H14" s="242" t="str">
        <f ca="1">IF('様式A-1-6'!H14="","","【"&amp;ROUND(IFERROR(IF(ABS('様式A-1-6'!H14)&gt;=0.1,IF('様式A-1-6'!H14&gt;=0,'様式A-1-6'!H14*RANDBETWEEN(80,90),'様式A-1-6'!H14*RANDBETWEEN(110,120)),('様式A-1-6'!H14)*100-RANDBETWEEN(3,7)),0),0)&amp;"%～"&amp;ROUND(IFERROR(IF(ABS('様式A-1-6'!H14)&gt;=0.1,IF('様式A-1-6'!H14&gt;=0,'様式A-1-6'!H14*RANDBETWEEN(110,120),'様式A-1-6'!H14*RANDBETWEEN(80,90)),('様式A-1-6'!H14)*100+RANDBETWEEN(3,7)),0),0)&amp;"%】")</f>
        <v/>
      </c>
      <c r="I14" s="242" t="str">
        <f ca="1">IF('様式A-1-6'!I14="","","【"&amp;ROUND(IFERROR(IF(ABS('様式A-1-6'!I14)&gt;=0.1,IF('様式A-1-6'!I14&gt;=0,'様式A-1-6'!I14*RANDBETWEEN(80,90),'様式A-1-6'!I14*RANDBETWEEN(110,120)),('様式A-1-6'!I14)*100-RANDBETWEEN(3,7)),0),0)&amp;"%～"&amp;ROUND(IFERROR(IF(ABS('様式A-1-6'!I14)&gt;=0.1,IF('様式A-1-6'!I14&gt;=0,'様式A-1-6'!I14*RANDBETWEEN(110,120),'様式A-1-6'!I14*RANDBETWEEN(80,90)),('様式A-1-6'!I14)*100+RANDBETWEEN(3,7)),0),0)&amp;"%】")</f>
        <v/>
      </c>
      <c r="J14" s="333" t="str">
        <f ca="1">IF('様式A-1-6'!J14="","","【"&amp;ROUND(IFERROR(IF(ABS('様式A-1-6'!J14)&gt;=0.1,IF('様式A-1-6'!J14&gt;=0,'様式A-1-6'!J14*RANDBETWEEN(80,90),'様式A-1-6'!J14*RANDBETWEEN(110,120)),('様式A-1-6'!J14)*100-RANDBETWEEN(3,7)),0),0)&amp;"%～"&amp;ROUND(IFERROR(IF(ABS('様式A-1-6'!J14)&gt;=0.1,IF('様式A-1-6'!J14&gt;=0,'様式A-1-6'!J14*RANDBETWEEN(110,120),'様式A-1-6'!J14*RANDBETWEEN(80,90)),('様式A-1-6'!J14)*100+RANDBETWEEN(3,7)),0),0)&amp;"%】")</f>
        <v/>
      </c>
    </row>
    <row r="15" spans="2:14" ht="15" customHeight="1">
      <c r="B15" s="759" t="s">
        <v>76</v>
      </c>
      <c r="C15" s="758" t="s">
        <v>77</v>
      </c>
      <c r="D15" s="231" t="s">
        <v>71</v>
      </c>
      <c r="E15" s="260" t="s">
        <v>72</v>
      </c>
      <c r="F15" s="237" t="str">
        <f>IF( '様式A-1-6'!F15="","","【"&amp;(IF(ABS( '様式A-1-6'!F15)&gt;0,100,"0")&amp;"】"))</f>
        <v/>
      </c>
      <c r="G15" s="117" t="str">
        <f>IF('様式A-1-6'!G15="","","【"&amp;(IF('様式A-1-6'!G15&gt;='様式A-1-6'!$F15,ROUND(100+ABS('様式A-1-6'!$F15-'様式A-1-6'!G15)/ABS('様式A-1-6'!$F15/100),0),ROUND(100-ABS('様式A-1-6'!$F15-'様式A-1-6'!G15)/ABS('様式A-1-6'!$F15/100),0))&amp;"】"))</f>
        <v/>
      </c>
      <c r="H15" s="117" t="str">
        <f>IF('様式A-1-6'!H15="","","【"&amp;(IF('様式A-1-6'!H15&gt;='様式A-1-6'!$F15,ROUND(100+ABS('様式A-1-6'!$F15-'様式A-1-6'!H15)/ABS('様式A-1-6'!$F15/100),0),ROUND(100-ABS('様式A-1-6'!$F15-'様式A-1-6'!H15)/ABS('様式A-1-6'!$F15/100),0))&amp;"】"))</f>
        <v/>
      </c>
      <c r="I15" s="237" t="str">
        <f>IF('様式A-1-6'!I15="","","【"&amp;(IF('様式A-1-6'!I15&gt;='様式A-1-6'!$F15,ROUND(100+ABS('様式A-1-6'!$F15-'様式A-1-6'!I15)/ABS('様式A-1-6'!$F15/100),0),ROUND(100-ABS('様式A-1-6'!$F15-'様式A-1-6'!I15)/ABS('様式A-1-6'!$F15/100),0))&amp;"】"))</f>
        <v/>
      </c>
      <c r="J15" s="311" t="str">
        <f>IF('様式A-1-6'!J15="","","【"&amp;(IF('様式A-1-6'!J15&gt;='様式A-1-6'!$F15,ROUND(100+ABS('様式A-1-6'!$F15-'様式A-1-6'!J15)/ABS('様式A-1-6'!$F15/100),0),ROUND(100-ABS('様式A-1-6'!$F15-'様式A-1-6'!J15)/ABS('様式A-1-6'!$F15/100),0))&amp;"】"))</f>
        <v/>
      </c>
    </row>
    <row r="16" spans="2:14" ht="15" customHeight="1">
      <c r="B16" s="759"/>
      <c r="C16" s="759"/>
      <c r="D16" s="230" t="s">
        <v>73</v>
      </c>
      <c r="E16" s="233" t="s">
        <v>72</v>
      </c>
      <c r="F16" s="238" t="str">
        <f>IF( '様式A-1-6'!F16="","","【"&amp;(IF(ABS( '様式A-1-6'!F16)&gt;0,100,"0")&amp;"】"))</f>
        <v/>
      </c>
      <c r="G16" s="118" t="str">
        <f>IF('様式A-1-6'!G16="","","【"&amp;(IF('様式A-1-6'!G16&gt;='様式A-1-6'!$F16,ROUND(100+ABS('様式A-1-6'!$F16-'様式A-1-6'!G16)/ABS('様式A-1-6'!$F16/100),0),ROUND(100-ABS('様式A-1-6'!$F16-'様式A-1-6'!G16)/ABS('様式A-1-6'!$F16/100),0))&amp;"】"))</f>
        <v/>
      </c>
      <c r="H16" s="118" t="str">
        <f>IF('様式A-1-6'!H16="","","【"&amp;(IF('様式A-1-6'!H16&gt;='様式A-1-6'!$F16,ROUND(100+ABS('様式A-1-6'!$F16-'様式A-1-6'!H16)/ABS('様式A-1-6'!$F16/100),0),ROUND(100-ABS('様式A-1-6'!$F16-'様式A-1-6'!H16)/ABS('様式A-1-6'!$F16/100),0))&amp;"】"))</f>
        <v/>
      </c>
      <c r="I16" s="238" t="str">
        <f>IF('様式A-1-6'!I16="","","【"&amp;(IF('様式A-1-6'!I16&gt;='様式A-1-6'!$F16,ROUND(100+ABS('様式A-1-6'!$F16-'様式A-1-6'!I16)/ABS('様式A-1-6'!$F16/100),0),ROUND(100-ABS('様式A-1-6'!$F16-'様式A-1-6'!I16)/ABS('様式A-1-6'!$F16/100),0))&amp;"】"))</f>
        <v/>
      </c>
      <c r="J16" s="312" t="str">
        <f>IF('様式A-1-6'!J16="","","【"&amp;(IF('様式A-1-6'!J16&gt;='様式A-1-6'!$F16,ROUND(100+ABS('様式A-1-6'!$F16-'様式A-1-6'!J16)/ABS('様式A-1-6'!$F16/100),0),ROUND(100-ABS('様式A-1-6'!$F16-'様式A-1-6'!J16)/ABS('様式A-1-6'!$F16/100),0))&amp;"】"))</f>
        <v/>
      </c>
    </row>
    <row r="17" spans="2:11" ht="15" customHeight="1" thickBot="1">
      <c r="B17" s="759"/>
      <c r="C17" s="759"/>
      <c r="D17" s="235" t="s">
        <v>74</v>
      </c>
      <c r="E17" s="234" t="s">
        <v>75</v>
      </c>
      <c r="F17" s="242" t="str">
        <f ca="1">IF('様式A-1-6'!F17="","","【"&amp;ROUND(IFERROR(IF(ABS('様式A-1-6'!F17)&gt;=0.1,IF('様式A-1-6'!F17&gt;=0,'様式A-1-6'!F17*RANDBETWEEN(80,90),'様式A-1-6'!F17*RANDBETWEEN(110,120)),('様式A-1-6'!F17)*100-RANDBETWEEN(3,7)),0),0)&amp;"%～"&amp;ROUND(IFERROR(IF(ABS('様式A-1-6'!F17)&gt;=0.1,IF('様式A-1-6'!F17&gt;=0,'様式A-1-6'!F17*RANDBETWEEN(110,120),'様式A-1-6'!F17*RANDBETWEEN(80,90)),('様式A-1-6'!F17)*100+RANDBETWEEN(3,7)),0),0)&amp;"%】")</f>
        <v/>
      </c>
      <c r="G17" s="242" t="str">
        <f ca="1">IF('様式A-1-6'!G17="","","【"&amp;ROUND(IFERROR(IF(ABS('様式A-1-6'!G17)&gt;=0.1,IF('様式A-1-6'!G17&gt;=0,'様式A-1-6'!G17*RANDBETWEEN(80,90),'様式A-1-6'!G17*RANDBETWEEN(110,120)),('様式A-1-6'!G17)*100-RANDBETWEEN(3,7)),0),0)&amp;"%～"&amp;ROUND(IFERROR(IF(ABS('様式A-1-6'!G17)&gt;=0.1,IF('様式A-1-6'!G17&gt;=0,'様式A-1-6'!G17*RANDBETWEEN(110,120),'様式A-1-6'!G17*RANDBETWEEN(80,90)),('様式A-1-6'!G17)*100+RANDBETWEEN(3,7)),0),0)&amp;"%】")</f>
        <v/>
      </c>
      <c r="H17" s="242" t="str">
        <f ca="1">IF('様式A-1-6'!H17="","","【"&amp;ROUND(IFERROR(IF(ABS('様式A-1-6'!H17)&gt;=0.1,IF('様式A-1-6'!H17&gt;=0,'様式A-1-6'!H17*RANDBETWEEN(80,90),'様式A-1-6'!H17*RANDBETWEEN(110,120)),('様式A-1-6'!H17)*100-RANDBETWEEN(3,7)),0),0)&amp;"%～"&amp;ROUND(IFERROR(IF(ABS('様式A-1-6'!H17)&gt;=0.1,IF('様式A-1-6'!H17&gt;=0,'様式A-1-6'!H17*RANDBETWEEN(110,120),'様式A-1-6'!H17*RANDBETWEEN(80,90)),('様式A-1-6'!H17)*100+RANDBETWEEN(3,7)),0),0)&amp;"%】")</f>
        <v/>
      </c>
      <c r="I17" s="470" t="str">
        <f ca="1">IF('様式A-1-6'!I17="","","【"&amp;ROUND(IFERROR(IF(ABS('様式A-1-6'!I17)&gt;=0.1,IF('様式A-1-6'!I17&gt;=0,'様式A-1-6'!I17*RANDBETWEEN(80,90),'様式A-1-6'!I17*RANDBETWEEN(110,120)),('様式A-1-6'!I17)*100-RANDBETWEEN(3,7)),0),0)&amp;"%～"&amp;ROUND(IFERROR(IF(ABS('様式A-1-6'!I17)&gt;=0.1,IF('様式A-1-6'!I17&gt;=0,'様式A-1-6'!I17*RANDBETWEEN(110,120),'様式A-1-6'!I17*RANDBETWEEN(80,90)),('様式A-1-6'!I17)*100+RANDBETWEEN(3,7)),0),0)&amp;"%】")</f>
        <v/>
      </c>
      <c r="J17" s="333" t="str">
        <f ca="1">IF('様式A-1-6'!J17="","","【"&amp;ROUND(IFERROR(IF(ABS('様式A-1-6'!J17)&gt;=0.1,IF('様式A-1-6'!J17&gt;=0,'様式A-1-6'!J17*RANDBETWEEN(80,90),'様式A-1-6'!J17*RANDBETWEEN(110,120)),('様式A-1-6'!J17)*100-RANDBETWEEN(3,7)),0),0)&amp;"%～"&amp;ROUND(IFERROR(IF(ABS('様式A-1-6'!J17)&gt;=0.1,IF('様式A-1-6'!J17&gt;=0,'様式A-1-6'!J17*RANDBETWEEN(110,120),'様式A-1-6'!J17*RANDBETWEEN(80,90)),('様式A-1-6'!J17)*100+RANDBETWEEN(3,7)),0),0)&amp;"%】")</f>
        <v/>
      </c>
    </row>
    <row r="18" spans="2:11" ht="15" customHeight="1">
      <c r="B18" s="759"/>
      <c r="C18" s="758" t="s">
        <v>78</v>
      </c>
      <c r="D18" s="231" t="s">
        <v>71</v>
      </c>
      <c r="E18" s="232" t="s">
        <v>72</v>
      </c>
      <c r="F18" s="237" t="str">
        <f>IF( '様式A-1-6'!F18="","","【"&amp;(IF(ABS( '様式A-1-6'!F18)&gt;0,100,"0")&amp;"】"))</f>
        <v/>
      </c>
      <c r="G18" s="117" t="str">
        <f>IF('様式A-1-6'!G18="","","【"&amp;(IF('様式A-1-6'!G18&gt;='様式A-1-6'!$F18,ROUND(100+ABS('様式A-1-6'!$F18-'様式A-1-6'!G18)/ABS('様式A-1-6'!$F18/100),0),ROUND(100-ABS('様式A-1-6'!$F18-'様式A-1-6'!G18)/ABS('様式A-1-6'!$F18/100),0))&amp;"】"))</f>
        <v/>
      </c>
      <c r="H18" s="117" t="str">
        <f>IF('様式A-1-6'!H18="","","【"&amp;(IF('様式A-1-6'!H18&gt;='様式A-1-6'!$F18,ROUND(100+ABS('様式A-1-6'!$F18-'様式A-1-6'!H18)/ABS('様式A-1-6'!$F18/100),0),ROUND(100-ABS('様式A-1-6'!$F18-'様式A-1-6'!H18)/ABS('様式A-1-6'!$F18/100),0))&amp;"】"))</f>
        <v/>
      </c>
      <c r="I18" s="237" t="str">
        <f>IF('様式A-1-6'!I18="","","【"&amp;(IF('様式A-1-6'!I18&gt;='様式A-1-6'!$F18,ROUND(100+ABS('様式A-1-6'!$F18-'様式A-1-6'!I18)/ABS('様式A-1-6'!$F18/100),0),ROUND(100-ABS('様式A-1-6'!$F18-'様式A-1-6'!I18)/ABS('様式A-1-6'!$F18/100),0))&amp;"】"))</f>
        <v/>
      </c>
      <c r="J18" s="311" t="str">
        <f>IF('様式A-1-6'!J18="","","【"&amp;(IF('様式A-1-6'!J18&gt;='様式A-1-6'!$F18,ROUND(100+ABS('様式A-1-6'!$F18-'様式A-1-6'!J18)/ABS('様式A-1-6'!$F18/100),0),ROUND(100-ABS('様式A-1-6'!$F18-'様式A-1-6'!J18)/ABS('様式A-1-6'!$F18/100),0))&amp;"】"))</f>
        <v/>
      </c>
    </row>
    <row r="19" spans="2:11" ht="15" customHeight="1">
      <c r="B19" s="759"/>
      <c r="C19" s="759"/>
      <c r="D19" s="230" t="s">
        <v>79</v>
      </c>
      <c r="E19" s="233" t="s">
        <v>72</v>
      </c>
      <c r="F19" s="238" t="str">
        <f>IF( '様式A-1-6'!F19="","","【"&amp;(IF(ABS( '様式A-1-6'!F19)&gt;0,100,"0")&amp;"】"))</f>
        <v/>
      </c>
      <c r="G19" s="150" t="str">
        <f>IF('様式A-1-6'!G19="","","【"&amp;(IF('様式A-1-6'!G19&gt;='様式A-1-6'!$F19,ROUND(100+ABS('様式A-1-6'!$F19-'様式A-1-6'!G19)/ABS('様式A-1-6'!$F19/100),0),ROUND(100-ABS('様式A-1-6'!$F19-'様式A-1-6'!G19)/ABS('様式A-1-6'!$F19/100),0))&amp;"】"))</f>
        <v/>
      </c>
      <c r="H19" s="150" t="str">
        <f>IF('様式A-1-6'!H19="","","【"&amp;(IF('様式A-1-6'!H19&gt;='様式A-1-6'!$F19,ROUND(100+ABS('様式A-1-6'!$F19-'様式A-1-6'!H19)/ABS('様式A-1-6'!$F19/100),0),ROUND(100-ABS('様式A-1-6'!$F19-'様式A-1-6'!H19)/ABS('様式A-1-6'!$F19/100),0))&amp;"】"))</f>
        <v/>
      </c>
      <c r="I19" s="471" t="str">
        <f>IF('様式A-1-6'!I19="","","【"&amp;(IF('様式A-1-6'!I19&gt;='様式A-1-6'!$F19,ROUND(100+ABS('様式A-1-6'!$F19-'様式A-1-6'!I19)/ABS('様式A-1-6'!$F19/100),0),ROUND(100-ABS('様式A-1-6'!$F19-'様式A-1-6'!I19)/ABS('様式A-1-6'!$F19/100),0))&amp;"】"))</f>
        <v/>
      </c>
      <c r="J19" s="472" t="str">
        <f>IF('様式A-1-6'!J19="","","【"&amp;(IF('様式A-1-6'!J19&gt;='様式A-1-6'!$F19,ROUND(100+ABS('様式A-1-6'!$F19-'様式A-1-6'!J19)/ABS('様式A-1-6'!$F19/100),0),ROUND(100-ABS('様式A-1-6'!$F19-'様式A-1-6'!J19)/ABS('様式A-1-6'!$F19/100),0))&amp;"】"))</f>
        <v/>
      </c>
    </row>
    <row r="20" spans="2:11" ht="15" customHeight="1">
      <c r="B20" s="759"/>
      <c r="C20" s="759"/>
      <c r="D20" s="235" t="s">
        <v>74</v>
      </c>
      <c r="E20" s="234" t="s">
        <v>75</v>
      </c>
      <c r="F20" s="242" t="str">
        <f ca="1">IF('様式A-1-6'!F20="","","【"&amp;ROUND(IFERROR(IF(ABS('様式A-1-6'!F20)&gt;=0.1,IF('様式A-1-6'!F20&gt;=0,'様式A-1-6'!F20*RANDBETWEEN(80,90),'様式A-1-6'!F20*RANDBETWEEN(110,120)),('様式A-1-6'!F20)*100-RANDBETWEEN(3,7)),0),0)&amp;"%～"&amp;ROUND(IFERROR(IF(ABS('様式A-1-6'!F20)&gt;=0.1,IF('様式A-1-6'!F20&gt;=0,'様式A-1-6'!F20*RANDBETWEEN(110,120),'様式A-1-6'!F20*RANDBETWEEN(80,90)),('様式A-1-6'!F20)*100+RANDBETWEEN(3,7)),0),0)&amp;"%】")</f>
        <v/>
      </c>
      <c r="G20" s="242" t="str">
        <f ca="1">IF('様式A-1-6'!G20="","","【"&amp;ROUND(IFERROR(IF(ABS('様式A-1-6'!G20)&gt;=0.1,IF('様式A-1-6'!G20&gt;=0,'様式A-1-6'!G20*RANDBETWEEN(80,90),'様式A-1-6'!G20*RANDBETWEEN(110,120)),('様式A-1-6'!G20)*100-RANDBETWEEN(3,7)),0),0)&amp;"%～"&amp;ROUND(IFERROR(IF(ABS('様式A-1-6'!G20)&gt;=0.1,IF('様式A-1-6'!G20&gt;=0,'様式A-1-6'!G20*RANDBETWEEN(110,120),'様式A-1-6'!G20*RANDBETWEEN(80,90)),('様式A-1-6'!G20)*100+RANDBETWEEN(3,7)),0),0)&amp;"%】")</f>
        <v/>
      </c>
      <c r="H20" s="242" t="str">
        <f ca="1">IF('様式A-1-6'!H20="","","【"&amp;ROUND(IFERROR(IF(ABS('様式A-1-6'!H20)&gt;=0.1,IF('様式A-1-6'!H20&gt;=0,'様式A-1-6'!H20*RANDBETWEEN(80,90),'様式A-1-6'!H20*RANDBETWEEN(110,120)),('様式A-1-6'!H20)*100-RANDBETWEEN(3,7)),0),0)&amp;"%～"&amp;ROUND(IFERROR(IF(ABS('様式A-1-6'!H20)&gt;=0.1,IF('様式A-1-6'!H20&gt;=0,'様式A-1-6'!H20*RANDBETWEEN(110,120),'様式A-1-6'!H20*RANDBETWEEN(80,90)),('様式A-1-6'!H20)*100+RANDBETWEEN(3,7)),0),0)&amp;"%】")</f>
        <v/>
      </c>
      <c r="I20" s="242" t="str">
        <f ca="1">IF('様式A-1-6'!I20="","","【"&amp;ROUND(IFERROR(IF(ABS('様式A-1-6'!I20)&gt;=0.1,IF('様式A-1-6'!I20&gt;=0,'様式A-1-6'!I20*RANDBETWEEN(80,90),'様式A-1-6'!I20*RANDBETWEEN(110,120)),('様式A-1-6'!I20)*100-RANDBETWEEN(3,7)),0),0)&amp;"%～"&amp;ROUND(IFERROR(IF(ABS('様式A-1-6'!I20)&gt;=0.1,IF('様式A-1-6'!I20&gt;=0,'様式A-1-6'!I20*RANDBETWEEN(110,120),'様式A-1-6'!I20*RANDBETWEEN(80,90)),('様式A-1-6'!I20)*100+RANDBETWEEN(3,7)),0),0)&amp;"%】")</f>
        <v/>
      </c>
      <c r="J20" s="313" t="str">
        <f ca="1">IF('様式A-1-6'!J20="","","【"&amp;ROUND(IFERROR(IF(ABS('様式A-1-6'!J20)&gt;=0.1,IF('様式A-1-6'!J20&gt;=0,'様式A-1-6'!J20*RANDBETWEEN(80,90),'様式A-1-6'!J20*RANDBETWEEN(110,120)),('様式A-1-6'!J20)*100-RANDBETWEEN(3,7)),0),0)&amp;"%～"&amp;ROUND(IFERROR(IF(ABS('様式A-1-6'!J20)&gt;=0.1,IF('様式A-1-6'!J20&gt;=0,'様式A-1-6'!J20*RANDBETWEEN(110,120),'様式A-1-6'!J20*RANDBETWEEN(80,90)),('様式A-1-6'!J20)*100+RANDBETWEEN(3,7)),0),0)&amp;"%】")</f>
        <v/>
      </c>
    </row>
    <row r="21" spans="2:11" ht="30" customHeight="1" thickBot="1">
      <c r="B21" s="760"/>
      <c r="C21" s="760"/>
      <c r="D21" s="236" t="s">
        <v>80</v>
      </c>
      <c r="E21" s="248" t="s">
        <v>81</v>
      </c>
      <c r="F21" s="239" t="str">
        <f>IF( '様式A-1-6'!F21="","","【"&amp;(IF(ABS( '様式A-1-6'!F21)&gt;0,100,"0")&amp;"】"))</f>
        <v/>
      </c>
      <c r="G21" s="150" t="str">
        <f>IF('様式A-1-6'!G21="","","【"&amp;(IF('様式A-1-6'!G21&gt;='様式A-1-6'!$F21,ROUND(100+ABS('様式A-1-6'!$F21-'様式A-1-6'!G21)/ABS('様式A-1-6'!$F21/100),0),ROUND(100-ABS('様式A-1-6'!$F21-'様式A-1-6'!G21)/ABS('様式A-1-6'!$F21/100),0))&amp;"】"))</f>
        <v/>
      </c>
      <c r="H21" s="150" t="str">
        <f>IF('様式A-1-6'!H21="","","【"&amp;(IF('様式A-1-6'!H21&gt;='様式A-1-6'!$F21,ROUND(100+ABS('様式A-1-6'!$F21-'様式A-1-6'!H21)/ABS('様式A-1-6'!$F21/100),0),ROUND(100-ABS('様式A-1-6'!$F21-'様式A-1-6'!H21)/ABS('様式A-1-6'!$F21/100),0))&amp;"】"))</f>
        <v/>
      </c>
      <c r="I21" s="471" t="str">
        <f>IF('様式A-1-6'!I21="","","【"&amp;(IF('様式A-1-6'!I21&gt;='様式A-1-6'!$F21,ROUND(100+ABS('様式A-1-6'!$F21-'様式A-1-6'!I21)/ABS('様式A-1-6'!$F21/100),0),ROUND(100-ABS('様式A-1-6'!$F21-'様式A-1-6'!I21)/ABS('様式A-1-6'!$F21/100),0))&amp;"】"))</f>
        <v/>
      </c>
      <c r="J21" s="472" t="str">
        <f>IF('様式A-1-6'!J21="","","【"&amp;(IF('様式A-1-6'!J21&gt;='様式A-1-6'!$F21,ROUND(100+ABS('様式A-1-6'!$F21-'様式A-1-6'!J21)/ABS('様式A-1-6'!$F21/100),0),ROUND(100-ABS('様式A-1-6'!$F21-'様式A-1-6'!J21)/ABS('様式A-1-6'!$F21/100),0))&amp;"】"))</f>
        <v/>
      </c>
    </row>
    <row r="22" spans="2:11" ht="30" customHeight="1" thickBot="1">
      <c r="B22" s="776" t="s">
        <v>82</v>
      </c>
      <c r="C22" s="777"/>
      <c r="D22" s="111" t="s">
        <v>83</v>
      </c>
      <c r="E22" s="250" t="s">
        <v>81</v>
      </c>
      <c r="F22" s="240" t="str">
        <f>IF( '様式A-1-6'!F22="","","【"&amp;(IF(ABS( '様式A-1-6'!F22)&gt;0,100,"0")&amp;"】"))</f>
        <v/>
      </c>
      <c r="G22" s="117" t="str">
        <f>IF('様式A-1-6'!G22="","","【"&amp;(IF('様式A-1-6'!G22&gt;='様式A-1-6'!$F22,ROUND(100+ABS('様式A-1-6'!$F22-'様式A-1-6'!G22)/ABS('様式A-1-6'!$F22/100),0),ROUND(100-ABS('様式A-1-6'!$F22-'様式A-1-6'!G22)/ABS('様式A-1-6'!$F22/100),0))&amp;"】"))</f>
        <v/>
      </c>
      <c r="H22" s="117" t="str">
        <f>IF('様式A-1-6'!H22="","","【"&amp;(IF('様式A-1-6'!H22&gt;='様式A-1-6'!$F22,ROUND(100+ABS('様式A-1-6'!$F22-'様式A-1-6'!H22)/ABS('様式A-1-6'!$F22/100),0),ROUND(100-ABS('様式A-1-6'!$F22-'様式A-1-6'!H22)/ABS('様式A-1-6'!$F22/100),0))&amp;"】"))</f>
        <v/>
      </c>
      <c r="I22" s="237" t="str">
        <f>IF('様式A-1-6'!I22="","","【"&amp;(IF('様式A-1-6'!I22&gt;='様式A-1-6'!$F22,ROUND(100+ABS('様式A-1-6'!$F22-'様式A-1-6'!I22)/ABS('様式A-1-6'!$F22/100),0),ROUND(100-ABS('様式A-1-6'!$F22-'様式A-1-6'!I22)/ABS('様式A-1-6'!$F22/100),0))&amp;"】"))</f>
        <v/>
      </c>
      <c r="J22" s="311" t="str">
        <f>IF('様式A-1-6'!J22="","","【"&amp;(IF('様式A-1-6'!J22&gt;='様式A-1-6'!$F22,ROUND(100+ABS('様式A-1-6'!$F22-'様式A-1-6'!J22)/ABS('様式A-1-6'!$F22/100),0),ROUND(100-ABS('様式A-1-6'!$F22-'様式A-1-6'!J22)/ABS('様式A-1-6'!$F22/100),0))&amp;"】"))</f>
        <v/>
      </c>
    </row>
    <row r="23" spans="2:11" ht="30" customHeight="1" thickBot="1">
      <c r="B23" s="778" t="s">
        <v>84</v>
      </c>
      <c r="C23" s="779"/>
      <c r="D23" s="114" t="s">
        <v>83</v>
      </c>
      <c r="E23" s="249" t="s">
        <v>81</v>
      </c>
      <c r="F23" s="241" t="str">
        <f>IF( '様式A-1-6'!F23="","","【"&amp;(IF(ABS( '様式A-1-6'!F23)&gt;0,100,"0")&amp;"】"))</f>
        <v/>
      </c>
      <c r="G23" s="116" t="str">
        <f>IF('様式A-1-6'!G23="","","【"&amp;(IF('様式A-1-6'!G23&gt;='様式A-1-6'!$F23,ROUND(100+ABS('様式A-1-6'!$F23-'様式A-1-6'!G23)/ABS('様式A-1-6'!$F23/100),0),ROUND(100-ABS('様式A-1-6'!$F23-'様式A-1-6'!G23)/ABS('様式A-1-6'!$F23/100),0))&amp;"】"))</f>
        <v/>
      </c>
      <c r="H23" s="116" t="str">
        <f>IF('様式A-1-6'!H23="","","【"&amp;(IF('様式A-1-6'!H23&gt;='様式A-1-6'!$F23,ROUND(100+ABS('様式A-1-6'!$F23-'様式A-1-6'!H23)/ABS('様式A-1-6'!$F23/100),0),ROUND(100-ABS('様式A-1-6'!$F23-'様式A-1-6'!H23)/ABS('様式A-1-6'!$F23/100),0))&amp;"】"))</f>
        <v/>
      </c>
      <c r="I23" s="240" t="str">
        <f>IF('様式A-1-6'!I23="","","【"&amp;(IF('様式A-1-6'!I23&gt;='様式A-1-6'!$F23,ROUND(100+ABS('様式A-1-6'!$F23-'様式A-1-6'!I23)/ABS('様式A-1-6'!$F23/100),0),ROUND(100-ABS('様式A-1-6'!$F23-'様式A-1-6'!I23)/ABS('様式A-1-6'!$F23/100),0))&amp;"】"))</f>
        <v/>
      </c>
      <c r="J23" s="314" t="str">
        <f>IF('様式A-1-6'!J23="","","【"&amp;(IF('様式A-1-6'!J23&gt;='様式A-1-6'!$F23,ROUND(100+ABS('様式A-1-6'!$F23-'様式A-1-6'!J23)/ABS('様式A-1-6'!$F23/100),0),ROUND(100-ABS('様式A-1-6'!$F23-'様式A-1-6'!J23)/ABS('様式A-1-6'!$F23/100),0))&amp;"】"))</f>
        <v/>
      </c>
    </row>
    <row r="24" spans="2:11">
      <c r="B24" s="102" t="s">
        <v>85</v>
      </c>
    </row>
    <row r="25" spans="2:11">
      <c r="B25" s="480" t="s">
        <v>86</v>
      </c>
      <c r="E25" s="147"/>
      <c r="F25" s="147"/>
      <c r="G25" s="147"/>
      <c r="H25" s="147"/>
    </row>
    <row r="27" spans="2:11">
      <c r="B27" s="102" t="s">
        <v>87</v>
      </c>
    </row>
    <row r="28" spans="2:11" ht="4.1500000000000004" customHeight="1"/>
    <row r="29" spans="2:11" ht="21" customHeight="1">
      <c r="B29" s="775" t="s">
        <v>88</v>
      </c>
      <c r="C29" s="775"/>
      <c r="D29" s="775"/>
      <c r="E29" s="775"/>
      <c r="F29" s="775"/>
      <c r="G29" s="775"/>
      <c r="H29" s="775"/>
      <c r="I29" s="775"/>
      <c r="J29" s="775"/>
      <c r="K29" s="775"/>
    </row>
    <row r="30" spans="2:11" ht="15.75" customHeight="1">
      <c r="B30" s="775"/>
      <c r="C30" s="775"/>
      <c r="D30" s="775"/>
      <c r="E30" s="775"/>
      <c r="F30" s="775"/>
      <c r="G30" s="775"/>
      <c r="H30" s="775"/>
      <c r="I30" s="775"/>
      <c r="J30" s="775"/>
      <c r="K30" s="775"/>
    </row>
    <row r="31" spans="2:11" ht="7.5" customHeight="1">
      <c r="B31" s="113"/>
      <c r="C31" s="113"/>
      <c r="D31" s="113"/>
      <c r="E31" s="113"/>
      <c r="F31" s="113"/>
      <c r="G31" s="113"/>
      <c r="H31" s="113"/>
      <c r="I31" s="113"/>
      <c r="J31" s="113"/>
      <c r="K31" s="113"/>
    </row>
    <row r="32" spans="2:11" ht="14.65" customHeight="1" thickBot="1">
      <c r="B32" s="757" t="s">
        <v>89</v>
      </c>
      <c r="C32" s="757"/>
      <c r="D32" s="757"/>
      <c r="E32" s="757"/>
      <c r="F32" s="757"/>
      <c r="G32" s="757"/>
      <c r="H32" s="757"/>
      <c r="I32" s="757"/>
      <c r="J32" s="757"/>
      <c r="K32" s="757"/>
    </row>
    <row r="33" spans="2:11" ht="14.25" customHeight="1">
      <c r="B33" s="748">
        <f>'様式A-1-6'!B33:K35</f>
        <v>0</v>
      </c>
      <c r="C33" s="749"/>
      <c r="D33" s="749"/>
      <c r="E33" s="749"/>
      <c r="F33" s="749"/>
      <c r="G33" s="749"/>
      <c r="H33" s="749"/>
      <c r="I33" s="749"/>
      <c r="J33" s="749"/>
      <c r="K33" s="750"/>
    </row>
    <row r="34" spans="2:11">
      <c r="B34" s="751"/>
      <c r="C34" s="752"/>
      <c r="D34" s="752"/>
      <c r="E34" s="752"/>
      <c r="F34" s="752"/>
      <c r="G34" s="752"/>
      <c r="H34" s="752"/>
      <c r="I34" s="752"/>
      <c r="J34" s="752"/>
      <c r="K34" s="753"/>
    </row>
    <row r="35" spans="2:11" ht="13.5" thickBot="1">
      <c r="B35" s="754"/>
      <c r="C35" s="755"/>
      <c r="D35" s="755"/>
      <c r="E35" s="755"/>
      <c r="F35" s="755"/>
      <c r="G35" s="755"/>
      <c r="H35" s="755"/>
      <c r="I35" s="755"/>
      <c r="J35" s="755"/>
      <c r="K35" s="756"/>
    </row>
    <row r="36" spans="2:11" ht="13.5" thickBot="1">
      <c r="B36" s="757" t="s">
        <v>90</v>
      </c>
      <c r="C36" s="757"/>
      <c r="D36" s="757"/>
      <c r="E36" s="757"/>
      <c r="F36" s="757"/>
      <c r="G36" s="757"/>
      <c r="H36" s="757"/>
      <c r="I36" s="757"/>
      <c r="J36" s="757"/>
      <c r="K36" s="757"/>
    </row>
    <row r="37" spans="2:11">
      <c r="B37" s="748">
        <f>'様式A-1-6'!B37:K39</f>
        <v>0</v>
      </c>
      <c r="C37" s="749"/>
      <c r="D37" s="749"/>
      <c r="E37" s="749"/>
      <c r="F37" s="749"/>
      <c r="G37" s="749"/>
      <c r="H37" s="749"/>
      <c r="I37" s="749"/>
      <c r="J37" s="749"/>
      <c r="K37" s="750"/>
    </row>
    <row r="38" spans="2:11">
      <c r="B38" s="751"/>
      <c r="C38" s="752"/>
      <c r="D38" s="752"/>
      <c r="E38" s="752"/>
      <c r="F38" s="752"/>
      <c r="G38" s="752"/>
      <c r="H38" s="752"/>
      <c r="I38" s="752"/>
      <c r="J38" s="752"/>
      <c r="K38" s="753"/>
    </row>
    <row r="39" spans="2:11" ht="13.5" thickBot="1">
      <c r="B39" s="754"/>
      <c r="C39" s="755"/>
      <c r="D39" s="755"/>
      <c r="E39" s="755"/>
      <c r="F39" s="755"/>
      <c r="G39" s="755"/>
      <c r="H39" s="755"/>
      <c r="I39" s="755"/>
      <c r="J39" s="755"/>
      <c r="K39" s="756"/>
    </row>
    <row r="40" spans="2:11" ht="13.5" thickBot="1">
      <c r="B40" s="757" t="s">
        <v>91</v>
      </c>
      <c r="C40" s="757"/>
      <c r="D40" s="757"/>
      <c r="E40" s="757"/>
      <c r="F40" s="757"/>
      <c r="G40" s="757"/>
      <c r="H40" s="757"/>
      <c r="I40" s="757"/>
      <c r="J40" s="757"/>
      <c r="K40" s="757"/>
    </row>
    <row r="41" spans="2:11">
      <c r="B41" s="748" t="str">
        <f>IF('様式A-1-6'!B41="","",'様式A-1-6'!B41)</f>
        <v/>
      </c>
      <c r="C41" s="749"/>
      <c r="D41" s="749"/>
      <c r="E41" s="749"/>
      <c r="F41" s="749"/>
      <c r="G41" s="749"/>
      <c r="H41" s="749"/>
      <c r="I41" s="749"/>
      <c r="J41" s="749"/>
      <c r="K41" s="750"/>
    </row>
    <row r="42" spans="2:11">
      <c r="B42" s="751"/>
      <c r="C42" s="752"/>
      <c r="D42" s="752"/>
      <c r="E42" s="752"/>
      <c r="F42" s="752"/>
      <c r="G42" s="752"/>
      <c r="H42" s="752"/>
      <c r="I42" s="752"/>
      <c r="J42" s="752"/>
      <c r="K42" s="753"/>
    </row>
    <row r="43" spans="2:11" ht="13.5" thickBot="1">
      <c r="B43" s="754"/>
      <c r="C43" s="755"/>
      <c r="D43" s="755"/>
      <c r="E43" s="755"/>
      <c r="F43" s="755"/>
      <c r="G43" s="755"/>
      <c r="H43" s="755"/>
      <c r="I43" s="755"/>
      <c r="J43" s="755"/>
      <c r="K43" s="756"/>
    </row>
    <row r="45" spans="2:11">
      <c r="B45" s="102" t="s">
        <v>92</v>
      </c>
    </row>
    <row r="46" spans="2:11">
      <c r="B46" s="480" t="s">
        <v>93</v>
      </c>
    </row>
    <row r="47" spans="2:11" ht="14.65" customHeight="1">
      <c r="B47" s="217" t="s">
        <v>94</v>
      </c>
      <c r="C47" s="216"/>
      <c r="D47" s="216"/>
      <c r="E47" s="216"/>
      <c r="F47" s="216"/>
      <c r="G47" s="216"/>
      <c r="H47" s="216"/>
      <c r="I47" s="216"/>
      <c r="J47" s="216"/>
      <c r="K47" s="216"/>
    </row>
    <row r="48" spans="2:11" ht="14.25" customHeight="1">
      <c r="B48" s="217" t="s">
        <v>95</v>
      </c>
      <c r="C48" s="216"/>
      <c r="D48" s="216"/>
      <c r="E48" s="216"/>
      <c r="F48" s="216"/>
      <c r="G48" s="216"/>
      <c r="H48" s="216"/>
      <c r="I48" s="216"/>
      <c r="J48" s="216"/>
      <c r="K48" s="216"/>
    </row>
    <row r="49" spans="2:11">
      <c r="B49" s="217" t="s">
        <v>96</v>
      </c>
      <c r="C49" s="216"/>
      <c r="D49" s="216"/>
      <c r="E49" s="216"/>
      <c r="F49" s="216"/>
      <c r="G49" s="216"/>
      <c r="H49" s="216"/>
      <c r="I49" s="216"/>
      <c r="J49" s="216"/>
      <c r="K49" s="216"/>
    </row>
    <row r="50" spans="2:11">
      <c r="B50" s="217" t="s">
        <v>97</v>
      </c>
      <c r="C50" s="216"/>
      <c r="D50" s="216"/>
      <c r="E50" s="216"/>
      <c r="F50" s="216"/>
      <c r="G50" s="216"/>
      <c r="H50" s="216"/>
      <c r="I50" s="216"/>
      <c r="J50" s="216"/>
      <c r="K50" s="216"/>
    </row>
    <row r="51" spans="2:11" ht="13.5" thickBot="1">
      <c r="B51" s="217" t="s">
        <v>98</v>
      </c>
      <c r="C51" s="216"/>
      <c r="D51" s="216"/>
      <c r="E51" s="216"/>
      <c r="F51" s="216"/>
      <c r="G51" s="216"/>
      <c r="H51" s="216"/>
      <c r="I51" s="216"/>
      <c r="J51" s="216"/>
      <c r="K51" s="216"/>
    </row>
    <row r="52" spans="2:11">
      <c r="B52" s="748" t="str">
        <f>IF('様式A-1-6'!B52="","",'様式A-1-6'!B52)</f>
        <v/>
      </c>
      <c r="C52" s="749"/>
      <c r="D52" s="749"/>
      <c r="E52" s="749"/>
      <c r="F52" s="749"/>
      <c r="G52" s="749"/>
      <c r="H52" s="749"/>
      <c r="I52" s="749"/>
      <c r="J52" s="749"/>
      <c r="K52" s="750"/>
    </row>
    <row r="53" spans="2:11">
      <c r="B53" s="751"/>
      <c r="C53" s="752"/>
      <c r="D53" s="752"/>
      <c r="E53" s="752"/>
      <c r="F53" s="752"/>
      <c r="G53" s="752"/>
      <c r="H53" s="752"/>
      <c r="I53" s="752"/>
      <c r="J53" s="752"/>
      <c r="K53" s="753"/>
    </row>
    <row r="54" spans="2:11">
      <c r="B54" s="751"/>
      <c r="C54" s="752"/>
      <c r="D54" s="752"/>
      <c r="E54" s="752"/>
      <c r="F54" s="752"/>
      <c r="G54" s="752"/>
      <c r="H54" s="752"/>
      <c r="I54" s="752"/>
      <c r="J54" s="752"/>
      <c r="K54" s="753"/>
    </row>
    <row r="55" spans="2:11">
      <c r="B55" s="751"/>
      <c r="C55" s="752"/>
      <c r="D55" s="752"/>
      <c r="E55" s="752"/>
      <c r="F55" s="752"/>
      <c r="G55" s="752"/>
      <c r="H55" s="752"/>
      <c r="I55" s="752"/>
      <c r="J55" s="752"/>
      <c r="K55" s="753"/>
    </row>
    <row r="56" spans="2:11">
      <c r="B56" s="751"/>
      <c r="C56" s="752"/>
      <c r="D56" s="752"/>
      <c r="E56" s="752"/>
      <c r="F56" s="752"/>
      <c r="G56" s="752"/>
      <c r="H56" s="752"/>
      <c r="I56" s="752"/>
      <c r="J56" s="752"/>
      <c r="K56" s="753"/>
    </row>
    <row r="57" spans="2:11">
      <c r="B57" s="751"/>
      <c r="C57" s="752"/>
      <c r="D57" s="752"/>
      <c r="E57" s="752"/>
      <c r="F57" s="752"/>
      <c r="G57" s="752"/>
      <c r="H57" s="752"/>
      <c r="I57" s="752"/>
      <c r="J57" s="752"/>
      <c r="K57" s="753"/>
    </row>
    <row r="58" spans="2:11" ht="13.5" thickBot="1">
      <c r="B58" s="754"/>
      <c r="C58" s="755"/>
      <c r="D58" s="755"/>
      <c r="E58" s="755"/>
      <c r="F58" s="755"/>
      <c r="G58" s="755"/>
      <c r="H58" s="755"/>
      <c r="I58" s="755"/>
      <c r="J58" s="755"/>
      <c r="K58" s="756"/>
    </row>
    <row r="60" spans="2:11" ht="13" customHeight="1">
      <c r="B60" s="770" t="s">
        <v>99</v>
      </c>
      <c r="C60" s="770"/>
      <c r="D60" s="770"/>
      <c r="E60" s="770"/>
      <c r="F60" s="770"/>
      <c r="G60" s="770"/>
      <c r="H60" s="770"/>
      <c r="I60" s="770"/>
      <c r="J60" s="770"/>
      <c r="K60" s="770"/>
    </row>
    <row r="61" spans="2:11" ht="13.5" thickBot="1">
      <c r="B61" s="770"/>
      <c r="C61" s="770"/>
      <c r="D61" s="770"/>
      <c r="E61" s="770"/>
      <c r="F61" s="770"/>
      <c r="G61" s="770"/>
      <c r="H61" s="770"/>
      <c r="I61" s="770"/>
      <c r="J61" s="770"/>
      <c r="K61" s="770"/>
    </row>
    <row r="62" spans="2:11" ht="14.25" customHeight="1">
      <c r="B62" s="761" t="str">
        <f>IF('様式A-1-6'!B62="","",'様式A-1-6'!B62)</f>
        <v/>
      </c>
      <c r="C62" s="762"/>
      <c r="D62" s="762"/>
      <c r="E62" s="762"/>
      <c r="F62" s="762"/>
      <c r="G62" s="762"/>
      <c r="H62" s="762"/>
      <c r="I62" s="762"/>
      <c r="J62" s="762"/>
      <c r="K62" s="763"/>
    </row>
    <row r="63" spans="2:11">
      <c r="B63" s="764"/>
      <c r="C63" s="765"/>
      <c r="D63" s="765"/>
      <c r="E63" s="765"/>
      <c r="F63" s="765"/>
      <c r="G63" s="765"/>
      <c r="H63" s="765"/>
      <c r="I63" s="765"/>
      <c r="J63" s="765"/>
      <c r="K63" s="766"/>
    </row>
    <row r="64" spans="2:11" ht="13.5" thickBot="1">
      <c r="B64" s="767"/>
      <c r="C64" s="768"/>
      <c r="D64" s="768"/>
      <c r="E64" s="768"/>
      <c r="F64" s="768"/>
      <c r="G64" s="768"/>
      <c r="H64" s="768"/>
      <c r="I64" s="768"/>
      <c r="J64" s="768"/>
      <c r="K64" s="769"/>
    </row>
    <row r="65" spans="2:11">
      <c r="B65" s="146"/>
      <c r="C65" s="146"/>
      <c r="D65" s="146"/>
      <c r="E65" s="146"/>
      <c r="F65" s="146"/>
      <c r="G65" s="146"/>
      <c r="H65" s="146"/>
      <c r="I65" s="146"/>
      <c r="J65" s="146"/>
      <c r="K65" s="146"/>
    </row>
  </sheetData>
  <mergeCells count="18">
    <mergeCell ref="B62:K64"/>
    <mergeCell ref="B22:C22"/>
    <mergeCell ref="B23:C23"/>
    <mergeCell ref="B29:K30"/>
    <mergeCell ref="B32:K32"/>
    <mergeCell ref="B33:K35"/>
    <mergeCell ref="B36:K36"/>
    <mergeCell ref="B37:K39"/>
    <mergeCell ref="B40:K40"/>
    <mergeCell ref="B41:K43"/>
    <mergeCell ref="B52:K58"/>
    <mergeCell ref="B60:K61"/>
    <mergeCell ref="B4:C4"/>
    <mergeCell ref="D4:F4"/>
    <mergeCell ref="C12:C14"/>
    <mergeCell ref="B15:B21"/>
    <mergeCell ref="C15:C17"/>
    <mergeCell ref="C18:C21"/>
  </mergeCells>
  <phoneticPr fontId="11"/>
  <printOptions horizontalCentered="1"/>
  <pageMargins left="0.23622047244094491" right="0.23622047244094491" top="0.74803149606299213" bottom="0.74803149606299213" header="0.31496062992125984" footer="0.31496062992125984"/>
  <pageSetup paperSize="9" scale="57" orientation="portrait" r:id="rId1"/>
  <headerFooter>
    <oddHeader>&amp;R開示版・非開示版
※上記いずれかに丸をつけてください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O82"/>
  <sheetViews>
    <sheetView showGridLines="0" view="pageBreakPreview" zoomScale="55" zoomScaleNormal="40" zoomScaleSheetLayoutView="55" workbookViewId="0">
      <selection activeCell="B1" sqref="B1"/>
    </sheetView>
  </sheetViews>
  <sheetFormatPr defaultColWidth="7" defaultRowHeight="9.5"/>
  <cols>
    <col min="1" max="1" width="1.453125" style="119" customWidth="1"/>
    <col min="2" max="2" width="7" style="119"/>
    <col min="3" max="3" width="5" style="119" customWidth="1"/>
    <col min="4" max="4" width="22.453125" style="119" customWidth="1"/>
    <col min="5" max="5" width="23.1796875" style="119" bestFit="1" customWidth="1"/>
    <col min="6" max="6" width="14.453125" style="119" customWidth="1"/>
    <col min="7" max="9" width="14.1796875" style="119" customWidth="1"/>
    <col min="10" max="10" width="17" style="119" customWidth="1"/>
    <col min="11" max="14" width="14.1796875" style="119" customWidth="1"/>
    <col min="15" max="15" width="17.7265625" style="119" customWidth="1"/>
    <col min="16" max="16" width="2.453125" style="119" customWidth="1"/>
    <col min="17" max="16384" width="7" style="119"/>
  </cols>
  <sheetData>
    <row r="1" spans="1:15" s="1" customFormat="1" ht="25.5" customHeight="1">
      <c r="A1" s="60"/>
      <c r="B1" s="154" t="str">
        <f>コード!$A$1</f>
        <v>ビスフェノールA（海外供給者）</v>
      </c>
    </row>
    <row r="2" spans="1:15" ht="14">
      <c r="A2" s="182"/>
      <c r="B2" s="182" t="s">
        <v>101</v>
      </c>
    </row>
    <row r="3" spans="1:15" ht="7.5" customHeight="1" thickBot="1"/>
    <row r="4" spans="1:15" ht="13.5" customHeight="1" thickBot="1">
      <c r="B4" s="773" t="s">
        <v>56</v>
      </c>
      <c r="C4" s="774"/>
      <c r="D4" s="774"/>
      <c r="E4" s="771" t="str">
        <f>IF(様式一覧表!D5="","",様式一覧表!D5)</f>
        <v/>
      </c>
      <c r="F4" s="799"/>
      <c r="G4" s="772"/>
      <c r="H4" s="208"/>
      <c r="I4" s="208"/>
      <c r="J4" s="208"/>
      <c r="K4" s="208"/>
    </row>
    <row r="5" spans="1:15" s="102" customFormat="1" ht="6" customHeight="1"/>
    <row r="6" spans="1:15" ht="13">
      <c r="B6" s="148" t="s">
        <v>57</v>
      </c>
      <c r="C6" s="149"/>
      <c r="D6" s="149"/>
      <c r="E6" s="149"/>
      <c r="F6" s="149"/>
    </row>
    <row r="8" spans="1:15" s="102" customFormat="1" ht="13">
      <c r="B8" s="102" t="s">
        <v>102</v>
      </c>
      <c r="O8" s="110"/>
    </row>
    <row r="9" spans="1:15" s="102" customFormat="1" ht="13">
      <c r="B9" s="102" t="s">
        <v>59</v>
      </c>
      <c r="D9" s="103"/>
      <c r="E9" s="103"/>
      <c r="F9" s="103"/>
      <c r="G9" s="103"/>
      <c r="H9" s="103"/>
      <c r="I9" s="103"/>
      <c r="J9" s="103"/>
      <c r="K9" s="103"/>
      <c r="L9" s="103"/>
      <c r="M9" s="103"/>
      <c r="N9" s="103"/>
    </row>
    <row r="10" spans="1:15" s="102" customFormat="1" ht="13">
      <c r="B10" s="102" t="s">
        <v>103</v>
      </c>
      <c r="D10" s="103"/>
      <c r="E10" s="103"/>
      <c r="F10" s="103"/>
      <c r="G10" s="103"/>
      <c r="H10" s="103"/>
      <c r="I10" s="103"/>
      <c r="J10" s="103"/>
      <c r="K10" s="103"/>
      <c r="L10" s="103"/>
      <c r="M10" s="103"/>
      <c r="N10" s="103"/>
    </row>
    <row r="11" spans="1:15" ht="40.5" customHeight="1">
      <c r="B11" s="796"/>
      <c r="C11" s="797"/>
      <c r="D11" s="797"/>
      <c r="E11" s="798"/>
      <c r="F11" s="482" t="s">
        <v>65</v>
      </c>
      <c r="G11" s="482" t="s">
        <v>66</v>
      </c>
      <c r="H11" s="482" t="s">
        <v>104</v>
      </c>
      <c r="I11" s="482" t="s">
        <v>68</v>
      </c>
      <c r="J11" s="483" t="s">
        <v>69</v>
      </c>
    </row>
    <row r="12" spans="1:15" ht="15.65" customHeight="1">
      <c r="B12" s="806" t="s">
        <v>76</v>
      </c>
      <c r="C12" s="783" t="s">
        <v>105</v>
      </c>
      <c r="D12" s="784"/>
      <c r="E12" s="123" t="s">
        <v>106</v>
      </c>
      <c r="F12" s="152"/>
      <c r="G12" s="152"/>
      <c r="H12" s="152"/>
      <c r="I12" s="152"/>
      <c r="J12" s="152"/>
    </row>
    <row r="13" spans="1:15" ht="15.65" customHeight="1">
      <c r="B13" s="806"/>
      <c r="C13" s="785" t="s">
        <v>107</v>
      </c>
      <c r="D13" s="786"/>
      <c r="E13" s="120" t="s">
        <v>108</v>
      </c>
      <c r="F13" s="109"/>
      <c r="G13" s="109"/>
      <c r="H13" s="109"/>
      <c r="I13" s="109"/>
      <c r="J13" s="109"/>
    </row>
    <row r="14" spans="1:15" ht="15.65" customHeight="1">
      <c r="B14" s="806"/>
      <c r="C14" s="190"/>
      <c r="D14" s="121"/>
      <c r="E14" s="130" t="s">
        <v>109</v>
      </c>
      <c r="F14" s="335" t="e">
        <f t="shared" ref="F14" si="0">F13/F12</f>
        <v>#DIV/0!</v>
      </c>
      <c r="G14" s="335" t="e">
        <f t="shared" ref="G14:J14" si="1">G13/G12</f>
        <v>#DIV/0!</v>
      </c>
      <c r="H14" s="335" t="e">
        <f t="shared" si="1"/>
        <v>#DIV/0!</v>
      </c>
      <c r="I14" s="335" t="e">
        <f t="shared" si="1"/>
        <v>#DIV/0!</v>
      </c>
      <c r="J14" s="335" t="e">
        <f t="shared" si="1"/>
        <v>#DIV/0!</v>
      </c>
    </row>
    <row r="15" spans="1:15" ht="15.65" customHeight="1">
      <c r="B15" s="806"/>
      <c r="C15" s="122"/>
      <c r="D15" s="780" t="s">
        <v>110</v>
      </c>
      <c r="E15" s="123" t="s">
        <v>111</v>
      </c>
      <c r="F15" s="152"/>
      <c r="G15" s="152"/>
      <c r="H15" s="152"/>
      <c r="I15" s="152"/>
      <c r="J15" s="152"/>
    </row>
    <row r="16" spans="1:15" ht="15.65" customHeight="1">
      <c r="B16" s="806"/>
      <c r="C16" s="124"/>
      <c r="D16" s="781"/>
      <c r="E16" s="120" t="s">
        <v>112</v>
      </c>
      <c r="F16" s="109"/>
      <c r="G16" s="109"/>
      <c r="H16" s="109"/>
      <c r="I16" s="109"/>
      <c r="J16" s="109"/>
    </row>
    <row r="17" spans="2:10" ht="15.65" customHeight="1">
      <c r="B17" s="806"/>
      <c r="C17" s="190"/>
      <c r="D17" s="782"/>
      <c r="E17" s="125" t="s">
        <v>113</v>
      </c>
      <c r="F17" s="335" t="e">
        <f t="shared" ref="F17" si="2">F16/F15</f>
        <v>#DIV/0!</v>
      </c>
      <c r="G17" s="335" t="e">
        <f t="shared" ref="G17:J17" si="3">G16/G15</f>
        <v>#DIV/0!</v>
      </c>
      <c r="H17" s="335" t="e">
        <f t="shared" si="3"/>
        <v>#DIV/0!</v>
      </c>
      <c r="I17" s="335" t="e">
        <f t="shared" si="3"/>
        <v>#DIV/0!</v>
      </c>
      <c r="J17" s="335" t="e">
        <f t="shared" si="3"/>
        <v>#DIV/0!</v>
      </c>
    </row>
    <row r="18" spans="2:10" ht="15.65" customHeight="1">
      <c r="B18" s="806"/>
      <c r="C18" s="122"/>
      <c r="D18" s="793" t="s">
        <v>114</v>
      </c>
      <c r="E18" s="123" t="s">
        <v>111</v>
      </c>
      <c r="F18" s="152"/>
      <c r="G18" s="152"/>
      <c r="H18" s="152"/>
      <c r="I18" s="152"/>
      <c r="J18" s="152"/>
    </row>
    <row r="19" spans="2:10" ht="15.65" customHeight="1">
      <c r="B19" s="806"/>
      <c r="C19" s="124"/>
      <c r="D19" s="781"/>
      <c r="E19" s="120" t="s">
        <v>112</v>
      </c>
      <c r="F19" s="109"/>
      <c r="G19" s="109"/>
      <c r="H19" s="109"/>
      <c r="I19" s="109"/>
      <c r="J19" s="109"/>
    </row>
    <row r="20" spans="2:10" ht="15.65" customHeight="1">
      <c r="B20" s="806"/>
      <c r="C20" s="126"/>
      <c r="D20" s="794"/>
      <c r="E20" s="125" t="s">
        <v>113</v>
      </c>
      <c r="F20" s="335" t="e">
        <f t="shared" ref="F20" si="4">F19/F18</f>
        <v>#DIV/0!</v>
      </c>
      <c r="G20" s="335" t="e">
        <f t="shared" ref="G20:J20" si="5">G19/G18</f>
        <v>#DIV/0!</v>
      </c>
      <c r="H20" s="335" t="e">
        <f t="shared" si="5"/>
        <v>#DIV/0!</v>
      </c>
      <c r="I20" s="335" t="e">
        <f t="shared" si="5"/>
        <v>#DIV/0!</v>
      </c>
      <c r="J20" s="335" t="e">
        <f t="shared" si="5"/>
        <v>#DIV/0!</v>
      </c>
    </row>
    <row r="21" spans="2:10" ht="15.65" customHeight="1">
      <c r="B21" s="806"/>
      <c r="C21" s="783" t="s">
        <v>115</v>
      </c>
      <c r="D21" s="784"/>
      <c r="E21" s="123" t="s">
        <v>111</v>
      </c>
      <c r="F21" s="152"/>
      <c r="G21" s="152"/>
      <c r="H21" s="152"/>
      <c r="I21" s="152"/>
      <c r="J21" s="152"/>
    </row>
    <row r="22" spans="2:10" ht="15.65" customHeight="1">
      <c r="B22" s="806"/>
      <c r="C22" s="785" t="s">
        <v>116</v>
      </c>
      <c r="D22" s="786"/>
      <c r="E22" s="120" t="s">
        <v>112</v>
      </c>
      <c r="F22" s="109"/>
      <c r="G22" s="109"/>
      <c r="H22" s="109"/>
      <c r="I22" s="109"/>
      <c r="J22" s="109"/>
    </row>
    <row r="23" spans="2:10" ht="15.65" customHeight="1">
      <c r="B23" s="806"/>
      <c r="C23" s="190"/>
      <c r="D23" s="121"/>
      <c r="E23" s="125" t="s">
        <v>113</v>
      </c>
      <c r="F23" s="335" t="e">
        <f t="shared" ref="F23" si="6">F22/F21</f>
        <v>#DIV/0!</v>
      </c>
      <c r="G23" s="335" t="e">
        <f t="shared" ref="G23:J23" si="7">G22/G21</f>
        <v>#DIV/0!</v>
      </c>
      <c r="H23" s="335" t="e">
        <f t="shared" si="7"/>
        <v>#DIV/0!</v>
      </c>
      <c r="I23" s="335" t="e">
        <f t="shared" si="7"/>
        <v>#DIV/0!</v>
      </c>
      <c r="J23" s="335" t="e">
        <f t="shared" si="7"/>
        <v>#DIV/0!</v>
      </c>
    </row>
    <row r="24" spans="2:10" ht="15.65" customHeight="1">
      <c r="B24" s="806"/>
      <c r="C24" s="122"/>
      <c r="D24" s="780" t="s">
        <v>117</v>
      </c>
      <c r="E24" s="123" t="s">
        <v>111</v>
      </c>
      <c r="F24" s="152"/>
      <c r="G24" s="152"/>
      <c r="H24" s="152"/>
      <c r="I24" s="152"/>
      <c r="J24" s="152"/>
    </row>
    <row r="25" spans="2:10" ht="15.65" customHeight="1">
      <c r="B25" s="806"/>
      <c r="C25" s="124"/>
      <c r="D25" s="781"/>
      <c r="E25" s="120" t="s">
        <v>112</v>
      </c>
      <c r="F25" s="109"/>
      <c r="G25" s="109"/>
      <c r="H25" s="109"/>
      <c r="I25" s="109"/>
      <c r="J25" s="109"/>
    </row>
    <row r="26" spans="2:10" ht="15.65" customHeight="1">
      <c r="B26" s="806"/>
      <c r="C26" s="190"/>
      <c r="D26" s="782"/>
      <c r="E26" s="125" t="s">
        <v>113</v>
      </c>
      <c r="F26" s="335" t="e">
        <f t="shared" ref="F26" si="8">F25/F24</f>
        <v>#DIV/0!</v>
      </c>
      <c r="G26" s="335" t="e">
        <f t="shared" ref="G26:J26" si="9">G25/G24</f>
        <v>#DIV/0!</v>
      </c>
      <c r="H26" s="335" t="e">
        <f t="shared" si="9"/>
        <v>#DIV/0!</v>
      </c>
      <c r="I26" s="335" t="e">
        <f t="shared" si="9"/>
        <v>#DIV/0!</v>
      </c>
      <c r="J26" s="335" t="e">
        <f t="shared" si="9"/>
        <v>#DIV/0!</v>
      </c>
    </row>
    <row r="27" spans="2:10" ht="15.65" customHeight="1">
      <c r="B27" s="806"/>
      <c r="C27" s="122"/>
      <c r="D27" s="793" t="s">
        <v>114</v>
      </c>
      <c r="E27" s="123" t="s">
        <v>111</v>
      </c>
      <c r="F27" s="152"/>
      <c r="G27" s="152"/>
      <c r="H27" s="152"/>
      <c r="I27" s="152"/>
      <c r="J27" s="152"/>
    </row>
    <row r="28" spans="2:10" ht="15.65" customHeight="1">
      <c r="B28" s="806"/>
      <c r="C28" s="124"/>
      <c r="D28" s="781"/>
      <c r="E28" s="120" t="s">
        <v>112</v>
      </c>
      <c r="F28" s="109"/>
      <c r="G28" s="109"/>
      <c r="H28" s="109"/>
      <c r="I28" s="109"/>
      <c r="J28" s="109"/>
    </row>
    <row r="29" spans="2:10" ht="15.65" customHeight="1">
      <c r="B29" s="806"/>
      <c r="C29" s="126"/>
      <c r="D29" s="794"/>
      <c r="E29" s="125" t="s">
        <v>113</v>
      </c>
      <c r="F29" s="335" t="e">
        <f t="shared" ref="F29" si="10">F28/F27</f>
        <v>#DIV/0!</v>
      </c>
      <c r="G29" s="335" t="e">
        <f t="shared" ref="G29:J29" si="11">G28/G27</f>
        <v>#DIV/0!</v>
      </c>
      <c r="H29" s="335" t="e">
        <f t="shared" si="11"/>
        <v>#DIV/0!</v>
      </c>
      <c r="I29" s="335" t="e">
        <f t="shared" si="11"/>
        <v>#DIV/0!</v>
      </c>
      <c r="J29" s="335" t="e">
        <f t="shared" si="11"/>
        <v>#DIV/0!</v>
      </c>
    </row>
    <row r="30" spans="2:10" ht="15.65" customHeight="1">
      <c r="B30" s="806"/>
      <c r="C30" s="783" t="s">
        <v>118</v>
      </c>
      <c r="D30" s="784"/>
      <c r="E30" s="123" t="s">
        <v>111</v>
      </c>
      <c r="F30" s="152"/>
      <c r="G30" s="152"/>
      <c r="H30" s="152"/>
      <c r="I30" s="152"/>
      <c r="J30" s="152"/>
    </row>
    <row r="31" spans="2:10" ht="15.65" customHeight="1">
      <c r="B31" s="806"/>
      <c r="C31" s="808"/>
      <c r="D31" s="809"/>
      <c r="E31" s="120" t="s">
        <v>112</v>
      </c>
      <c r="F31" s="109"/>
      <c r="G31" s="109"/>
      <c r="H31" s="109"/>
      <c r="I31" s="109"/>
      <c r="J31" s="109"/>
    </row>
    <row r="32" spans="2:10" ht="15.65" customHeight="1">
      <c r="B32" s="806"/>
      <c r="C32" s="190"/>
      <c r="D32" s="121"/>
      <c r="E32" s="125" t="s">
        <v>113</v>
      </c>
      <c r="F32" s="335" t="e">
        <f t="shared" ref="F32" si="12">F31/F30</f>
        <v>#DIV/0!</v>
      </c>
      <c r="G32" s="335" t="e">
        <f t="shared" ref="G32:J32" si="13">G31/G30</f>
        <v>#DIV/0!</v>
      </c>
      <c r="H32" s="335" t="e">
        <f t="shared" si="13"/>
        <v>#DIV/0!</v>
      </c>
      <c r="I32" s="335" t="e">
        <f t="shared" si="13"/>
        <v>#DIV/0!</v>
      </c>
      <c r="J32" s="335" t="e">
        <f t="shared" si="13"/>
        <v>#DIV/0!</v>
      </c>
    </row>
    <row r="33" spans="2:15" ht="15.65" customHeight="1">
      <c r="B33" s="806"/>
      <c r="C33" s="122"/>
      <c r="D33" s="780" t="s">
        <v>117</v>
      </c>
      <c r="E33" s="123" t="s">
        <v>111</v>
      </c>
      <c r="F33" s="152"/>
      <c r="G33" s="152"/>
      <c r="H33" s="152"/>
      <c r="I33" s="152"/>
      <c r="J33" s="152"/>
    </row>
    <row r="34" spans="2:15" ht="15.65" customHeight="1">
      <c r="B34" s="806"/>
      <c r="C34" s="124"/>
      <c r="D34" s="781"/>
      <c r="E34" s="120" t="s">
        <v>112</v>
      </c>
      <c r="F34" s="109"/>
      <c r="G34" s="109"/>
      <c r="H34" s="109"/>
      <c r="I34" s="109"/>
      <c r="J34" s="109"/>
    </row>
    <row r="35" spans="2:15" ht="15.65" customHeight="1">
      <c r="B35" s="806"/>
      <c r="C35" s="190"/>
      <c r="D35" s="782"/>
      <c r="E35" s="125" t="s">
        <v>113</v>
      </c>
      <c r="F35" s="335" t="e">
        <f t="shared" ref="F35" si="14">F34/F33</f>
        <v>#DIV/0!</v>
      </c>
      <c r="G35" s="335" t="e">
        <f t="shared" ref="G35:J35" si="15">G34/G33</f>
        <v>#DIV/0!</v>
      </c>
      <c r="H35" s="335" t="e">
        <f t="shared" si="15"/>
        <v>#DIV/0!</v>
      </c>
      <c r="I35" s="335" t="e">
        <f t="shared" si="15"/>
        <v>#DIV/0!</v>
      </c>
      <c r="J35" s="335" t="e">
        <f t="shared" si="15"/>
        <v>#DIV/0!</v>
      </c>
    </row>
    <row r="36" spans="2:15" ht="15.65" customHeight="1">
      <c r="B36" s="806"/>
      <c r="C36" s="122"/>
      <c r="D36" s="793" t="s">
        <v>114</v>
      </c>
      <c r="E36" s="123" t="s">
        <v>111</v>
      </c>
      <c r="F36" s="152"/>
      <c r="G36" s="152"/>
      <c r="H36" s="152"/>
      <c r="I36" s="152"/>
      <c r="J36" s="152"/>
    </row>
    <row r="37" spans="2:15" ht="15.65" customHeight="1">
      <c r="B37" s="806"/>
      <c r="C37" s="124"/>
      <c r="D37" s="781"/>
      <c r="E37" s="120" t="s">
        <v>112</v>
      </c>
      <c r="F37" s="109"/>
      <c r="G37" s="109"/>
      <c r="H37" s="109"/>
      <c r="I37" s="109"/>
      <c r="J37" s="109"/>
    </row>
    <row r="38" spans="2:15" ht="15.65" customHeight="1">
      <c r="B38" s="807"/>
      <c r="C38" s="316"/>
      <c r="D38" s="803"/>
      <c r="E38" s="125" t="s">
        <v>113</v>
      </c>
      <c r="F38" s="335" t="e">
        <f t="shared" ref="F38" si="16">F37/F36</f>
        <v>#DIV/0!</v>
      </c>
      <c r="G38" s="335" t="e">
        <f t="shared" ref="G38:J38" si="17">G37/G36</f>
        <v>#DIV/0!</v>
      </c>
      <c r="H38" s="335" t="e">
        <f t="shared" si="17"/>
        <v>#DIV/0!</v>
      </c>
      <c r="I38" s="335" t="e">
        <f t="shared" si="17"/>
        <v>#DIV/0!</v>
      </c>
      <c r="J38" s="335" t="e">
        <f t="shared" si="17"/>
        <v>#DIV/0!</v>
      </c>
    </row>
    <row r="39" spans="2:15" ht="15.65" customHeight="1">
      <c r="B39" s="787" t="s">
        <v>119</v>
      </c>
      <c r="C39" s="788"/>
      <c r="D39" s="789"/>
      <c r="E39" s="123" t="s">
        <v>111</v>
      </c>
      <c r="F39" s="152"/>
      <c r="G39" s="152"/>
      <c r="H39" s="152"/>
      <c r="I39" s="152"/>
      <c r="J39" s="152"/>
    </row>
    <row r="40" spans="2:15" ht="15.65" customHeight="1">
      <c r="B40" s="787"/>
      <c r="C40" s="788"/>
      <c r="D40" s="789"/>
      <c r="E40" s="120" t="s">
        <v>112</v>
      </c>
      <c r="F40" s="109"/>
      <c r="G40" s="109"/>
      <c r="H40" s="109"/>
      <c r="I40" s="109"/>
      <c r="J40" s="109"/>
    </row>
    <row r="41" spans="2:15" ht="15.65" customHeight="1">
      <c r="B41" s="790"/>
      <c r="C41" s="791"/>
      <c r="D41" s="792"/>
      <c r="E41" s="125" t="s">
        <v>113</v>
      </c>
      <c r="F41" s="335" t="e">
        <f t="shared" ref="F41" si="18">F40/F39</f>
        <v>#DIV/0!</v>
      </c>
      <c r="G41" s="335" t="e">
        <f t="shared" ref="G41:J41" si="19">G40/G39</f>
        <v>#DIV/0!</v>
      </c>
      <c r="H41" s="335" t="e">
        <f t="shared" si="19"/>
        <v>#DIV/0!</v>
      </c>
      <c r="I41" s="335" t="e">
        <f t="shared" si="19"/>
        <v>#DIV/0!</v>
      </c>
      <c r="J41" s="335" t="e">
        <f t="shared" si="19"/>
        <v>#DIV/0!</v>
      </c>
    </row>
    <row r="42" spans="2:15" ht="15.65" customHeight="1">
      <c r="B42" s="790" t="s">
        <v>120</v>
      </c>
      <c r="C42" s="791"/>
      <c r="D42" s="792"/>
      <c r="E42" s="211" t="s">
        <v>112</v>
      </c>
      <c r="F42" s="150"/>
      <c r="G42" s="150"/>
      <c r="H42" s="150"/>
      <c r="I42" s="150"/>
      <c r="J42" s="150"/>
    </row>
    <row r="43" spans="2:15" ht="15.65" customHeight="1">
      <c r="B43" s="790" t="s">
        <v>121</v>
      </c>
      <c r="C43" s="791"/>
      <c r="D43" s="792"/>
      <c r="E43" s="210" t="s">
        <v>112</v>
      </c>
      <c r="F43" s="150"/>
      <c r="G43" s="150"/>
      <c r="H43" s="150"/>
      <c r="I43" s="150"/>
      <c r="J43" s="150"/>
      <c r="K43" s="229"/>
    </row>
    <row r="44" spans="2:15" ht="14.15" customHeight="1">
      <c r="B44" s="804" t="s">
        <v>122</v>
      </c>
      <c r="C44" s="804"/>
      <c r="D44" s="804"/>
      <c r="E44" s="804"/>
      <c r="F44" s="804"/>
      <c r="G44" s="804"/>
      <c r="H44" s="804"/>
      <c r="I44" s="805"/>
      <c r="J44" s="805"/>
      <c r="K44" s="805"/>
      <c r="L44" s="805"/>
      <c r="M44" s="805"/>
      <c r="N44" s="805"/>
      <c r="O44" s="805"/>
    </row>
    <row r="45" spans="2:15" ht="16.149999999999999" customHeight="1">
      <c r="B45" s="805" t="s">
        <v>123</v>
      </c>
      <c r="C45" s="805"/>
      <c r="D45" s="805"/>
      <c r="E45" s="805"/>
      <c r="F45" s="805"/>
      <c r="G45" s="805"/>
      <c r="H45" s="805"/>
      <c r="I45" s="805"/>
      <c r="J45" s="805"/>
      <c r="K45" s="805"/>
      <c r="L45" s="805"/>
      <c r="M45" s="805"/>
      <c r="N45" s="805"/>
      <c r="O45" s="805"/>
    </row>
    <row r="46" spans="2:15" ht="12.5">
      <c r="B46" s="795"/>
      <c r="C46" s="795"/>
      <c r="D46" s="795"/>
      <c r="E46" s="795"/>
      <c r="F46" s="795"/>
      <c r="G46" s="795"/>
      <c r="H46" s="795"/>
      <c r="I46" s="795"/>
      <c r="J46" s="795"/>
      <c r="K46" s="795"/>
      <c r="L46" s="795"/>
      <c r="M46" s="795"/>
      <c r="N46" s="795"/>
      <c r="O46" s="795"/>
    </row>
    <row r="47" spans="2:15" ht="48" customHeight="1">
      <c r="B47" s="815" t="s">
        <v>76</v>
      </c>
      <c r="C47" s="818" t="s">
        <v>124</v>
      </c>
      <c r="D47" s="819"/>
      <c r="E47" s="820"/>
      <c r="F47" s="482" t="str">
        <f>F$11</f>
        <v>2021.1～2021.12</v>
      </c>
      <c r="G47" s="482" t="str">
        <f t="shared" ref="G47:J47" si="20">G$11</f>
        <v>2022.1～2022.12</v>
      </c>
      <c r="H47" s="482" t="str">
        <f t="shared" si="20"/>
        <v>2023.1～2023.12</v>
      </c>
      <c r="I47" s="482" t="str">
        <f t="shared" si="20"/>
        <v>2024.1～2024.12</v>
      </c>
      <c r="J47" s="483" t="str">
        <f t="shared" si="20"/>
        <v>調査対象期間
（2024.4～2025.3）</v>
      </c>
    </row>
    <row r="48" spans="2:15" ht="14.65" customHeight="1">
      <c r="B48" s="806"/>
      <c r="C48" s="127">
        <v>1</v>
      </c>
      <c r="D48" s="800" t="s">
        <v>125</v>
      </c>
      <c r="E48" s="123" t="s">
        <v>111</v>
      </c>
      <c r="F48" s="152"/>
      <c r="G48" s="152"/>
      <c r="H48" s="152"/>
      <c r="I48" s="152"/>
      <c r="J48" s="152"/>
    </row>
    <row r="49" spans="2:10" ht="14.65" customHeight="1">
      <c r="B49" s="806"/>
      <c r="C49" s="127"/>
      <c r="D49" s="801"/>
      <c r="E49" s="120" t="s">
        <v>112</v>
      </c>
      <c r="F49" s="109"/>
      <c r="G49" s="109"/>
      <c r="H49" s="109"/>
      <c r="I49" s="109"/>
      <c r="J49" s="109"/>
    </row>
    <row r="50" spans="2:10" ht="14.65" customHeight="1">
      <c r="B50" s="806"/>
      <c r="C50" s="127"/>
      <c r="D50" s="802"/>
      <c r="E50" s="125" t="s">
        <v>113</v>
      </c>
      <c r="F50" s="335" t="e">
        <f t="shared" ref="F50:J50" si="21">F49/F48</f>
        <v>#DIV/0!</v>
      </c>
      <c r="G50" s="336" t="e">
        <f t="shared" si="21"/>
        <v>#DIV/0!</v>
      </c>
      <c r="H50" s="336" t="e">
        <f t="shared" si="21"/>
        <v>#DIV/0!</v>
      </c>
      <c r="I50" s="336" t="e">
        <f t="shared" si="21"/>
        <v>#DIV/0!</v>
      </c>
      <c r="J50" s="336" t="e">
        <f t="shared" si="21"/>
        <v>#DIV/0!</v>
      </c>
    </row>
    <row r="51" spans="2:10" ht="14.65" customHeight="1">
      <c r="B51" s="806"/>
      <c r="C51" s="127">
        <v>2</v>
      </c>
      <c r="D51" s="800" t="s">
        <v>126</v>
      </c>
      <c r="E51" s="123" t="s">
        <v>111</v>
      </c>
      <c r="F51" s="108"/>
      <c r="G51" s="108"/>
      <c r="H51" s="108"/>
      <c r="I51" s="108"/>
      <c r="J51" s="108"/>
    </row>
    <row r="52" spans="2:10" ht="14.65" customHeight="1">
      <c r="B52" s="806"/>
      <c r="C52" s="127"/>
      <c r="D52" s="801"/>
      <c r="E52" s="120" t="s">
        <v>112</v>
      </c>
      <c r="F52" s="109"/>
      <c r="G52" s="109"/>
      <c r="H52" s="109"/>
      <c r="I52" s="109"/>
      <c r="J52" s="109"/>
    </row>
    <row r="53" spans="2:10" ht="14.65" customHeight="1">
      <c r="B53" s="806"/>
      <c r="C53" s="127"/>
      <c r="D53" s="802"/>
      <c r="E53" s="125" t="s">
        <v>113</v>
      </c>
      <c r="F53" s="335" t="e">
        <f t="shared" ref="F53:J53" si="22">F52/F51</f>
        <v>#DIV/0!</v>
      </c>
      <c r="G53" s="335" t="e">
        <f t="shared" si="22"/>
        <v>#DIV/0!</v>
      </c>
      <c r="H53" s="335" t="e">
        <f t="shared" si="22"/>
        <v>#DIV/0!</v>
      </c>
      <c r="I53" s="335" t="e">
        <f t="shared" si="22"/>
        <v>#DIV/0!</v>
      </c>
      <c r="J53" s="335" t="e">
        <f t="shared" si="22"/>
        <v>#DIV/0!</v>
      </c>
    </row>
    <row r="54" spans="2:10" ht="14.65" customHeight="1">
      <c r="B54" s="806"/>
      <c r="C54" s="128">
        <v>3</v>
      </c>
      <c r="D54" s="800" t="s">
        <v>127</v>
      </c>
      <c r="E54" s="123" t="s">
        <v>111</v>
      </c>
      <c r="F54" s="108"/>
      <c r="G54" s="108"/>
      <c r="H54" s="108"/>
      <c r="I54" s="108"/>
      <c r="J54" s="108"/>
    </row>
    <row r="55" spans="2:10" ht="14.65" customHeight="1">
      <c r="B55" s="806"/>
      <c r="C55" s="128"/>
      <c r="D55" s="801"/>
      <c r="E55" s="120" t="s">
        <v>112</v>
      </c>
      <c r="F55" s="109"/>
      <c r="G55" s="109"/>
      <c r="H55" s="109"/>
      <c r="I55" s="109"/>
      <c r="J55" s="109"/>
    </row>
    <row r="56" spans="2:10" ht="14.65" customHeight="1">
      <c r="B56" s="806"/>
      <c r="C56" s="128"/>
      <c r="D56" s="802"/>
      <c r="E56" s="125" t="s">
        <v>113</v>
      </c>
      <c r="F56" s="335" t="e">
        <f t="shared" ref="F56:J56" si="23">F55/F54</f>
        <v>#DIV/0!</v>
      </c>
      <c r="G56" s="335" t="e">
        <f t="shared" si="23"/>
        <v>#DIV/0!</v>
      </c>
      <c r="H56" s="335" t="e">
        <f t="shared" si="23"/>
        <v>#DIV/0!</v>
      </c>
      <c r="I56" s="335" t="e">
        <f t="shared" si="23"/>
        <v>#DIV/0!</v>
      </c>
      <c r="J56" s="335" t="e">
        <f t="shared" si="23"/>
        <v>#DIV/0!</v>
      </c>
    </row>
    <row r="57" spans="2:10" ht="14.65" customHeight="1">
      <c r="B57" s="806"/>
      <c r="C57" s="127">
        <v>4</v>
      </c>
      <c r="D57" s="800" t="s">
        <v>128</v>
      </c>
      <c r="E57" s="123" t="s">
        <v>111</v>
      </c>
      <c r="F57" s="108"/>
      <c r="G57" s="108"/>
      <c r="H57" s="108"/>
      <c r="I57" s="108"/>
      <c r="J57" s="108"/>
    </row>
    <row r="58" spans="2:10" ht="14.65" customHeight="1">
      <c r="B58" s="806"/>
      <c r="C58" s="127"/>
      <c r="D58" s="801"/>
      <c r="E58" s="120" t="s">
        <v>112</v>
      </c>
      <c r="F58" s="109"/>
      <c r="G58" s="109"/>
      <c r="H58" s="109"/>
      <c r="I58" s="109"/>
      <c r="J58" s="109"/>
    </row>
    <row r="59" spans="2:10" ht="14.65" customHeight="1">
      <c r="B59" s="806"/>
      <c r="C59" s="127"/>
      <c r="D59" s="802"/>
      <c r="E59" s="125" t="s">
        <v>113</v>
      </c>
      <c r="F59" s="335" t="e">
        <f t="shared" ref="F59" si="24">F58/F57</f>
        <v>#DIV/0!</v>
      </c>
      <c r="G59" s="335" t="e">
        <f t="shared" ref="G59:J59" si="25">G58/G57</f>
        <v>#DIV/0!</v>
      </c>
      <c r="H59" s="335" t="e">
        <f t="shared" si="25"/>
        <v>#DIV/0!</v>
      </c>
      <c r="I59" s="335" t="e">
        <f t="shared" si="25"/>
        <v>#DIV/0!</v>
      </c>
      <c r="J59" s="335" t="e">
        <f t="shared" si="25"/>
        <v>#DIV/0!</v>
      </c>
    </row>
    <row r="60" spans="2:10" ht="14.65" customHeight="1">
      <c r="B60" s="806"/>
      <c r="C60" s="127">
        <v>5</v>
      </c>
      <c r="D60" s="800" t="s">
        <v>129</v>
      </c>
      <c r="E60" s="123" t="s">
        <v>111</v>
      </c>
      <c r="F60" s="108"/>
      <c r="G60" s="108"/>
      <c r="H60" s="108"/>
      <c r="I60" s="108"/>
      <c r="J60" s="108"/>
    </row>
    <row r="61" spans="2:10" ht="14.65" customHeight="1">
      <c r="B61" s="806"/>
      <c r="C61" s="127"/>
      <c r="D61" s="801"/>
      <c r="E61" s="120" t="s">
        <v>112</v>
      </c>
      <c r="F61" s="109"/>
      <c r="G61" s="109"/>
      <c r="H61" s="109"/>
      <c r="I61" s="109"/>
      <c r="J61" s="109"/>
    </row>
    <row r="62" spans="2:10" ht="14.65" customHeight="1">
      <c r="B62" s="806"/>
      <c r="C62" s="127"/>
      <c r="D62" s="801"/>
      <c r="E62" s="129" t="s">
        <v>113</v>
      </c>
      <c r="F62" s="337" t="e">
        <f t="shared" ref="F62" si="26">F61/F60</f>
        <v>#DIV/0!</v>
      </c>
      <c r="G62" s="337" t="e">
        <f t="shared" ref="G62:J62" si="27">G61/G60</f>
        <v>#DIV/0!</v>
      </c>
      <c r="H62" s="337" t="e">
        <f t="shared" si="27"/>
        <v>#DIV/0!</v>
      </c>
      <c r="I62" s="337" t="e">
        <f t="shared" si="27"/>
        <v>#DIV/0!</v>
      </c>
      <c r="J62" s="337" t="e">
        <f t="shared" si="27"/>
        <v>#DIV/0!</v>
      </c>
    </row>
    <row r="63" spans="2:10" ht="14.65" customHeight="1">
      <c r="B63" s="806"/>
      <c r="C63" s="127"/>
      <c r="D63" s="800" t="s">
        <v>130</v>
      </c>
      <c r="E63" s="123" t="s">
        <v>111</v>
      </c>
      <c r="F63" s="108"/>
      <c r="G63" s="108"/>
      <c r="H63" s="108"/>
      <c r="I63" s="108"/>
      <c r="J63" s="108"/>
    </row>
    <row r="64" spans="2:10" ht="14.65" customHeight="1">
      <c r="B64" s="806"/>
      <c r="C64" s="127"/>
      <c r="D64" s="801"/>
      <c r="E64" s="120" t="s">
        <v>112</v>
      </c>
      <c r="F64" s="109"/>
      <c r="G64" s="109"/>
      <c r="H64" s="109"/>
      <c r="I64" s="109"/>
      <c r="J64" s="109"/>
    </row>
    <row r="65" spans="2:15" ht="14.65" customHeight="1">
      <c r="B65" s="816"/>
      <c r="C65" s="142"/>
      <c r="D65" s="817"/>
      <c r="E65" s="125" t="s">
        <v>113</v>
      </c>
      <c r="F65" s="335" t="e">
        <f t="shared" ref="F65" si="28">F64/F63</f>
        <v>#DIV/0!</v>
      </c>
      <c r="G65" s="335" t="e">
        <f t="shared" ref="G65:J65" si="29">G64/G63</f>
        <v>#DIV/0!</v>
      </c>
      <c r="H65" s="335" t="e">
        <f t="shared" si="29"/>
        <v>#DIV/0!</v>
      </c>
      <c r="I65" s="335" t="e">
        <f t="shared" si="29"/>
        <v>#DIV/0!</v>
      </c>
      <c r="J65" s="335" t="e">
        <f t="shared" si="29"/>
        <v>#DIV/0!</v>
      </c>
    </row>
    <row r="67" spans="2:15" ht="11.25" customHeight="1">
      <c r="B67" s="143" t="s">
        <v>131</v>
      </c>
      <c r="C67" s="144"/>
      <c r="D67" s="144"/>
      <c r="E67" s="144"/>
      <c r="F67" s="144"/>
      <c r="G67" s="144"/>
      <c r="H67" s="144"/>
      <c r="I67" s="144"/>
      <c r="J67" s="144"/>
      <c r="K67" s="144"/>
      <c r="L67" s="144"/>
      <c r="M67" s="144"/>
      <c r="N67" s="144"/>
      <c r="O67" s="144"/>
    </row>
    <row r="68" spans="2:15" ht="38.65" customHeight="1">
      <c r="B68" s="795" t="s">
        <v>132</v>
      </c>
      <c r="C68" s="795"/>
      <c r="D68" s="795"/>
      <c r="E68" s="795"/>
      <c r="F68" s="795"/>
      <c r="G68" s="795"/>
      <c r="H68" s="795"/>
      <c r="I68" s="795"/>
      <c r="J68" s="795"/>
      <c r="K68" s="795"/>
      <c r="L68" s="795"/>
      <c r="M68" s="795"/>
      <c r="N68" s="795"/>
      <c r="O68" s="795"/>
    </row>
    <row r="69" spans="2:15" ht="11.25" customHeight="1">
      <c r="B69" s="145" t="s">
        <v>133</v>
      </c>
      <c r="C69" s="144"/>
      <c r="D69" s="144"/>
      <c r="E69" s="144"/>
      <c r="F69" s="144"/>
      <c r="G69" s="144"/>
      <c r="H69" s="144"/>
      <c r="I69" s="144"/>
      <c r="J69" s="144"/>
      <c r="K69" s="144"/>
      <c r="L69" s="144"/>
      <c r="M69" s="144"/>
      <c r="N69" s="144"/>
      <c r="O69" s="144"/>
    </row>
    <row r="70" spans="2:15" ht="11.25" customHeight="1" thickBot="1">
      <c r="B70" s="145"/>
      <c r="C70" s="144"/>
      <c r="D70" s="144"/>
      <c r="E70" s="144"/>
      <c r="F70" s="144"/>
      <c r="G70" s="144"/>
      <c r="H70" s="144"/>
      <c r="I70" s="144"/>
      <c r="J70" s="144"/>
      <c r="K70" s="144"/>
      <c r="L70" s="144"/>
      <c r="M70" s="144"/>
      <c r="N70" s="144"/>
      <c r="O70" s="144"/>
    </row>
    <row r="71" spans="2:15" ht="13.5" customHeight="1">
      <c r="B71" s="748" t="s">
        <v>134</v>
      </c>
      <c r="C71" s="810"/>
      <c r="D71" s="810"/>
      <c r="E71" s="810"/>
      <c r="F71" s="810"/>
      <c r="G71" s="810"/>
      <c r="H71" s="810"/>
      <c r="I71" s="810"/>
      <c r="J71" s="810"/>
      <c r="K71" s="810"/>
      <c r="L71" s="810"/>
      <c r="M71" s="810"/>
      <c r="N71" s="810"/>
      <c r="O71" s="810"/>
    </row>
    <row r="72" spans="2:15" ht="13.5" customHeight="1">
      <c r="B72" s="811"/>
      <c r="C72" s="812"/>
      <c r="D72" s="812"/>
      <c r="E72" s="812"/>
      <c r="F72" s="812"/>
      <c r="G72" s="812"/>
      <c r="H72" s="812"/>
      <c r="I72" s="812"/>
      <c r="J72" s="812"/>
      <c r="K72" s="812"/>
      <c r="L72" s="812"/>
      <c r="M72" s="812"/>
      <c r="N72" s="812"/>
      <c r="O72" s="812"/>
    </row>
    <row r="73" spans="2:15" ht="13.5" customHeight="1" thickBot="1">
      <c r="B73" s="813"/>
      <c r="C73" s="814"/>
      <c r="D73" s="814"/>
      <c r="E73" s="814"/>
      <c r="F73" s="814"/>
      <c r="G73" s="814"/>
      <c r="H73" s="814"/>
      <c r="I73" s="814"/>
      <c r="J73" s="814"/>
      <c r="K73" s="814"/>
      <c r="L73" s="814"/>
      <c r="M73" s="814"/>
      <c r="N73" s="814"/>
      <c r="O73" s="814"/>
    </row>
    <row r="74" spans="2:15" ht="12.5">
      <c r="B74" s="143"/>
      <c r="C74" s="143"/>
      <c r="D74" s="143"/>
      <c r="E74" s="143"/>
      <c r="F74" s="143"/>
      <c r="G74" s="143"/>
      <c r="H74" s="143"/>
      <c r="I74" s="143"/>
      <c r="J74" s="143"/>
      <c r="K74" s="143"/>
      <c r="L74" s="143"/>
      <c r="M74" s="143"/>
      <c r="N74" s="143"/>
      <c r="O74" s="143"/>
    </row>
    <row r="75" spans="2:15" ht="12.5">
      <c r="B75" s="143" t="s">
        <v>135</v>
      </c>
      <c r="C75" s="144"/>
      <c r="D75" s="144"/>
      <c r="E75" s="144"/>
      <c r="F75" s="144"/>
      <c r="G75" s="144"/>
      <c r="H75" s="144"/>
      <c r="I75" s="144"/>
      <c r="J75" s="144"/>
      <c r="K75" s="144"/>
      <c r="L75" s="144"/>
      <c r="M75" s="144"/>
      <c r="N75" s="144"/>
      <c r="O75" s="144"/>
    </row>
    <row r="76" spans="2:15" ht="12.5">
      <c r="B76" s="143" t="s">
        <v>136</v>
      </c>
      <c r="C76" s="144"/>
      <c r="D76" s="144"/>
      <c r="E76" s="212"/>
      <c r="F76" s="212"/>
      <c r="G76" s="212"/>
      <c r="H76" s="212"/>
      <c r="I76" s="212"/>
      <c r="J76" s="212"/>
      <c r="K76" s="212"/>
      <c r="L76" s="212"/>
      <c r="M76" s="212"/>
      <c r="N76" s="212"/>
      <c r="O76" s="144"/>
    </row>
    <row r="77" spans="2:15" ht="13" thickBot="1">
      <c r="B77" s="143"/>
      <c r="C77" s="144"/>
      <c r="D77" s="144"/>
      <c r="E77" s="144"/>
      <c r="F77" s="144"/>
      <c r="G77" s="144"/>
      <c r="H77" s="144"/>
      <c r="I77" s="144"/>
      <c r="J77" s="144"/>
      <c r="K77" s="144"/>
      <c r="L77" s="144"/>
      <c r="M77" s="144"/>
      <c r="N77" s="144"/>
      <c r="O77" s="144"/>
    </row>
    <row r="78" spans="2:15">
      <c r="B78" s="748" t="s">
        <v>137</v>
      </c>
      <c r="C78" s="810"/>
      <c r="D78" s="810"/>
      <c r="E78" s="810"/>
      <c r="F78" s="810"/>
      <c r="G78" s="810"/>
      <c r="H78" s="810"/>
      <c r="I78" s="810"/>
      <c r="J78" s="810"/>
      <c r="K78" s="810"/>
      <c r="L78" s="810"/>
      <c r="M78" s="810"/>
      <c r="N78" s="810"/>
      <c r="O78" s="810"/>
    </row>
    <row r="79" spans="2:15">
      <c r="B79" s="811"/>
      <c r="C79" s="812"/>
      <c r="D79" s="812"/>
      <c r="E79" s="812"/>
      <c r="F79" s="812"/>
      <c r="G79" s="812"/>
      <c r="H79" s="812"/>
      <c r="I79" s="812"/>
      <c r="J79" s="812"/>
      <c r="K79" s="812"/>
      <c r="L79" s="812"/>
      <c r="M79" s="812"/>
      <c r="N79" s="812"/>
      <c r="O79" s="812"/>
    </row>
    <row r="80" spans="2:15" ht="10" thickBot="1">
      <c r="B80" s="813"/>
      <c r="C80" s="814"/>
      <c r="D80" s="814"/>
      <c r="E80" s="814"/>
      <c r="F80" s="814"/>
      <c r="G80" s="814"/>
      <c r="H80" s="814"/>
      <c r="I80" s="814"/>
      <c r="J80" s="814"/>
      <c r="K80" s="814"/>
      <c r="L80" s="814"/>
      <c r="M80" s="814"/>
      <c r="N80" s="814"/>
      <c r="O80" s="814"/>
    </row>
    <row r="81" spans="2:15" ht="12.5">
      <c r="B81" s="143"/>
      <c r="C81" s="143"/>
      <c r="D81" s="143"/>
      <c r="E81" s="143"/>
      <c r="F81" s="143"/>
      <c r="G81" s="143"/>
      <c r="H81" s="143"/>
      <c r="I81" s="143"/>
      <c r="J81" s="143"/>
      <c r="K81" s="143"/>
      <c r="L81" s="143"/>
      <c r="M81" s="143"/>
      <c r="N81" s="143"/>
      <c r="O81" s="143"/>
    </row>
    <row r="82" spans="2:15" ht="12.5">
      <c r="B82" s="143"/>
      <c r="C82" s="143"/>
      <c r="D82" s="143"/>
      <c r="E82" s="143"/>
      <c r="F82" s="143"/>
      <c r="G82" s="143"/>
      <c r="H82" s="143"/>
      <c r="I82" s="143"/>
      <c r="J82" s="143"/>
      <c r="K82" s="143"/>
      <c r="L82" s="143"/>
      <c r="M82" s="143"/>
      <c r="N82" s="143"/>
      <c r="O82" s="143"/>
    </row>
  </sheetData>
  <mergeCells count="33">
    <mergeCell ref="B71:O73"/>
    <mergeCell ref="B78:O80"/>
    <mergeCell ref="B47:B65"/>
    <mergeCell ref="D48:D50"/>
    <mergeCell ref="D51:D53"/>
    <mergeCell ref="D63:D65"/>
    <mergeCell ref="D60:D62"/>
    <mergeCell ref="B68:O68"/>
    <mergeCell ref="C47:E47"/>
    <mergeCell ref="D57:D59"/>
    <mergeCell ref="B46:O46"/>
    <mergeCell ref="B11:E11"/>
    <mergeCell ref="B4:D4"/>
    <mergeCell ref="E4:G4"/>
    <mergeCell ref="D54:D56"/>
    <mergeCell ref="D36:D38"/>
    <mergeCell ref="B44:O44"/>
    <mergeCell ref="B45:O45"/>
    <mergeCell ref="B42:D42"/>
    <mergeCell ref="B12:B38"/>
    <mergeCell ref="C12:D12"/>
    <mergeCell ref="C13:D13"/>
    <mergeCell ref="C30:D30"/>
    <mergeCell ref="C31:D31"/>
    <mergeCell ref="D15:D17"/>
    <mergeCell ref="D18:D20"/>
    <mergeCell ref="D33:D35"/>
    <mergeCell ref="C21:D21"/>
    <mergeCell ref="C22:D22"/>
    <mergeCell ref="B39:D41"/>
    <mergeCell ref="B43:D43"/>
    <mergeCell ref="D24:D26"/>
    <mergeCell ref="D27:D29"/>
  </mergeCells>
  <phoneticPr fontId="11"/>
  <printOptions horizontalCentered="1"/>
  <pageMargins left="0.23622047244094491" right="0.23622047244094491" top="0.74803149606299213" bottom="0.74803149606299213"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A663-2E90-4FD1-9984-136760739D95}">
  <sheetPr>
    <tabColor rgb="FF92D050"/>
    <pageSetUpPr fitToPage="1"/>
  </sheetPr>
  <dimension ref="A1:O82"/>
  <sheetViews>
    <sheetView showGridLines="0" view="pageBreakPreview" zoomScale="55" zoomScaleNormal="40" zoomScaleSheetLayoutView="55" workbookViewId="0">
      <selection activeCell="J11" sqref="J11"/>
    </sheetView>
  </sheetViews>
  <sheetFormatPr defaultColWidth="7" defaultRowHeight="9.5"/>
  <cols>
    <col min="1" max="1" width="1.453125" style="119" customWidth="1"/>
    <col min="2" max="2" width="7" style="119"/>
    <col min="3" max="3" width="5" style="119" customWidth="1"/>
    <col min="4" max="4" width="22.453125" style="119" customWidth="1"/>
    <col min="5" max="5" width="23.1796875" style="119" bestFit="1" customWidth="1"/>
    <col min="6" max="6" width="14.453125" style="119" customWidth="1"/>
    <col min="7" max="9" width="14.1796875" style="119" customWidth="1"/>
    <col min="10" max="10" width="17" style="119" customWidth="1"/>
    <col min="11" max="14" width="14.1796875" style="119" customWidth="1"/>
    <col min="15" max="15" width="17.7265625" style="119" customWidth="1"/>
    <col min="16" max="16" width="2.453125" style="119" customWidth="1"/>
    <col min="17" max="16384" width="7" style="119"/>
  </cols>
  <sheetData>
    <row r="1" spans="1:15" s="1" customFormat="1" ht="25.5" customHeight="1">
      <c r="A1" s="60"/>
      <c r="B1" s="154" t="str">
        <f>コード!$A$1</f>
        <v>ビスフェノールA（海外供給者）</v>
      </c>
    </row>
    <row r="2" spans="1:15" ht="14">
      <c r="A2" s="182"/>
      <c r="B2" s="182" t="s">
        <v>138</v>
      </c>
    </row>
    <row r="3" spans="1:15" ht="7.5" customHeight="1" thickBot="1"/>
    <row r="4" spans="1:15" ht="13.5" customHeight="1" thickBot="1">
      <c r="B4" s="773" t="s">
        <v>56</v>
      </c>
      <c r="C4" s="774"/>
      <c r="D4" s="774"/>
      <c r="E4" s="771" t="str">
        <f>IF(様式一覧表!D5="","",様式一覧表!D5)</f>
        <v/>
      </c>
      <c r="F4" s="799"/>
      <c r="G4" s="772"/>
      <c r="H4" s="208"/>
      <c r="I4" s="208"/>
      <c r="J4" s="208"/>
      <c r="K4" s="208"/>
    </row>
    <row r="5" spans="1:15" s="102" customFormat="1" ht="6" customHeight="1"/>
    <row r="6" spans="1:15" ht="13">
      <c r="B6" s="148" t="s">
        <v>57</v>
      </c>
      <c r="C6" s="149"/>
      <c r="D6" s="149"/>
      <c r="E6" s="149"/>
      <c r="F6" s="149"/>
    </row>
    <row r="8" spans="1:15" s="102" customFormat="1" ht="13">
      <c r="B8" s="102" t="s">
        <v>102</v>
      </c>
      <c r="O8" s="110"/>
    </row>
    <row r="9" spans="1:15" s="102" customFormat="1" ht="13">
      <c r="B9" s="147" t="s">
        <v>59</v>
      </c>
      <c r="D9" s="103"/>
      <c r="E9" s="103"/>
      <c r="F9" s="103"/>
      <c r="G9" s="103"/>
      <c r="H9" s="103"/>
      <c r="I9" s="103"/>
      <c r="J9" s="103"/>
      <c r="K9" s="103"/>
      <c r="L9" s="103"/>
      <c r="M9" s="103"/>
      <c r="N9" s="103"/>
    </row>
    <row r="10" spans="1:15" s="102" customFormat="1" ht="13">
      <c r="B10" s="102" t="s">
        <v>60</v>
      </c>
      <c r="D10" s="103"/>
      <c r="E10" s="103"/>
      <c r="F10" s="103"/>
      <c r="G10" s="103"/>
      <c r="H10" s="103"/>
      <c r="I10" s="103"/>
      <c r="J10" s="103"/>
      <c r="K10" s="103"/>
      <c r="L10" s="103"/>
      <c r="M10" s="103"/>
      <c r="N10" s="103"/>
    </row>
    <row r="11" spans="1:15" ht="40.5" customHeight="1">
      <c r="B11" s="796"/>
      <c r="C11" s="797"/>
      <c r="D11" s="797"/>
      <c r="E11" s="798"/>
      <c r="F11" s="482" t="s">
        <v>65</v>
      </c>
      <c r="G11" s="482" t="s">
        <v>66</v>
      </c>
      <c r="H11" s="482" t="s">
        <v>104</v>
      </c>
      <c r="I11" s="482" t="s">
        <v>68</v>
      </c>
      <c r="J11" s="483" t="s">
        <v>69</v>
      </c>
    </row>
    <row r="12" spans="1:15" ht="15.65" customHeight="1">
      <c r="B12" s="806" t="s">
        <v>76</v>
      </c>
      <c r="C12" s="783" t="s">
        <v>105</v>
      </c>
      <c r="D12" s="784"/>
      <c r="E12" s="123" t="s">
        <v>106</v>
      </c>
      <c r="F12" s="152" t="str">
        <f>IF('様式A-1-7'!F12="","","【"&amp;(IF(ABS('様式A-1-7'!F12)&gt;0,100,"0")&amp;"】"))</f>
        <v/>
      </c>
      <c r="G12" s="152" t="str">
        <f>IF('様式A-1-7'!G12="","","【"&amp;(IF('様式A-1-7'!G12&gt;='様式A-1-7'!$F12,ROUND(100+ABS('様式A-1-7'!$F12-'様式A-1-7'!G12)/ABS('様式A-1-7'!$F12/100),0),ROUND(100-ABS('様式A-1-7'!$F12-'様式A-1-7'!G12)/ABS('様式A-1-7'!$F12/100),0))&amp;"】"))</f>
        <v/>
      </c>
      <c r="H12" s="152" t="str">
        <f>IF('様式A-1-7'!H12="","","【"&amp;(IF('様式A-1-7'!H12&gt;='様式A-1-7'!$F12,ROUND(100+ABS('様式A-1-7'!$F12-'様式A-1-7'!H12)/ABS('様式A-1-7'!$F12/100),0),ROUND(100-ABS('様式A-1-7'!$F12-'様式A-1-7'!H12)/ABS('様式A-1-7'!$F12/100),0))&amp;"】"))</f>
        <v/>
      </c>
      <c r="I12" s="152" t="str">
        <f>IF('様式A-1-7'!I12="","","【"&amp;(IF('様式A-1-7'!I12&gt;='様式A-1-7'!$F12,ROUND(100+ABS('様式A-1-7'!$F12-'様式A-1-7'!I12)/ABS('様式A-1-7'!$F12/100),0),ROUND(100-ABS('様式A-1-7'!$F12-'様式A-1-7'!I12)/ABS('様式A-1-7'!$F12/100),0))&amp;"】"))</f>
        <v/>
      </c>
      <c r="J12" s="152" t="str">
        <f>IF('様式A-1-7'!J12="","","【"&amp;(IF('様式A-1-7'!J12&gt;='様式A-1-7'!$F12,ROUND(100+ABS('様式A-1-7'!$F12-'様式A-1-7'!J12)/ABS('様式A-1-7'!$F12/100),0),ROUND(100-ABS('様式A-1-7'!$F12-'様式A-1-7'!J12)/ABS('様式A-1-7'!$F12/100),0))&amp;"】"))</f>
        <v/>
      </c>
    </row>
    <row r="13" spans="1:15" ht="15.65" customHeight="1">
      <c r="B13" s="806"/>
      <c r="C13" s="785" t="s">
        <v>107</v>
      </c>
      <c r="D13" s="786"/>
      <c r="E13" s="120" t="s">
        <v>108</v>
      </c>
      <c r="F13" s="109" t="str">
        <f>IF('様式A-1-7'!F13="","","【"&amp;(IF(ABS('様式A-1-7'!F13)&gt;0,100,"0")&amp;"】"))</f>
        <v/>
      </c>
      <c r="G13" s="109" t="str">
        <f>IF('様式A-1-7'!G13="","","【"&amp;(IF('様式A-1-7'!G13&gt;='様式A-1-7'!$F13,ROUND(100+ABS('様式A-1-7'!$F13-'様式A-1-7'!G13)/ABS('様式A-1-7'!$F13/100),0),ROUND(100-ABS('様式A-1-7'!$F13-'様式A-1-7'!G13)/ABS('様式A-1-7'!$F13/100),0))&amp;"】"))</f>
        <v/>
      </c>
      <c r="H13" s="109" t="str">
        <f>IF('様式A-1-7'!H13="","","【"&amp;(IF('様式A-1-7'!H13&gt;='様式A-1-7'!$F13,ROUND(100+ABS('様式A-1-7'!$F13-'様式A-1-7'!H13)/ABS('様式A-1-7'!$F13/100),0),ROUND(100-ABS('様式A-1-7'!$F13-'様式A-1-7'!H13)/ABS('様式A-1-7'!$F13/100),0))&amp;"】"))</f>
        <v/>
      </c>
      <c r="I13" s="109" t="str">
        <f>IF('様式A-1-7'!I13="","","【"&amp;(IF('様式A-1-7'!I13&gt;='様式A-1-7'!$F13,ROUND(100+ABS('様式A-1-7'!$F13-'様式A-1-7'!I13)/ABS('様式A-1-7'!$F13/100),0),ROUND(100-ABS('様式A-1-7'!$F13-'様式A-1-7'!I13)/ABS('様式A-1-7'!$F13/100),0))&amp;"】"))</f>
        <v/>
      </c>
      <c r="J13" s="109" t="str">
        <f>IF('様式A-1-7'!J13="","","【"&amp;(IF('様式A-1-7'!J13&gt;='様式A-1-7'!$F13,ROUND(100+ABS('様式A-1-7'!$F13-'様式A-1-7'!J13)/ABS('様式A-1-7'!$F13/100),0),ROUND(100-ABS('様式A-1-7'!$F13-'様式A-1-7'!J13)/ABS('様式A-1-7'!$F13/100),0))&amp;"】"))</f>
        <v/>
      </c>
    </row>
    <row r="14" spans="1:15" ht="15.65" customHeight="1">
      <c r="B14" s="806"/>
      <c r="C14" s="190"/>
      <c r="D14" s="121"/>
      <c r="E14" s="130" t="s">
        <v>109</v>
      </c>
      <c r="F14" s="243" t="e">
        <f>IF('様式A-1-7'!F14="","","【"&amp;(IF(ABS('様式A-1-7'!F14)&gt;0,100,"0")&amp;"】"))</f>
        <v>#DIV/0!</v>
      </c>
      <c r="G14" s="243" t="e">
        <f>IF('様式A-1-7'!G14="","","【"&amp;(IF('様式A-1-7'!G14&gt;='様式A-1-7'!$F$14,ROUND(100+ABS('様式A-1-7'!$F$14-'様式A-1-7'!G14)/ABS('様式A-1-7'!$F$14/100),0),ROUND(100-ABS('様式A-1-7'!$F$14-'様式A-1-7'!G14)/ABS('様式A-1-7'!$F$14/100),0))&amp;"】"))</f>
        <v>#DIV/0!</v>
      </c>
      <c r="H14" s="243" t="e">
        <f>IF('様式A-1-7'!H14="","","【"&amp;(IF('様式A-1-7'!H14&gt;='様式A-1-7'!$F$14,ROUND(100+ABS('様式A-1-7'!$F$14-'様式A-1-7'!H14)/ABS('様式A-1-7'!$F$14/100),0),ROUND(100-ABS('様式A-1-7'!$F$14-'様式A-1-7'!H14)/ABS('様式A-1-7'!$F$14/100),0))&amp;"】"))</f>
        <v>#DIV/0!</v>
      </c>
      <c r="I14" s="243" t="e">
        <f>IF('様式A-1-7'!I14="","","【"&amp;(IF('様式A-1-7'!I14&gt;='様式A-1-7'!$F$14,ROUND(100+ABS('様式A-1-7'!$F$14-'様式A-1-7'!I14)/ABS('様式A-1-7'!$F$14/100),0),ROUND(100-ABS('様式A-1-7'!$F$14-'様式A-1-7'!I14)/ABS('様式A-1-7'!$F$14/100),0))&amp;"】"))</f>
        <v>#DIV/0!</v>
      </c>
      <c r="J14" s="243" t="e">
        <f>IF('様式A-1-7'!J14="","","【"&amp;(IF('様式A-1-7'!J14&gt;='様式A-1-7'!$F$14,ROUND(100+ABS('様式A-1-7'!$F$14-'様式A-1-7'!J14)/ABS('様式A-1-7'!$F$14/100),0),ROUND(100-ABS('様式A-1-7'!$F$14-'様式A-1-7'!J14)/ABS('様式A-1-7'!$F$14/100),0))&amp;"】"))</f>
        <v>#DIV/0!</v>
      </c>
    </row>
    <row r="15" spans="1:15" ht="15.65" customHeight="1">
      <c r="B15" s="806"/>
      <c r="C15" s="122"/>
      <c r="D15" s="780" t="s">
        <v>110</v>
      </c>
      <c r="E15" s="123" t="s">
        <v>111</v>
      </c>
      <c r="F15" s="108" t="str">
        <f>IF('様式A-1-7'!F15="","","【"&amp;(IF(ABS('様式A-1-7'!F15)&gt;0,100,"0")&amp;"】"))</f>
        <v/>
      </c>
      <c r="G15" s="108" t="str">
        <f>IF('様式A-1-7'!G15="","","【"&amp;(IF('様式A-1-7'!G15&gt;='様式A-1-7'!$F15,ROUND(100+ABS('様式A-1-7'!$F15-'様式A-1-7'!G15)/ABS('様式A-1-7'!$F15/100),0),ROUND(100-ABS('様式A-1-7'!$F15-'様式A-1-7'!G15)/ABS('様式A-1-7'!$F15/100),0))&amp;"】"))</f>
        <v/>
      </c>
      <c r="H15" s="108" t="str">
        <f>IF('様式A-1-7'!H15="","","【"&amp;(IF('様式A-1-7'!H15&gt;='様式A-1-7'!$F15,ROUND(100+ABS('様式A-1-7'!$F15-'様式A-1-7'!H15)/ABS('様式A-1-7'!$F15/100),0),ROUND(100-ABS('様式A-1-7'!$F15-'様式A-1-7'!H15)/ABS('様式A-1-7'!$F15/100),0))&amp;"】"))</f>
        <v/>
      </c>
      <c r="I15" s="108" t="str">
        <f>IF('様式A-1-7'!I15="","","【"&amp;(IF('様式A-1-7'!I15&gt;='様式A-1-7'!$F15,ROUND(100+ABS('様式A-1-7'!$F15-'様式A-1-7'!I15)/ABS('様式A-1-7'!$F15/100),0),ROUND(100-ABS('様式A-1-7'!$F15-'様式A-1-7'!I15)/ABS('様式A-1-7'!$F15/100),0))&amp;"】"))</f>
        <v/>
      </c>
      <c r="J15" s="108" t="str">
        <f>IF('様式A-1-7'!J15="","","【"&amp;(IF('様式A-1-7'!J15&gt;='様式A-1-7'!$F15,ROUND(100+ABS('様式A-1-7'!$F15-'様式A-1-7'!J15)/ABS('様式A-1-7'!$F15/100),0),ROUND(100-ABS('様式A-1-7'!$F15-'様式A-1-7'!J15)/ABS('様式A-1-7'!$F15/100),0))&amp;"】"))</f>
        <v/>
      </c>
    </row>
    <row r="16" spans="1:15" ht="15.65" customHeight="1">
      <c r="B16" s="806"/>
      <c r="C16" s="124"/>
      <c r="D16" s="781"/>
      <c r="E16" s="120" t="s">
        <v>112</v>
      </c>
      <c r="F16" s="109" t="str">
        <f>IF('様式A-1-7'!F16="","","【"&amp;(IF(ABS('様式A-1-7'!F16)&gt;0,100,"0")&amp;"】"))</f>
        <v/>
      </c>
      <c r="G16" s="109" t="str">
        <f>IF('様式A-1-7'!G16="","","【"&amp;(IF('様式A-1-7'!G16&gt;='様式A-1-7'!$F16,ROUND(100+ABS('様式A-1-7'!$F16-'様式A-1-7'!G16)/ABS('様式A-1-7'!$F16/100),0),ROUND(100-ABS('様式A-1-7'!$F16-'様式A-1-7'!G16)/ABS('様式A-1-7'!$F16/100),0))&amp;"】"))</f>
        <v/>
      </c>
      <c r="H16" s="109" t="str">
        <f>IF('様式A-1-7'!H16="","","【"&amp;(IF('様式A-1-7'!H16&gt;='様式A-1-7'!$F16,ROUND(100+ABS('様式A-1-7'!$F16-'様式A-1-7'!H16)/ABS('様式A-1-7'!$F16/100),0),ROUND(100-ABS('様式A-1-7'!$F16-'様式A-1-7'!H16)/ABS('様式A-1-7'!$F16/100),0))&amp;"】"))</f>
        <v/>
      </c>
      <c r="I16" s="109" t="str">
        <f>IF('様式A-1-7'!I16="","","【"&amp;(IF('様式A-1-7'!I16&gt;='様式A-1-7'!$F16,ROUND(100+ABS('様式A-1-7'!$F16-'様式A-1-7'!I16)/ABS('様式A-1-7'!$F16/100),0),ROUND(100-ABS('様式A-1-7'!$F16-'様式A-1-7'!I16)/ABS('様式A-1-7'!$F16/100),0))&amp;"】"))</f>
        <v/>
      </c>
      <c r="J16" s="109" t="str">
        <f>IF('様式A-1-7'!J16="","","【"&amp;(IF('様式A-1-7'!J16&gt;='様式A-1-7'!$F16,ROUND(100+ABS('様式A-1-7'!$F16-'様式A-1-7'!J16)/ABS('様式A-1-7'!$F16/100),0),ROUND(100-ABS('様式A-1-7'!$F16-'様式A-1-7'!J16)/ABS('様式A-1-7'!$F16/100),0))&amp;"】"))</f>
        <v/>
      </c>
    </row>
    <row r="17" spans="2:10" ht="15.65" customHeight="1">
      <c r="B17" s="806"/>
      <c r="C17" s="190"/>
      <c r="D17" s="782"/>
      <c r="E17" s="125" t="s">
        <v>113</v>
      </c>
      <c r="F17" s="334" t="e">
        <f>IF('様式A-1-7'!F17="","","【"&amp;(IF(ABS('様式A-1-7'!F17)&gt;0,100,"0")&amp;"】"))</f>
        <v>#DIV/0!</v>
      </c>
      <c r="G17" s="243" t="e">
        <f>IF('様式A-1-7'!G17="","","【"&amp;(IF('様式A-1-7'!G17&gt;='様式A-1-7'!$F$17,ROUND(100+ABS('様式A-1-7'!$F$17-'様式A-1-7'!G17)/ABS('様式A-1-7'!$F$17/100),0),ROUND(100-ABS('様式A-1-7'!$F$17-'様式A-1-7'!G17)/ABS('様式A-1-7'!$F$17/100),0))&amp;"】"))</f>
        <v>#DIV/0!</v>
      </c>
      <c r="H17" s="243" t="e">
        <f>IF('様式A-1-7'!H17="","","【"&amp;(IF('様式A-1-7'!H17&gt;='様式A-1-7'!$F$17,ROUND(100+ABS('様式A-1-7'!$F$17-'様式A-1-7'!H17)/ABS('様式A-1-7'!$F$17/100),0),ROUND(100-ABS('様式A-1-7'!$F$17-'様式A-1-7'!H17)/ABS('様式A-1-7'!$F$17/100),0))&amp;"】"))</f>
        <v>#DIV/0!</v>
      </c>
      <c r="I17" s="243" t="e">
        <f>IF('様式A-1-7'!I17="","","【"&amp;(IF('様式A-1-7'!I17&gt;='様式A-1-7'!$F$17,ROUND(100+ABS('様式A-1-7'!$F$17-'様式A-1-7'!I17)/ABS('様式A-1-7'!$F$17/100),0),ROUND(100-ABS('様式A-1-7'!$F$17-'様式A-1-7'!I17)/ABS('様式A-1-7'!$F$17/100),0))&amp;"】"))</f>
        <v>#DIV/0!</v>
      </c>
      <c r="J17" s="243" t="e">
        <f>IF('様式A-1-7'!J17="","","【"&amp;(IF('様式A-1-7'!J17&gt;='様式A-1-7'!$F$17,ROUND(100+ABS('様式A-1-7'!$F$17-'様式A-1-7'!J17)/ABS('様式A-1-7'!$F$17/100),0),ROUND(100-ABS('様式A-1-7'!$F$17-'様式A-1-7'!J17)/ABS('様式A-1-7'!$F$17/100),0))&amp;"】"))</f>
        <v>#DIV/0!</v>
      </c>
    </row>
    <row r="18" spans="2:10" ht="15.65" customHeight="1">
      <c r="B18" s="806"/>
      <c r="C18" s="122"/>
      <c r="D18" s="793" t="s">
        <v>114</v>
      </c>
      <c r="E18" s="123" t="s">
        <v>111</v>
      </c>
      <c r="F18" s="108" t="str">
        <f>IF('様式A-1-7'!F18="","","【"&amp;(IF(ABS('様式A-1-7'!F18)&gt;0,100,"0")&amp;"】"))</f>
        <v/>
      </c>
      <c r="G18" s="108" t="str">
        <f>IF('様式A-1-7'!G18="","","【"&amp;(IF('様式A-1-7'!G18&gt;='様式A-1-7'!$F18,ROUND(100+ABS('様式A-1-7'!$F18-'様式A-1-7'!G18)/ABS('様式A-1-7'!$F18/100),0),ROUND(100-ABS('様式A-1-7'!$F18-'様式A-1-7'!G18)/ABS('様式A-1-7'!$F18/100),0))&amp;"】"))</f>
        <v/>
      </c>
      <c r="H18" s="108" t="str">
        <f>IF('様式A-1-7'!H18="","","【"&amp;(IF('様式A-1-7'!H18&gt;='様式A-1-7'!$F18,ROUND(100+ABS('様式A-1-7'!$F18-'様式A-1-7'!H18)/ABS('様式A-1-7'!$F18/100),0),ROUND(100-ABS('様式A-1-7'!$F18-'様式A-1-7'!H18)/ABS('様式A-1-7'!$F18/100),0))&amp;"】"))</f>
        <v/>
      </c>
      <c r="I18" s="108" t="str">
        <f>IF('様式A-1-7'!I18="","","【"&amp;(IF('様式A-1-7'!I18&gt;='様式A-1-7'!$F18,ROUND(100+ABS('様式A-1-7'!$F18-'様式A-1-7'!I18)/ABS('様式A-1-7'!$F18/100),0),ROUND(100-ABS('様式A-1-7'!$F18-'様式A-1-7'!I18)/ABS('様式A-1-7'!$F18/100),0))&amp;"】"))</f>
        <v/>
      </c>
      <c r="J18" s="108" t="str">
        <f>IF('様式A-1-7'!J18="","","【"&amp;(IF('様式A-1-7'!J18&gt;='様式A-1-7'!$F18,ROUND(100+ABS('様式A-1-7'!$F18-'様式A-1-7'!J18)/ABS('様式A-1-7'!$F18/100),0),ROUND(100-ABS('様式A-1-7'!$F18-'様式A-1-7'!J18)/ABS('様式A-1-7'!$F18/100),0))&amp;"】"))</f>
        <v/>
      </c>
    </row>
    <row r="19" spans="2:10" ht="15.65" customHeight="1">
      <c r="B19" s="806"/>
      <c r="C19" s="124"/>
      <c r="D19" s="781"/>
      <c r="E19" s="120" t="s">
        <v>112</v>
      </c>
      <c r="F19" s="109" t="str">
        <f>IF('様式A-1-7'!F19="","","【"&amp;(IF(ABS('様式A-1-7'!F19)&gt;0,100,"0")&amp;"】"))</f>
        <v/>
      </c>
      <c r="G19" s="109" t="str">
        <f>IF('様式A-1-7'!G19="","","【"&amp;(IF('様式A-1-7'!G19&gt;='様式A-1-7'!$F19,ROUND(100+ABS('様式A-1-7'!$F19-'様式A-1-7'!G19)/ABS('様式A-1-7'!$F19/100),0),ROUND(100-ABS('様式A-1-7'!$F19-'様式A-1-7'!G19)/ABS('様式A-1-7'!$F19/100),0))&amp;"】"))</f>
        <v/>
      </c>
      <c r="H19" s="109" t="str">
        <f>IF('様式A-1-7'!H19="","","【"&amp;(IF('様式A-1-7'!H19&gt;='様式A-1-7'!$F19,ROUND(100+ABS('様式A-1-7'!$F19-'様式A-1-7'!H19)/ABS('様式A-1-7'!$F19/100),0),ROUND(100-ABS('様式A-1-7'!$F19-'様式A-1-7'!H19)/ABS('様式A-1-7'!$F19/100),0))&amp;"】"))</f>
        <v/>
      </c>
      <c r="I19" s="109" t="str">
        <f>IF('様式A-1-7'!I19="","","【"&amp;(IF('様式A-1-7'!I19&gt;='様式A-1-7'!$F19,ROUND(100+ABS('様式A-1-7'!$F19-'様式A-1-7'!I19)/ABS('様式A-1-7'!$F19/100),0),ROUND(100-ABS('様式A-1-7'!$F19-'様式A-1-7'!I19)/ABS('様式A-1-7'!$F19/100),0))&amp;"】"))</f>
        <v/>
      </c>
      <c r="J19" s="109" t="str">
        <f>IF('様式A-1-7'!J19="","","【"&amp;(IF('様式A-1-7'!J19&gt;='様式A-1-7'!$F19,ROUND(100+ABS('様式A-1-7'!$F19-'様式A-1-7'!J19)/ABS('様式A-1-7'!$F19/100),0),ROUND(100-ABS('様式A-1-7'!$F19-'様式A-1-7'!J19)/ABS('様式A-1-7'!$F19/100),0))&amp;"】"))</f>
        <v/>
      </c>
    </row>
    <row r="20" spans="2:10" ht="15.65" customHeight="1">
      <c r="B20" s="806"/>
      <c r="C20" s="126"/>
      <c r="D20" s="794"/>
      <c r="E20" s="125" t="s">
        <v>113</v>
      </c>
      <c r="F20" s="334" t="e">
        <f>IF('様式A-1-7'!F20="","","【"&amp;(IF(ABS('様式A-1-7'!F20)&gt;0,100,"0")&amp;"】"))</f>
        <v>#DIV/0!</v>
      </c>
      <c r="G20" s="243" t="e">
        <f>IF('様式A-1-7'!G20="","","【"&amp;(IF('様式A-1-7'!G20&gt;='様式A-1-7'!$F$20,ROUND(100+ABS('様式A-1-7'!$F$20-'様式A-1-7'!G20)/ABS('様式A-1-7'!$F$20/100),0),ROUND(100-ABS('様式A-1-7'!$F$20-'様式A-1-7'!G20)/ABS('様式A-1-7'!$F$20/100),0))&amp;"】"))</f>
        <v>#DIV/0!</v>
      </c>
      <c r="H20" s="243" t="e">
        <f>IF('様式A-1-7'!H20="","","【"&amp;(IF('様式A-1-7'!H20&gt;='様式A-1-7'!$F$20,ROUND(100+ABS('様式A-1-7'!$F$20-'様式A-1-7'!H20)/ABS('様式A-1-7'!$F$20/100),0),ROUND(100-ABS('様式A-1-7'!$F$20-'様式A-1-7'!H20)/ABS('様式A-1-7'!$F$20/100),0))&amp;"】"))</f>
        <v>#DIV/0!</v>
      </c>
      <c r="I20" s="243" t="e">
        <f>IF('様式A-1-7'!I20="","","【"&amp;(IF('様式A-1-7'!I20&gt;='様式A-1-7'!$F$20,ROUND(100+ABS('様式A-1-7'!$F$20-'様式A-1-7'!I20)/ABS('様式A-1-7'!$F$20/100),0),ROUND(100-ABS('様式A-1-7'!$F$20-'様式A-1-7'!I20)/ABS('様式A-1-7'!$F$20/100),0))&amp;"】"))</f>
        <v>#DIV/0!</v>
      </c>
      <c r="J20" s="243" t="e">
        <f>IF('様式A-1-7'!J20="","","【"&amp;(IF('様式A-1-7'!J20&gt;='様式A-1-7'!$F$20,ROUND(100+ABS('様式A-1-7'!$F$20-'様式A-1-7'!J20)/ABS('様式A-1-7'!$F$20/100),0),ROUND(100-ABS('様式A-1-7'!$F$20-'様式A-1-7'!J20)/ABS('様式A-1-7'!$F$20/100),0))&amp;"】"))</f>
        <v>#DIV/0!</v>
      </c>
    </row>
    <row r="21" spans="2:10" ht="15.65" customHeight="1">
      <c r="B21" s="806"/>
      <c r="C21" s="783" t="s">
        <v>115</v>
      </c>
      <c r="D21" s="784"/>
      <c r="E21" s="123" t="s">
        <v>111</v>
      </c>
      <c r="F21" s="108" t="str">
        <f>IF('様式A-1-7'!F21="","","【"&amp;(IF(ABS('様式A-1-7'!F21)&gt;0,100,"0")&amp;"】"))</f>
        <v/>
      </c>
      <c r="G21" s="108" t="str">
        <f>IF('様式A-1-7'!G21="","","【"&amp;(IF('様式A-1-7'!G21&gt;='様式A-1-7'!$F21,ROUND(100+ABS('様式A-1-7'!$F21-'様式A-1-7'!G21)/ABS('様式A-1-7'!$F21/100),0),ROUND(100-ABS('様式A-1-7'!$F21-'様式A-1-7'!G21)/ABS('様式A-1-7'!$F21/100),0))&amp;"】"))</f>
        <v/>
      </c>
      <c r="H21" s="108" t="str">
        <f>IF('様式A-1-7'!H21="","","【"&amp;(IF('様式A-1-7'!H21&gt;='様式A-1-7'!$F21,ROUND(100+ABS('様式A-1-7'!$F21-'様式A-1-7'!H21)/ABS('様式A-1-7'!$F21/100),0),ROUND(100-ABS('様式A-1-7'!$F21-'様式A-1-7'!H21)/ABS('様式A-1-7'!$F21/100),0))&amp;"】"))</f>
        <v/>
      </c>
      <c r="I21" s="108" t="str">
        <f>IF('様式A-1-7'!I21="","","【"&amp;(IF('様式A-1-7'!I21&gt;='様式A-1-7'!$F21,ROUND(100+ABS('様式A-1-7'!$F21-'様式A-1-7'!I21)/ABS('様式A-1-7'!$F21/100),0),ROUND(100-ABS('様式A-1-7'!$F21-'様式A-1-7'!I21)/ABS('様式A-1-7'!$F21/100),0))&amp;"】"))</f>
        <v/>
      </c>
      <c r="J21" s="108" t="str">
        <f>IF('様式A-1-7'!J21="","","【"&amp;(IF('様式A-1-7'!J21&gt;='様式A-1-7'!$F21,ROUND(100+ABS('様式A-1-7'!$F21-'様式A-1-7'!J21)/ABS('様式A-1-7'!$F21/100),0),ROUND(100-ABS('様式A-1-7'!$F21-'様式A-1-7'!J21)/ABS('様式A-1-7'!$F21/100),0))&amp;"】"))</f>
        <v/>
      </c>
    </row>
    <row r="22" spans="2:10" ht="15.65" customHeight="1">
      <c r="B22" s="806"/>
      <c r="C22" s="785" t="s">
        <v>116</v>
      </c>
      <c r="D22" s="786"/>
      <c r="E22" s="120" t="s">
        <v>112</v>
      </c>
      <c r="F22" s="109" t="str">
        <f>IF('様式A-1-7'!F22="","","【"&amp;(IF(ABS('様式A-1-7'!F22)&gt;0,100,"0")&amp;"】"))</f>
        <v/>
      </c>
      <c r="G22" s="109" t="str">
        <f>IF('様式A-1-7'!G22="","","【"&amp;(IF('様式A-1-7'!G22&gt;='様式A-1-7'!$F22,ROUND(100+ABS('様式A-1-7'!$F22-'様式A-1-7'!G22)/ABS('様式A-1-7'!$F22/100),0),ROUND(100-ABS('様式A-1-7'!$F22-'様式A-1-7'!G22)/ABS('様式A-1-7'!$F22/100),0))&amp;"】"))</f>
        <v/>
      </c>
      <c r="H22" s="109" t="str">
        <f>IF('様式A-1-7'!H22="","","【"&amp;(IF('様式A-1-7'!H22&gt;='様式A-1-7'!$F22,ROUND(100+ABS('様式A-1-7'!$F22-'様式A-1-7'!H22)/ABS('様式A-1-7'!$F22/100),0),ROUND(100-ABS('様式A-1-7'!$F22-'様式A-1-7'!H22)/ABS('様式A-1-7'!$F22/100),0))&amp;"】"))</f>
        <v/>
      </c>
      <c r="I22" s="109" t="str">
        <f>IF('様式A-1-7'!I22="","","【"&amp;(IF('様式A-1-7'!I22&gt;='様式A-1-7'!$F22,ROUND(100+ABS('様式A-1-7'!$F22-'様式A-1-7'!I22)/ABS('様式A-1-7'!$F22/100),0),ROUND(100-ABS('様式A-1-7'!$F22-'様式A-1-7'!I22)/ABS('様式A-1-7'!$F22/100),0))&amp;"】"))</f>
        <v/>
      </c>
      <c r="J22" s="109" t="str">
        <f>IF('様式A-1-7'!J22="","","【"&amp;(IF('様式A-1-7'!J22&gt;='様式A-1-7'!$F22,ROUND(100+ABS('様式A-1-7'!$F22-'様式A-1-7'!J22)/ABS('様式A-1-7'!$F22/100),0),ROUND(100-ABS('様式A-1-7'!$F22-'様式A-1-7'!J22)/ABS('様式A-1-7'!$F22/100),0))&amp;"】"))</f>
        <v/>
      </c>
    </row>
    <row r="23" spans="2:10" ht="15.65" customHeight="1">
      <c r="B23" s="806"/>
      <c r="C23" s="190"/>
      <c r="D23" s="121"/>
      <c r="E23" s="125" t="s">
        <v>113</v>
      </c>
      <c r="F23" s="334" t="e">
        <f>IF('様式A-1-7'!F23="","","【"&amp;(IF(ABS('様式A-1-7'!F23)&gt;0,100,"0")&amp;"】"))</f>
        <v>#DIV/0!</v>
      </c>
      <c r="G23" s="243" t="e">
        <f>IF('様式A-1-7'!G23="","","【"&amp;(IF('様式A-1-7'!G23&gt;='様式A-1-7'!$F$23,ROUND(100+ABS('様式A-1-7'!$F$23-'様式A-1-7'!G23)/ABS('様式A-1-7'!$F$23/100),0),ROUND(100-ABS('様式A-1-7'!$F$23-'様式A-1-7'!G23)/ABS('様式A-1-7'!$F$23/100),0))&amp;"】"))</f>
        <v>#DIV/0!</v>
      </c>
      <c r="H23" s="243" t="e">
        <f>IF('様式A-1-7'!H23="","","【"&amp;(IF('様式A-1-7'!H23&gt;='様式A-1-7'!$F$23,ROUND(100+ABS('様式A-1-7'!$F$23-'様式A-1-7'!H23)/ABS('様式A-1-7'!$F$23/100),0),ROUND(100-ABS('様式A-1-7'!$F$23-'様式A-1-7'!H23)/ABS('様式A-1-7'!$F$23/100),0))&amp;"】"))</f>
        <v>#DIV/0!</v>
      </c>
      <c r="I23" s="243" t="e">
        <f>IF('様式A-1-7'!I23="","","【"&amp;(IF('様式A-1-7'!I23&gt;='様式A-1-7'!$F$23,ROUND(100+ABS('様式A-1-7'!$F$23-'様式A-1-7'!I23)/ABS('様式A-1-7'!$F$23/100),0),ROUND(100-ABS('様式A-1-7'!$F$23-'様式A-1-7'!I23)/ABS('様式A-1-7'!$F$23/100),0))&amp;"】"))</f>
        <v>#DIV/0!</v>
      </c>
      <c r="J23" s="243" t="e">
        <f>IF('様式A-1-7'!J23="","","【"&amp;(IF('様式A-1-7'!J23&gt;='様式A-1-7'!$F$23,ROUND(100+ABS('様式A-1-7'!$F$23-'様式A-1-7'!J23)/ABS('様式A-1-7'!$F$23/100),0),ROUND(100-ABS('様式A-1-7'!$F$23-'様式A-1-7'!J23)/ABS('様式A-1-7'!$F$23/100),0))&amp;"】"))</f>
        <v>#DIV/0!</v>
      </c>
    </row>
    <row r="24" spans="2:10" ht="15.65" customHeight="1">
      <c r="B24" s="806"/>
      <c r="C24" s="122"/>
      <c r="D24" s="780" t="s">
        <v>117</v>
      </c>
      <c r="E24" s="123" t="s">
        <v>111</v>
      </c>
      <c r="F24" s="108" t="str">
        <f>IF('様式A-1-7'!F24="","","【"&amp;(IF(ABS('様式A-1-7'!F24)&gt;0,100,"0")&amp;"】"))</f>
        <v/>
      </c>
      <c r="G24" s="108" t="str">
        <f>IF('様式A-1-7'!G24="","","【"&amp;(IF('様式A-1-7'!G24&gt;='様式A-1-7'!$F24,ROUND(100+ABS('様式A-1-7'!$F24-'様式A-1-7'!G24)/ABS('様式A-1-7'!$F24/100),0),ROUND(100-ABS('様式A-1-7'!$F24-'様式A-1-7'!G24)/ABS('様式A-1-7'!$F24/100),0))&amp;"】"))</f>
        <v/>
      </c>
      <c r="H24" s="108" t="str">
        <f>IF('様式A-1-7'!H24="","","【"&amp;(IF('様式A-1-7'!H24&gt;='様式A-1-7'!$F24,ROUND(100+ABS('様式A-1-7'!$F24-'様式A-1-7'!H24)/ABS('様式A-1-7'!$F24/100),0),ROUND(100-ABS('様式A-1-7'!$F24-'様式A-1-7'!H24)/ABS('様式A-1-7'!$F24/100),0))&amp;"】"))</f>
        <v/>
      </c>
      <c r="I24" s="108" t="str">
        <f>IF('様式A-1-7'!I24="","","【"&amp;(IF('様式A-1-7'!I24&gt;='様式A-1-7'!$F24,ROUND(100+ABS('様式A-1-7'!$F24-'様式A-1-7'!I24)/ABS('様式A-1-7'!$F24/100),0),ROUND(100-ABS('様式A-1-7'!$F24-'様式A-1-7'!I24)/ABS('様式A-1-7'!$F24/100),0))&amp;"】"))</f>
        <v/>
      </c>
      <c r="J24" s="108" t="str">
        <f>IF('様式A-1-7'!J24="","","【"&amp;(IF('様式A-1-7'!J24&gt;='様式A-1-7'!$F24,ROUND(100+ABS('様式A-1-7'!$F24-'様式A-1-7'!J24)/ABS('様式A-1-7'!$F24/100),0),ROUND(100-ABS('様式A-1-7'!$F24-'様式A-1-7'!J24)/ABS('様式A-1-7'!$F24/100),0))&amp;"】"))</f>
        <v/>
      </c>
    </row>
    <row r="25" spans="2:10" ht="15.65" customHeight="1">
      <c r="B25" s="806"/>
      <c r="C25" s="124"/>
      <c r="D25" s="781"/>
      <c r="E25" s="120" t="s">
        <v>112</v>
      </c>
      <c r="F25" s="109" t="str">
        <f>IF('様式A-1-7'!F25="","","【"&amp;(IF(ABS('様式A-1-7'!F25)&gt;0,100,"0")&amp;"】"))</f>
        <v/>
      </c>
      <c r="G25" s="109" t="str">
        <f>IF('様式A-1-7'!G25="","","【"&amp;(IF('様式A-1-7'!G25&gt;='様式A-1-7'!$F25,ROUND(100+ABS('様式A-1-7'!$F25-'様式A-1-7'!G25)/ABS('様式A-1-7'!$F25/100),0),ROUND(100-ABS('様式A-1-7'!$F25-'様式A-1-7'!G25)/ABS('様式A-1-7'!$F25/100),0))&amp;"】"))</f>
        <v/>
      </c>
      <c r="H25" s="109" t="str">
        <f>IF('様式A-1-7'!H25="","","【"&amp;(IF('様式A-1-7'!H25&gt;='様式A-1-7'!$F25,ROUND(100+ABS('様式A-1-7'!$F25-'様式A-1-7'!H25)/ABS('様式A-1-7'!$F25/100),0),ROUND(100-ABS('様式A-1-7'!$F25-'様式A-1-7'!H25)/ABS('様式A-1-7'!$F25/100),0))&amp;"】"))</f>
        <v/>
      </c>
      <c r="I25" s="109" t="str">
        <f>IF('様式A-1-7'!I25="","","【"&amp;(IF('様式A-1-7'!I25&gt;='様式A-1-7'!$F25,ROUND(100+ABS('様式A-1-7'!$F25-'様式A-1-7'!I25)/ABS('様式A-1-7'!$F25/100),0),ROUND(100-ABS('様式A-1-7'!$F25-'様式A-1-7'!I25)/ABS('様式A-1-7'!$F25/100),0))&amp;"】"))</f>
        <v/>
      </c>
      <c r="J25" s="109" t="str">
        <f>IF('様式A-1-7'!J25="","","【"&amp;(IF('様式A-1-7'!J25&gt;='様式A-1-7'!$F25,ROUND(100+ABS('様式A-1-7'!$F25-'様式A-1-7'!J25)/ABS('様式A-1-7'!$F25/100),0),ROUND(100-ABS('様式A-1-7'!$F25-'様式A-1-7'!J25)/ABS('様式A-1-7'!$F25/100),0))&amp;"】"))</f>
        <v/>
      </c>
    </row>
    <row r="26" spans="2:10" ht="15.65" customHeight="1">
      <c r="B26" s="806"/>
      <c r="C26" s="190"/>
      <c r="D26" s="782"/>
      <c r="E26" s="125" t="s">
        <v>113</v>
      </c>
      <c r="F26" s="334" t="e">
        <f>IF('様式A-1-7'!F26="","","【"&amp;(IF(ABS('様式A-1-7'!F26)&gt;0,100,"0")&amp;"】"))</f>
        <v>#DIV/0!</v>
      </c>
      <c r="G26" s="243" t="e">
        <f>IF('様式A-1-7'!G26="","","【"&amp;(IF('様式A-1-7'!G26&gt;='様式A-1-7'!$F$26,ROUND(100+ABS('様式A-1-7'!$F$26-'様式A-1-7'!G26)/ABS('様式A-1-7'!$F$26/100),0),ROUND(100-ABS('様式A-1-7'!$F$26-'様式A-1-7'!G26)/ABS('様式A-1-7'!$F$26/100),0))&amp;"】"))</f>
        <v>#DIV/0!</v>
      </c>
      <c r="H26" s="243" t="e">
        <f>IF('様式A-1-7'!H26="","","【"&amp;(IF('様式A-1-7'!H26&gt;='様式A-1-7'!$F$26,ROUND(100+ABS('様式A-1-7'!$F$26-'様式A-1-7'!H26)/ABS('様式A-1-7'!$F$26/100),0),ROUND(100-ABS('様式A-1-7'!$F$26-'様式A-1-7'!H26)/ABS('様式A-1-7'!$F$26/100),0))&amp;"】"))</f>
        <v>#DIV/0!</v>
      </c>
      <c r="I26" s="243" t="e">
        <f>IF('様式A-1-7'!I26="","","【"&amp;(IF('様式A-1-7'!I26&gt;='様式A-1-7'!$F$26,ROUND(100+ABS('様式A-1-7'!$F$26-'様式A-1-7'!I26)/ABS('様式A-1-7'!$F$26/100),0),ROUND(100-ABS('様式A-1-7'!$F$26-'様式A-1-7'!I26)/ABS('様式A-1-7'!$F$26/100),0))&amp;"】"))</f>
        <v>#DIV/0!</v>
      </c>
      <c r="J26" s="243" t="e">
        <f>IF('様式A-1-7'!J26="","","【"&amp;(IF('様式A-1-7'!J26&gt;='様式A-1-7'!$F$26,ROUND(100+ABS('様式A-1-7'!$F$26-'様式A-1-7'!J26)/ABS('様式A-1-7'!$F$26/100),0),ROUND(100-ABS('様式A-1-7'!$F$26-'様式A-1-7'!J26)/ABS('様式A-1-7'!$F$26/100),0))&amp;"】"))</f>
        <v>#DIV/0!</v>
      </c>
    </row>
    <row r="27" spans="2:10" ht="15.65" customHeight="1">
      <c r="B27" s="806"/>
      <c r="C27" s="122"/>
      <c r="D27" s="793" t="s">
        <v>114</v>
      </c>
      <c r="E27" s="123" t="s">
        <v>111</v>
      </c>
      <c r="F27" s="108" t="str">
        <f>IF('様式A-1-7'!F27="","","【"&amp;(IF(ABS('様式A-1-7'!F27)&gt;0,100,"0")&amp;"】"))</f>
        <v/>
      </c>
      <c r="G27" s="108" t="str">
        <f>IF('様式A-1-7'!G27="","","【"&amp;(IF('様式A-1-7'!G27&gt;='様式A-1-7'!$F27,ROUND(100+ABS('様式A-1-7'!$F27-'様式A-1-7'!G27)/ABS('様式A-1-7'!$F27/100),0),ROUND(100-ABS('様式A-1-7'!$F27-'様式A-1-7'!G27)/ABS('様式A-1-7'!$F27/100),0))&amp;"】"))</f>
        <v/>
      </c>
      <c r="H27" s="108" t="str">
        <f>IF('様式A-1-7'!H27="","","【"&amp;(IF('様式A-1-7'!H27&gt;='様式A-1-7'!$F27,ROUND(100+ABS('様式A-1-7'!$F27-'様式A-1-7'!H27)/ABS('様式A-1-7'!$F27/100),0),ROUND(100-ABS('様式A-1-7'!$F27-'様式A-1-7'!H27)/ABS('様式A-1-7'!$F27/100),0))&amp;"】"))</f>
        <v/>
      </c>
      <c r="I27" s="108" t="str">
        <f>IF('様式A-1-7'!I27="","","【"&amp;(IF('様式A-1-7'!I27&gt;='様式A-1-7'!$F27,ROUND(100+ABS('様式A-1-7'!$F27-'様式A-1-7'!I27)/ABS('様式A-1-7'!$F27/100),0),ROUND(100-ABS('様式A-1-7'!$F27-'様式A-1-7'!I27)/ABS('様式A-1-7'!$F27/100),0))&amp;"】"))</f>
        <v/>
      </c>
      <c r="J27" s="108" t="str">
        <f>IF('様式A-1-7'!J27="","","【"&amp;(IF('様式A-1-7'!J27&gt;='様式A-1-7'!$F27,ROUND(100+ABS('様式A-1-7'!$F27-'様式A-1-7'!J27)/ABS('様式A-1-7'!$F27/100),0),ROUND(100-ABS('様式A-1-7'!$F27-'様式A-1-7'!J27)/ABS('様式A-1-7'!$F27/100),0))&amp;"】"))</f>
        <v/>
      </c>
    </row>
    <row r="28" spans="2:10" ht="15.65" customHeight="1">
      <c r="B28" s="806"/>
      <c r="C28" s="124"/>
      <c r="D28" s="781"/>
      <c r="E28" s="120" t="s">
        <v>112</v>
      </c>
      <c r="F28" s="109" t="str">
        <f>IF('様式A-1-7'!F28="","","【"&amp;(IF(ABS('様式A-1-7'!F28)&gt;0,100,"0")&amp;"】"))</f>
        <v/>
      </c>
      <c r="G28" s="109" t="str">
        <f>IF('様式A-1-7'!G28="","","【"&amp;(IF('様式A-1-7'!G28&gt;='様式A-1-7'!$F28,ROUND(100+ABS('様式A-1-7'!$F28-'様式A-1-7'!G28)/ABS('様式A-1-7'!$F28/100),0),ROUND(100-ABS('様式A-1-7'!$F28-'様式A-1-7'!G28)/ABS('様式A-1-7'!$F28/100),0))&amp;"】"))</f>
        <v/>
      </c>
      <c r="H28" s="109" t="str">
        <f>IF('様式A-1-7'!H28="","","【"&amp;(IF('様式A-1-7'!H28&gt;='様式A-1-7'!$F28,ROUND(100+ABS('様式A-1-7'!$F28-'様式A-1-7'!H28)/ABS('様式A-1-7'!$F28/100),0),ROUND(100-ABS('様式A-1-7'!$F28-'様式A-1-7'!H28)/ABS('様式A-1-7'!$F28/100),0))&amp;"】"))</f>
        <v/>
      </c>
      <c r="I28" s="109" t="str">
        <f>IF('様式A-1-7'!I28="","","【"&amp;(IF('様式A-1-7'!I28&gt;='様式A-1-7'!$F28,ROUND(100+ABS('様式A-1-7'!$F28-'様式A-1-7'!I28)/ABS('様式A-1-7'!$F28/100),0),ROUND(100-ABS('様式A-1-7'!$F28-'様式A-1-7'!I28)/ABS('様式A-1-7'!$F28/100),0))&amp;"】"))</f>
        <v/>
      </c>
      <c r="J28" s="109" t="str">
        <f>IF('様式A-1-7'!J28="","","【"&amp;(IF('様式A-1-7'!J28&gt;='様式A-1-7'!$F28,ROUND(100+ABS('様式A-1-7'!$F28-'様式A-1-7'!J28)/ABS('様式A-1-7'!$F28/100),0),ROUND(100-ABS('様式A-1-7'!$F28-'様式A-1-7'!J28)/ABS('様式A-1-7'!$F28/100),0))&amp;"】"))</f>
        <v/>
      </c>
    </row>
    <row r="29" spans="2:10" ht="15.65" customHeight="1">
      <c r="B29" s="806"/>
      <c r="C29" s="126"/>
      <c r="D29" s="794"/>
      <c r="E29" s="125" t="s">
        <v>113</v>
      </c>
      <c r="F29" s="334" t="e">
        <f>IF('様式A-1-7'!F29="","","【"&amp;(IF(ABS('様式A-1-7'!F29)&gt;0,100,"0")&amp;"】"))</f>
        <v>#DIV/0!</v>
      </c>
      <c r="G29" s="243" t="e">
        <f>IF('様式A-1-7'!G29="","","【"&amp;(IF('様式A-1-7'!G29&gt;='様式A-1-7'!$F$29,ROUND(100+ABS('様式A-1-7'!$F$29-'様式A-1-7'!G29)/ABS('様式A-1-7'!$F$29/100),0),ROUND(100-ABS('様式A-1-7'!$F$29-'様式A-1-7'!G29)/ABS('様式A-1-7'!$F$29/100),0))&amp;"】"))</f>
        <v>#DIV/0!</v>
      </c>
      <c r="H29" s="243" t="e">
        <f>IF('様式A-1-7'!H29="","","【"&amp;(IF('様式A-1-7'!H29&gt;='様式A-1-7'!$F$29,ROUND(100+ABS('様式A-1-7'!$F$29-'様式A-1-7'!H29)/ABS('様式A-1-7'!$F$29/100),0),ROUND(100-ABS('様式A-1-7'!$F$29-'様式A-1-7'!H29)/ABS('様式A-1-7'!$F$29/100),0))&amp;"】"))</f>
        <v>#DIV/0!</v>
      </c>
      <c r="I29" s="243" t="e">
        <f>IF('様式A-1-7'!I29="","","【"&amp;(IF('様式A-1-7'!I29&gt;='様式A-1-7'!$F$29,ROUND(100+ABS('様式A-1-7'!$F$29-'様式A-1-7'!I29)/ABS('様式A-1-7'!$F$29/100),0),ROUND(100-ABS('様式A-1-7'!$F$29-'様式A-1-7'!I29)/ABS('様式A-1-7'!$F$29/100),0))&amp;"】"))</f>
        <v>#DIV/0!</v>
      </c>
      <c r="J29" s="243" t="e">
        <f>IF('様式A-1-7'!J29="","","【"&amp;(IF('様式A-1-7'!J29&gt;='様式A-1-7'!$F$29,ROUND(100+ABS('様式A-1-7'!$F$29-'様式A-1-7'!J29)/ABS('様式A-1-7'!$F$29/100),0),ROUND(100-ABS('様式A-1-7'!$F$29-'様式A-1-7'!J29)/ABS('様式A-1-7'!$F$29/100),0))&amp;"】"))</f>
        <v>#DIV/0!</v>
      </c>
    </row>
    <row r="30" spans="2:10" ht="15.65" customHeight="1">
      <c r="B30" s="806"/>
      <c r="C30" s="783" t="s">
        <v>118</v>
      </c>
      <c r="D30" s="784"/>
      <c r="E30" s="123" t="s">
        <v>111</v>
      </c>
      <c r="F30" s="108" t="str">
        <f>IF('様式A-1-7'!F30="","","【"&amp;(IF(ABS('様式A-1-7'!F30)&gt;0,100,"0")&amp;"】"))</f>
        <v/>
      </c>
      <c r="G30" s="108" t="str">
        <f>IF('様式A-1-7'!G30="","","【"&amp;(IF('様式A-1-7'!G30&gt;='様式A-1-7'!$F30,ROUND(100+ABS('様式A-1-7'!$F30-'様式A-1-7'!G30)/ABS('様式A-1-7'!$F30/100),0),ROUND(100-ABS('様式A-1-7'!$F30-'様式A-1-7'!G30)/ABS('様式A-1-7'!$F30/100),0))&amp;"】"))</f>
        <v/>
      </c>
      <c r="H30" s="108" t="str">
        <f>IF('様式A-1-7'!H30="","","【"&amp;(IF('様式A-1-7'!H30&gt;='様式A-1-7'!$F30,ROUND(100+ABS('様式A-1-7'!$F30-'様式A-1-7'!H30)/ABS('様式A-1-7'!$F30/100),0),ROUND(100-ABS('様式A-1-7'!$F30-'様式A-1-7'!H30)/ABS('様式A-1-7'!$F30/100),0))&amp;"】"))</f>
        <v/>
      </c>
      <c r="I30" s="108" t="str">
        <f>IF('様式A-1-7'!I30="","","【"&amp;(IF('様式A-1-7'!I30&gt;='様式A-1-7'!$F30,ROUND(100+ABS('様式A-1-7'!$F30-'様式A-1-7'!I30)/ABS('様式A-1-7'!$F30/100),0),ROUND(100-ABS('様式A-1-7'!$F30-'様式A-1-7'!I30)/ABS('様式A-1-7'!$F30/100),0))&amp;"】"))</f>
        <v/>
      </c>
      <c r="J30" s="108" t="str">
        <f>IF('様式A-1-7'!J30="","","【"&amp;(IF('様式A-1-7'!J30&gt;='様式A-1-7'!$F30,ROUND(100+ABS('様式A-1-7'!$F30-'様式A-1-7'!J30)/ABS('様式A-1-7'!$F30/100),0),ROUND(100-ABS('様式A-1-7'!$F30-'様式A-1-7'!J30)/ABS('様式A-1-7'!$F30/100),0))&amp;"】"))</f>
        <v/>
      </c>
    </row>
    <row r="31" spans="2:10" ht="15.65" customHeight="1">
      <c r="B31" s="806"/>
      <c r="C31" s="808"/>
      <c r="D31" s="809"/>
      <c r="E31" s="120" t="s">
        <v>112</v>
      </c>
      <c r="F31" s="109" t="str">
        <f>IF('様式A-1-7'!F31="","","【"&amp;(IF(ABS('様式A-1-7'!F31)&gt;0,100,"0")&amp;"】"))</f>
        <v/>
      </c>
      <c r="G31" s="109" t="str">
        <f>IF('様式A-1-7'!G31="","","【"&amp;(IF('様式A-1-7'!G31&gt;='様式A-1-7'!$F31,ROUND(100+ABS('様式A-1-7'!$F31-'様式A-1-7'!G31)/ABS('様式A-1-7'!$F31/100),0),ROUND(100-ABS('様式A-1-7'!$F31-'様式A-1-7'!G31)/ABS('様式A-1-7'!$F31/100),0))&amp;"】"))</f>
        <v/>
      </c>
      <c r="H31" s="109" t="str">
        <f>IF('様式A-1-7'!H31="","","【"&amp;(IF('様式A-1-7'!H31&gt;='様式A-1-7'!$F31,ROUND(100+ABS('様式A-1-7'!$F31-'様式A-1-7'!H31)/ABS('様式A-1-7'!$F31/100),0),ROUND(100-ABS('様式A-1-7'!$F31-'様式A-1-7'!H31)/ABS('様式A-1-7'!$F31/100),0))&amp;"】"))</f>
        <v/>
      </c>
      <c r="I31" s="109" t="str">
        <f>IF('様式A-1-7'!I31="","","【"&amp;(IF('様式A-1-7'!I31&gt;='様式A-1-7'!$F31,ROUND(100+ABS('様式A-1-7'!$F31-'様式A-1-7'!I31)/ABS('様式A-1-7'!$F31/100),0),ROUND(100-ABS('様式A-1-7'!$F31-'様式A-1-7'!I31)/ABS('様式A-1-7'!$F31/100),0))&amp;"】"))</f>
        <v/>
      </c>
      <c r="J31" s="109" t="str">
        <f>IF('様式A-1-7'!J31="","","【"&amp;(IF('様式A-1-7'!J31&gt;='様式A-1-7'!$F31,ROUND(100+ABS('様式A-1-7'!$F31-'様式A-1-7'!J31)/ABS('様式A-1-7'!$F31/100),0),ROUND(100-ABS('様式A-1-7'!$F31-'様式A-1-7'!J31)/ABS('様式A-1-7'!$F31/100),0))&amp;"】"))</f>
        <v/>
      </c>
    </row>
    <row r="32" spans="2:10" ht="15.65" customHeight="1">
      <c r="B32" s="806"/>
      <c r="C32" s="190"/>
      <c r="D32" s="121"/>
      <c r="E32" s="125" t="s">
        <v>113</v>
      </c>
      <c r="F32" s="334" t="e">
        <f>IF('様式A-1-7'!F32="","","【"&amp;(IF(ABS('様式A-1-7'!F32)&gt;0,100,"0")&amp;"】"))</f>
        <v>#DIV/0!</v>
      </c>
      <c r="G32" s="243" t="e">
        <f>IF('様式A-1-7'!G32="","","【"&amp;(IF('様式A-1-7'!G32&gt;='様式A-1-7'!$F$32,ROUND(100+ABS('様式A-1-7'!$F$32-'様式A-1-7'!G32)/ABS('様式A-1-7'!$F$32/100),0),ROUND(100-ABS('様式A-1-7'!$F$32-'様式A-1-7'!G32)/ABS('様式A-1-7'!$F$32/100),0))&amp;"】"))</f>
        <v>#DIV/0!</v>
      </c>
      <c r="H32" s="243" t="e">
        <f>IF('様式A-1-7'!H32="","","【"&amp;(IF('様式A-1-7'!H32&gt;='様式A-1-7'!$F$32,ROUND(100+ABS('様式A-1-7'!$F$32-'様式A-1-7'!H32)/ABS('様式A-1-7'!$F$32/100),0),ROUND(100-ABS('様式A-1-7'!$F$32-'様式A-1-7'!H32)/ABS('様式A-1-7'!$F$32/100),0))&amp;"】"))</f>
        <v>#DIV/0!</v>
      </c>
      <c r="I32" s="243" t="e">
        <f>IF('様式A-1-7'!I32="","","【"&amp;(IF('様式A-1-7'!I32&gt;='様式A-1-7'!$F$32,ROUND(100+ABS('様式A-1-7'!$F$32-'様式A-1-7'!I32)/ABS('様式A-1-7'!$F$32/100),0),ROUND(100-ABS('様式A-1-7'!$F$32-'様式A-1-7'!I32)/ABS('様式A-1-7'!$F$32/100),0))&amp;"】"))</f>
        <v>#DIV/0!</v>
      </c>
      <c r="J32" s="243" t="e">
        <f>IF('様式A-1-7'!J32="","","【"&amp;(IF('様式A-1-7'!J32&gt;='様式A-1-7'!$F$32,ROUND(100+ABS('様式A-1-7'!$F$32-'様式A-1-7'!J32)/ABS('様式A-1-7'!$F$32/100),0),ROUND(100-ABS('様式A-1-7'!$F$32-'様式A-1-7'!J32)/ABS('様式A-1-7'!$F$32/100),0))&amp;"】"))</f>
        <v>#DIV/0!</v>
      </c>
    </row>
    <row r="33" spans="2:15" ht="15.65" customHeight="1">
      <c r="B33" s="806"/>
      <c r="C33" s="122"/>
      <c r="D33" s="780" t="s">
        <v>117</v>
      </c>
      <c r="E33" s="123" t="s">
        <v>111</v>
      </c>
      <c r="F33" s="108" t="str">
        <f>IF('様式A-1-7'!F33="","","【"&amp;(IF(ABS('様式A-1-7'!F33)&gt;0,100,"0")&amp;"】"))</f>
        <v/>
      </c>
      <c r="G33" s="108" t="str">
        <f>IF('様式A-1-7'!G33="","","【"&amp;(IF('様式A-1-7'!G33&gt;='様式A-1-7'!$F33,ROUND(100+ABS('様式A-1-7'!$F33-'様式A-1-7'!G33)/ABS('様式A-1-7'!$F33/100),0),ROUND(100-ABS('様式A-1-7'!$F33-'様式A-1-7'!G33)/ABS('様式A-1-7'!$F33/100),0))&amp;"】"))</f>
        <v/>
      </c>
      <c r="H33" s="108" t="str">
        <f>IF('様式A-1-7'!H33="","","【"&amp;(IF('様式A-1-7'!H33&gt;='様式A-1-7'!$F33,ROUND(100+ABS('様式A-1-7'!$F33-'様式A-1-7'!H33)/ABS('様式A-1-7'!$F33/100),0),ROUND(100-ABS('様式A-1-7'!$F33-'様式A-1-7'!H33)/ABS('様式A-1-7'!$F33/100),0))&amp;"】"))</f>
        <v/>
      </c>
      <c r="I33" s="108" t="str">
        <f>IF('様式A-1-7'!I33="","","【"&amp;(IF('様式A-1-7'!I33&gt;='様式A-1-7'!$F33,ROUND(100+ABS('様式A-1-7'!$F33-'様式A-1-7'!I33)/ABS('様式A-1-7'!$F33/100),0),ROUND(100-ABS('様式A-1-7'!$F33-'様式A-1-7'!I33)/ABS('様式A-1-7'!$F33/100),0))&amp;"】"))</f>
        <v/>
      </c>
      <c r="J33" s="108" t="str">
        <f>IF('様式A-1-7'!J33="","","【"&amp;(IF('様式A-1-7'!J33&gt;='様式A-1-7'!$F33,ROUND(100+ABS('様式A-1-7'!$F33-'様式A-1-7'!J33)/ABS('様式A-1-7'!$F33/100),0),ROUND(100-ABS('様式A-1-7'!$F33-'様式A-1-7'!J33)/ABS('様式A-1-7'!$F33/100),0))&amp;"】"))</f>
        <v/>
      </c>
    </row>
    <row r="34" spans="2:15" ht="15.65" customHeight="1">
      <c r="B34" s="806"/>
      <c r="C34" s="124"/>
      <c r="D34" s="781"/>
      <c r="E34" s="120" t="s">
        <v>112</v>
      </c>
      <c r="F34" s="109" t="str">
        <f>IF('様式A-1-7'!F34="","","【"&amp;(IF(ABS('様式A-1-7'!F34)&gt;0,100,"0")&amp;"】"))</f>
        <v/>
      </c>
      <c r="G34" s="109" t="str">
        <f>IF('様式A-1-7'!G34="","","【"&amp;(IF('様式A-1-7'!G34&gt;='様式A-1-7'!$F34,ROUND(100+ABS('様式A-1-7'!$F34-'様式A-1-7'!G34)/ABS('様式A-1-7'!$F34/100),0),ROUND(100-ABS('様式A-1-7'!$F34-'様式A-1-7'!G34)/ABS('様式A-1-7'!$F34/100),0))&amp;"】"))</f>
        <v/>
      </c>
      <c r="H34" s="109" t="str">
        <f>IF('様式A-1-7'!H34="","","【"&amp;(IF('様式A-1-7'!H34&gt;='様式A-1-7'!$F34,ROUND(100+ABS('様式A-1-7'!$F34-'様式A-1-7'!H34)/ABS('様式A-1-7'!$F34/100),0),ROUND(100-ABS('様式A-1-7'!$F34-'様式A-1-7'!H34)/ABS('様式A-1-7'!$F34/100),0))&amp;"】"))</f>
        <v/>
      </c>
      <c r="I34" s="109" t="str">
        <f>IF('様式A-1-7'!I34="","","【"&amp;(IF('様式A-1-7'!I34&gt;='様式A-1-7'!$F34,ROUND(100+ABS('様式A-1-7'!$F34-'様式A-1-7'!I34)/ABS('様式A-1-7'!$F34/100),0),ROUND(100-ABS('様式A-1-7'!$F34-'様式A-1-7'!I34)/ABS('様式A-1-7'!$F34/100),0))&amp;"】"))</f>
        <v/>
      </c>
      <c r="J34" s="109" t="str">
        <f>IF('様式A-1-7'!J34="","","【"&amp;(IF('様式A-1-7'!J34&gt;='様式A-1-7'!$F34,ROUND(100+ABS('様式A-1-7'!$F34-'様式A-1-7'!J34)/ABS('様式A-1-7'!$F34/100),0),ROUND(100-ABS('様式A-1-7'!$F34-'様式A-1-7'!J34)/ABS('様式A-1-7'!$F34/100),0))&amp;"】"))</f>
        <v/>
      </c>
    </row>
    <row r="35" spans="2:15" ht="15.65" customHeight="1">
      <c r="B35" s="806"/>
      <c r="C35" s="190"/>
      <c r="D35" s="782"/>
      <c r="E35" s="125" t="s">
        <v>113</v>
      </c>
      <c r="F35" s="334" t="e">
        <f>IF('様式A-1-7'!F35="","","【"&amp;(IF(ABS('様式A-1-7'!F35)&gt;0,100,"0")&amp;"】"))</f>
        <v>#DIV/0!</v>
      </c>
      <c r="G35" s="243" t="e">
        <f>IF('様式A-1-7'!G35="","","【"&amp;(IF('様式A-1-7'!G35&gt;='様式A-1-7'!$F$35,ROUND(100+ABS('様式A-1-7'!$F$35-'様式A-1-7'!G35)/ABS('様式A-1-7'!$F$35/100),0),ROUND(100-ABS('様式A-1-7'!$F$35-'様式A-1-7'!G35)/ABS('様式A-1-7'!$F$35/100),0))&amp;"】"))</f>
        <v>#DIV/0!</v>
      </c>
      <c r="H35" s="243" t="e">
        <f>IF('様式A-1-7'!H35="","","【"&amp;(IF('様式A-1-7'!H35&gt;='様式A-1-7'!$F$35,ROUND(100+ABS('様式A-1-7'!$F$35-'様式A-1-7'!H35)/ABS('様式A-1-7'!$F$35/100),0),ROUND(100-ABS('様式A-1-7'!$F$35-'様式A-1-7'!H35)/ABS('様式A-1-7'!$F$35/100),0))&amp;"】"))</f>
        <v>#DIV/0!</v>
      </c>
      <c r="I35" s="243" t="e">
        <f>IF('様式A-1-7'!I35="","","【"&amp;(IF('様式A-1-7'!I35&gt;='様式A-1-7'!$F$35,ROUND(100+ABS('様式A-1-7'!$F$35-'様式A-1-7'!I35)/ABS('様式A-1-7'!$F$35/100),0),ROUND(100-ABS('様式A-1-7'!$F$35-'様式A-1-7'!I35)/ABS('様式A-1-7'!$F$35/100),0))&amp;"】"))</f>
        <v>#DIV/0!</v>
      </c>
      <c r="J35" s="243" t="e">
        <f>IF('様式A-1-7'!J35="","","【"&amp;(IF('様式A-1-7'!J35&gt;='様式A-1-7'!$F$35,ROUND(100+ABS('様式A-1-7'!$F$35-'様式A-1-7'!J35)/ABS('様式A-1-7'!$F$35/100),0),ROUND(100-ABS('様式A-1-7'!$F$35-'様式A-1-7'!J35)/ABS('様式A-1-7'!$F$35/100),0))&amp;"】"))</f>
        <v>#DIV/0!</v>
      </c>
    </row>
    <row r="36" spans="2:15" ht="15.65" customHeight="1">
      <c r="B36" s="806"/>
      <c r="C36" s="122"/>
      <c r="D36" s="793" t="s">
        <v>114</v>
      </c>
      <c r="E36" s="123" t="s">
        <v>111</v>
      </c>
      <c r="F36" s="108" t="str">
        <f>IF('様式A-1-7'!F36="","","【"&amp;(IF(ABS('様式A-1-7'!F36)&gt;0,100,"0")&amp;"】"))</f>
        <v/>
      </c>
      <c r="G36" s="108" t="str">
        <f>IF('様式A-1-7'!G36="","","【"&amp;(IF('様式A-1-7'!G36&gt;='様式A-1-7'!$F36,ROUND(100+ABS('様式A-1-7'!$F36-'様式A-1-7'!G36)/ABS('様式A-1-7'!$F36/100),0),ROUND(100-ABS('様式A-1-7'!$F36-'様式A-1-7'!G36)/ABS('様式A-1-7'!$F36/100),0))&amp;"】"))</f>
        <v/>
      </c>
      <c r="H36" s="108" t="str">
        <f>IF('様式A-1-7'!H36="","","【"&amp;(IF('様式A-1-7'!H36&gt;='様式A-1-7'!$F36,ROUND(100+ABS('様式A-1-7'!$F36-'様式A-1-7'!H36)/ABS('様式A-1-7'!$F36/100),0),ROUND(100-ABS('様式A-1-7'!$F36-'様式A-1-7'!H36)/ABS('様式A-1-7'!$F36/100),0))&amp;"】"))</f>
        <v/>
      </c>
      <c r="I36" s="108" t="str">
        <f>IF('様式A-1-7'!I36="","","【"&amp;(IF('様式A-1-7'!I36&gt;='様式A-1-7'!$F36,ROUND(100+ABS('様式A-1-7'!$F36-'様式A-1-7'!I36)/ABS('様式A-1-7'!$F36/100),0),ROUND(100-ABS('様式A-1-7'!$F36-'様式A-1-7'!I36)/ABS('様式A-1-7'!$F36/100),0))&amp;"】"))</f>
        <v/>
      </c>
      <c r="J36" s="108" t="str">
        <f>IF('様式A-1-7'!J36="","","【"&amp;(IF('様式A-1-7'!J36&gt;='様式A-1-7'!$F36,ROUND(100+ABS('様式A-1-7'!$F36-'様式A-1-7'!J36)/ABS('様式A-1-7'!$F36/100),0),ROUND(100-ABS('様式A-1-7'!$F36-'様式A-1-7'!J36)/ABS('様式A-1-7'!$F36/100),0))&amp;"】"))</f>
        <v/>
      </c>
    </row>
    <row r="37" spans="2:15" ht="15.65" customHeight="1">
      <c r="B37" s="806"/>
      <c r="C37" s="124"/>
      <c r="D37" s="781"/>
      <c r="E37" s="120" t="s">
        <v>112</v>
      </c>
      <c r="F37" s="109" t="str">
        <f>IF('様式A-1-7'!F37="","","【"&amp;(IF(ABS('様式A-1-7'!F37)&gt;0,100,"0")&amp;"】"))</f>
        <v/>
      </c>
      <c r="G37" s="109" t="str">
        <f>IF('様式A-1-7'!G37="","","【"&amp;(IF('様式A-1-7'!G37&gt;='様式A-1-7'!$F37,ROUND(100+ABS('様式A-1-7'!$F37-'様式A-1-7'!G37)/ABS('様式A-1-7'!$F37/100),0),ROUND(100-ABS('様式A-1-7'!$F37-'様式A-1-7'!G37)/ABS('様式A-1-7'!$F37/100),0))&amp;"】"))</f>
        <v/>
      </c>
      <c r="H37" s="109" t="str">
        <f>IF('様式A-1-7'!H37="","","【"&amp;(IF('様式A-1-7'!H37&gt;='様式A-1-7'!$F37,ROUND(100+ABS('様式A-1-7'!$F37-'様式A-1-7'!H37)/ABS('様式A-1-7'!$F37/100),0),ROUND(100-ABS('様式A-1-7'!$F37-'様式A-1-7'!H37)/ABS('様式A-1-7'!$F37/100),0))&amp;"】"))</f>
        <v/>
      </c>
      <c r="I37" s="109" t="str">
        <f>IF('様式A-1-7'!I37="","","【"&amp;(IF('様式A-1-7'!I37&gt;='様式A-1-7'!$F37,ROUND(100+ABS('様式A-1-7'!$F37-'様式A-1-7'!I37)/ABS('様式A-1-7'!$F37/100),0),ROUND(100-ABS('様式A-1-7'!$F37-'様式A-1-7'!I37)/ABS('様式A-1-7'!$F37/100),0))&amp;"】"))</f>
        <v/>
      </c>
      <c r="J37" s="109" t="str">
        <f>IF('様式A-1-7'!J37="","","【"&amp;(IF('様式A-1-7'!J37&gt;='様式A-1-7'!$F37,ROUND(100+ABS('様式A-1-7'!$F37-'様式A-1-7'!J37)/ABS('様式A-1-7'!$F37/100),0),ROUND(100-ABS('様式A-1-7'!$F37-'様式A-1-7'!J37)/ABS('様式A-1-7'!$F37/100),0))&amp;"】"))</f>
        <v/>
      </c>
    </row>
    <row r="38" spans="2:15" ht="15.65" customHeight="1">
      <c r="B38" s="806"/>
      <c r="C38" s="190"/>
      <c r="D38" s="781"/>
      <c r="E38" s="125" t="s">
        <v>113</v>
      </c>
      <c r="F38" s="334" t="e">
        <f>IF('様式A-1-7'!F38="","","【"&amp;(IF(ABS('様式A-1-7'!F38)&gt;0,100,"0")&amp;"】"))</f>
        <v>#DIV/0!</v>
      </c>
      <c r="G38" s="243" t="e">
        <f>IF('様式A-1-7'!G38="","","【"&amp;(IF('様式A-1-7'!G38&gt;='様式A-1-7'!$F$38,ROUND(100+ABS('様式A-1-7'!$F$38-'様式A-1-7'!G38)/ABS('様式A-1-7'!$F$38/100),0),ROUND(100-ABS('様式A-1-7'!$F$38-'様式A-1-7'!G38)/ABS('様式A-1-7'!$F$38/100),0))&amp;"】"))</f>
        <v>#DIV/0!</v>
      </c>
      <c r="H38" s="243" t="e">
        <f>IF('様式A-1-7'!H38="","","【"&amp;(IF('様式A-1-7'!H38&gt;='様式A-1-7'!$F$38,ROUND(100+ABS('様式A-1-7'!$F$38-'様式A-1-7'!H38)/ABS('様式A-1-7'!$F$38/100),0),ROUND(100-ABS('様式A-1-7'!$F$38-'様式A-1-7'!H38)/ABS('様式A-1-7'!$F$38/100),0))&amp;"】"))</f>
        <v>#DIV/0!</v>
      </c>
      <c r="I38" s="243" t="e">
        <f>IF('様式A-1-7'!I38="","","【"&amp;(IF('様式A-1-7'!I38&gt;='様式A-1-7'!$F$38,ROUND(100+ABS('様式A-1-7'!$F$38-'様式A-1-7'!I38)/ABS('様式A-1-7'!$F$38/100),0),ROUND(100-ABS('様式A-1-7'!$F$38-'様式A-1-7'!I38)/ABS('様式A-1-7'!$F$38/100),0))&amp;"】"))</f>
        <v>#DIV/0!</v>
      </c>
      <c r="J38" s="243" t="e">
        <f>IF('様式A-1-7'!J38="","","【"&amp;(IF('様式A-1-7'!J38&gt;='様式A-1-7'!$F$38,ROUND(100+ABS('様式A-1-7'!$F$38-'様式A-1-7'!J38)/ABS('様式A-1-7'!$F$38/100),0),ROUND(100-ABS('様式A-1-7'!$F$38-'様式A-1-7'!J38)/ABS('様式A-1-7'!$F$38/100),0))&amp;"】"))</f>
        <v>#DIV/0!</v>
      </c>
    </row>
    <row r="39" spans="2:15" ht="15.65" customHeight="1">
      <c r="B39" s="821" t="s">
        <v>139</v>
      </c>
      <c r="C39" s="822"/>
      <c r="D39" s="823"/>
      <c r="E39" s="123" t="s">
        <v>111</v>
      </c>
      <c r="F39" s="108" t="str">
        <f>IF('様式A-1-7'!F39="","","【"&amp;(IF(ABS('様式A-1-7'!F39)&gt;0,100,"0")&amp;"】"))</f>
        <v/>
      </c>
      <c r="G39" s="108" t="str">
        <f>IF('様式A-1-7'!G39="","","【"&amp;(IF('様式A-1-7'!G39&gt;='様式A-1-7'!$F39,ROUND(100+ABS('様式A-1-7'!$F39-'様式A-1-7'!G39)/ABS('様式A-1-7'!$F39/100),0),ROUND(100-ABS('様式A-1-7'!$F39-'様式A-1-7'!G39)/ABS('様式A-1-7'!$F39/100),0))&amp;"】"))</f>
        <v/>
      </c>
      <c r="H39" s="108" t="str">
        <f>IF('様式A-1-7'!H39="","","【"&amp;(IF('様式A-1-7'!H39&gt;='様式A-1-7'!$F39,ROUND(100+ABS('様式A-1-7'!$F39-'様式A-1-7'!H39)/ABS('様式A-1-7'!$F39/100),0),ROUND(100-ABS('様式A-1-7'!$F39-'様式A-1-7'!H39)/ABS('様式A-1-7'!$F39/100),0))&amp;"】"))</f>
        <v/>
      </c>
      <c r="I39" s="108" t="str">
        <f>IF('様式A-1-7'!I39="","","【"&amp;(IF('様式A-1-7'!I39&gt;='様式A-1-7'!$F39,ROUND(100+ABS('様式A-1-7'!$F39-'様式A-1-7'!I39)/ABS('様式A-1-7'!$F39/100),0),ROUND(100-ABS('様式A-1-7'!$F39-'様式A-1-7'!I39)/ABS('様式A-1-7'!$F39/100),0))&amp;"】"))</f>
        <v/>
      </c>
      <c r="J39" s="108" t="str">
        <f>IF('様式A-1-7'!J39="","","【"&amp;(IF('様式A-1-7'!J39&gt;='様式A-1-7'!$F39,ROUND(100+ABS('様式A-1-7'!$F39-'様式A-1-7'!J39)/ABS('様式A-1-7'!$F39/100),0),ROUND(100-ABS('様式A-1-7'!$F39-'様式A-1-7'!J39)/ABS('様式A-1-7'!$F39/100),0))&amp;"】"))</f>
        <v/>
      </c>
    </row>
    <row r="40" spans="2:15" ht="15.65" customHeight="1">
      <c r="B40" s="787"/>
      <c r="C40" s="788"/>
      <c r="D40" s="789"/>
      <c r="E40" s="120" t="s">
        <v>112</v>
      </c>
      <c r="F40" s="109" t="str">
        <f>IF('様式A-1-7'!F40="","","【"&amp;(IF(ABS('様式A-1-7'!F40)&gt;0,100,"0")&amp;"】"))</f>
        <v/>
      </c>
      <c r="G40" s="109" t="str">
        <f>IF('様式A-1-7'!G40="","","【"&amp;(IF('様式A-1-7'!G40&gt;='様式A-1-7'!$F40,ROUND(100+ABS('様式A-1-7'!$F40-'様式A-1-7'!G40)/ABS('様式A-1-7'!$F40/100),0),ROUND(100-ABS('様式A-1-7'!$F40-'様式A-1-7'!G40)/ABS('様式A-1-7'!$F40/100),0))&amp;"】"))</f>
        <v/>
      </c>
      <c r="H40" s="109" t="str">
        <f>IF('様式A-1-7'!H40="","","【"&amp;(IF('様式A-1-7'!H40&gt;='様式A-1-7'!$F40,ROUND(100+ABS('様式A-1-7'!$F40-'様式A-1-7'!H40)/ABS('様式A-1-7'!$F40/100),0),ROUND(100-ABS('様式A-1-7'!$F40-'様式A-1-7'!H40)/ABS('様式A-1-7'!$F40/100),0))&amp;"】"))</f>
        <v/>
      </c>
      <c r="I40" s="109" t="str">
        <f>IF('様式A-1-7'!I40="","","【"&amp;(IF('様式A-1-7'!I40&gt;='様式A-1-7'!$F40,ROUND(100+ABS('様式A-1-7'!$F40-'様式A-1-7'!I40)/ABS('様式A-1-7'!$F40/100),0),ROUND(100-ABS('様式A-1-7'!$F40-'様式A-1-7'!I40)/ABS('様式A-1-7'!$F40/100),0))&amp;"】"))</f>
        <v/>
      </c>
      <c r="J40" s="109" t="str">
        <f>IF('様式A-1-7'!J40="","","【"&amp;(IF('様式A-1-7'!J40&gt;='様式A-1-7'!$F40,ROUND(100+ABS('様式A-1-7'!$F40-'様式A-1-7'!J40)/ABS('様式A-1-7'!$F40/100),0),ROUND(100-ABS('様式A-1-7'!$F40-'様式A-1-7'!J40)/ABS('様式A-1-7'!$F40/100),0))&amp;"】"))</f>
        <v/>
      </c>
    </row>
    <row r="41" spans="2:15" ht="15.65" customHeight="1">
      <c r="B41" s="790"/>
      <c r="C41" s="791"/>
      <c r="D41" s="792"/>
      <c r="E41" s="125" t="s">
        <v>113</v>
      </c>
      <c r="F41" s="334" t="e">
        <f>IF('様式A-1-7'!F41="","","【"&amp;(IF(ABS('様式A-1-7'!F41)&gt;0,100,"0")&amp;"】"))</f>
        <v>#DIV/0!</v>
      </c>
      <c r="G41" s="244" t="e">
        <f>IF('様式A-1-7'!G41="","","【"&amp;(IF('様式A-1-7'!G41&gt;='様式A-1-7'!$F$41,ROUND(100+ABS('様式A-1-7'!$F$41-'様式A-1-7'!G41)/ABS('様式A-1-7'!$F$41/100),0),ROUND(100-ABS('様式A-1-7'!$F$41-'様式A-1-7'!G41)/ABS('様式A-1-7'!$F$41/100),0))&amp;"】"))</f>
        <v>#DIV/0!</v>
      </c>
      <c r="H41" s="244" t="e">
        <f>IF('様式A-1-7'!H41="","","【"&amp;(IF('様式A-1-7'!H41&gt;='様式A-1-7'!$F$41,ROUND(100+ABS('様式A-1-7'!$F$41-'様式A-1-7'!H41)/ABS('様式A-1-7'!$F$41/100),0),ROUND(100-ABS('様式A-1-7'!$F$41-'様式A-1-7'!H41)/ABS('様式A-1-7'!$F$41/100),0))&amp;"】"))</f>
        <v>#DIV/0!</v>
      </c>
      <c r="I41" s="244" t="e">
        <f>IF('様式A-1-7'!I41="","","【"&amp;(IF('様式A-1-7'!I41&gt;='様式A-1-7'!$F$41,ROUND(100+ABS('様式A-1-7'!$F$41-'様式A-1-7'!I41)/ABS('様式A-1-7'!$F$41/100),0),ROUND(100-ABS('様式A-1-7'!$F$41-'様式A-1-7'!I41)/ABS('様式A-1-7'!$F$41/100),0))&amp;"】"))</f>
        <v>#DIV/0!</v>
      </c>
      <c r="J41" s="244" t="e">
        <f>IF('様式A-1-7'!J41="","","【"&amp;(IF('様式A-1-7'!J41&gt;='様式A-1-7'!$F$41,ROUND(100+ABS('様式A-1-7'!$F$41-'様式A-1-7'!J41)/ABS('様式A-1-7'!$F$41/100),0),ROUND(100-ABS('様式A-1-7'!$F$41-'様式A-1-7'!J41)/ABS('様式A-1-7'!$F$41/100),0))&amp;"】"))</f>
        <v>#DIV/0!</v>
      </c>
    </row>
    <row r="42" spans="2:15" ht="15.65" customHeight="1">
      <c r="B42" s="790" t="s">
        <v>120</v>
      </c>
      <c r="C42" s="791"/>
      <c r="D42" s="792"/>
      <c r="E42" s="211" t="s">
        <v>112</v>
      </c>
      <c r="F42" s="150" t="str">
        <f>IF('様式A-1-7'!F42="","","【"&amp;(IF(ABS('様式A-1-7'!F42)&gt;0,100,"0")&amp;"】"))</f>
        <v/>
      </c>
      <c r="G42" s="150" t="str">
        <f>IF('様式A-1-7'!G42="","","【"&amp;(IF('様式A-1-7'!G42&gt;='様式A-1-7'!$F$42,ROUND(100+ABS('様式A-1-7'!$F$42-'様式A-1-7'!G42)/ABS('様式A-1-7'!$F$42/100),0),ROUND(100-ABS('様式A-1-7'!$F$42-'様式A-1-7'!G42)/ABS('様式A-1-7'!$F$42/100),0))&amp;"】"))</f>
        <v/>
      </c>
      <c r="H42" s="150" t="str">
        <f>IF('様式A-1-7'!H42="","","【"&amp;(IF('様式A-1-7'!H42&gt;='様式A-1-7'!$F$42,ROUND(100+ABS('様式A-1-7'!$F$42-'様式A-1-7'!H42)/ABS('様式A-1-7'!$F$42/100),0),ROUND(100-ABS('様式A-1-7'!$F$42-'様式A-1-7'!H42)/ABS('様式A-1-7'!$F$42/100),0))&amp;"】"))</f>
        <v/>
      </c>
      <c r="I42" s="150" t="str">
        <f>IF('様式A-1-7'!I42="","","【"&amp;(IF('様式A-1-7'!I42&gt;='様式A-1-7'!$F$42,ROUND(100+ABS('様式A-1-7'!$F$42-'様式A-1-7'!I42)/ABS('様式A-1-7'!$F$42/100),0),ROUND(100-ABS('様式A-1-7'!$F$42-'様式A-1-7'!I42)/ABS('様式A-1-7'!$F$42/100),0))&amp;"】"))</f>
        <v/>
      </c>
      <c r="J42" s="150" t="str">
        <f>IF('様式A-1-7'!J42="","","【"&amp;(IF('様式A-1-7'!J42&gt;='様式A-1-7'!$F$42,ROUND(100+ABS('様式A-1-7'!$F$42-'様式A-1-7'!J42)/ABS('様式A-1-7'!$F$42/100),0),ROUND(100-ABS('様式A-1-7'!$F$42-'様式A-1-7'!J42)/ABS('様式A-1-7'!$F$42/100),0))&amp;"】"))</f>
        <v/>
      </c>
    </row>
    <row r="43" spans="2:15" ht="15.65" customHeight="1">
      <c r="B43" s="790" t="s">
        <v>121</v>
      </c>
      <c r="C43" s="791"/>
      <c r="D43" s="792"/>
      <c r="E43" s="210" t="s">
        <v>112</v>
      </c>
      <c r="F43" s="150" t="str">
        <f>IF('様式A-1-7'!F43="","","【"&amp;(IF(ABS('様式A-1-7'!F43)&gt;0,100,"0")&amp;"】"))</f>
        <v/>
      </c>
      <c r="G43" s="150" t="str">
        <f>IF('様式A-1-7'!G43="","","【"&amp;(IF('様式A-1-7'!G43&gt;='様式A-1-7'!$F$43,ROUND(100+ABS('様式A-1-7'!$F$43-'様式A-1-7'!G43)/ABS('様式A-1-7'!$F$43/100),0),ROUND(100-ABS('様式A-1-7'!$F$43-'様式A-1-7'!G43)/ABS('様式A-1-7'!$F$43/100),0))&amp;"】"))</f>
        <v/>
      </c>
      <c r="H43" s="150" t="str">
        <f>IF('様式A-1-7'!H43="","","【"&amp;(IF('様式A-1-7'!H43&gt;='様式A-1-7'!$F$43,ROUND(100+ABS('様式A-1-7'!$F$43-'様式A-1-7'!H43)/ABS('様式A-1-7'!$F$43/100),0),ROUND(100-ABS('様式A-1-7'!$F$43-'様式A-1-7'!H43)/ABS('様式A-1-7'!$F$43/100),0))&amp;"】"))</f>
        <v/>
      </c>
      <c r="I43" s="150" t="str">
        <f>IF('様式A-1-7'!I43="","","【"&amp;(IF('様式A-1-7'!I43&gt;='様式A-1-7'!$F$43,ROUND(100+ABS('様式A-1-7'!$F$43-'様式A-1-7'!I43)/ABS('様式A-1-7'!$F$43/100),0),ROUND(100-ABS('様式A-1-7'!$F$43-'様式A-1-7'!I43)/ABS('様式A-1-7'!$F$43/100),0))&amp;"】"))</f>
        <v/>
      </c>
      <c r="J43" s="150" t="str">
        <f>IF('様式A-1-7'!J43="","","【"&amp;(IF('様式A-1-7'!J43&gt;='様式A-1-7'!$F$43,ROUND(100+ABS('様式A-1-7'!$F$43-'様式A-1-7'!J43)/ABS('様式A-1-7'!$F$43/100),0),ROUND(100-ABS('様式A-1-7'!$F$43-'様式A-1-7'!J43)/ABS('様式A-1-7'!$F$43/100),0))&amp;"】"))</f>
        <v/>
      </c>
      <c r="K43" s="229"/>
    </row>
    <row r="44" spans="2:15" ht="14.15" customHeight="1">
      <c r="B44" s="805" t="s">
        <v>122</v>
      </c>
      <c r="C44" s="805"/>
      <c r="D44" s="805"/>
      <c r="E44" s="805"/>
      <c r="F44" s="805"/>
      <c r="G44" s="805"/>
      <c r="H44" s="805"/>
      <c r="I44" s="805"/>
      <c r="J44" s="805"/>
      <c r="K44" s="805"/>
      <c r="L44" s="805"/>
      <c r="M44" s="805"/>
      <c r="N44" s="805"/>
      <c r="O44" s="805"/>
    </row>
    <row r="45" spans="2:15" ht="16.149999999999999" customHeight="1">
      <c r="B45" s="805" t="s">
        <v>123</v>
      </c>
      <c r="C45" s="805"/>
      <c r="D45" s="805"/>
      <c r="E45" s="805"/>
      <c r="F45" s="805"/>
      <c r="G45" s="805"/>
      <c r="H45" s="805"/>
      <c r="I45" s="805"/>
      <c r="J45" s="805"/>
      <c r="K45" s="805"/>
      <c r="L45" s="805"/>
      <c r="M45" s="805"/>
      <c r="N45" s="805"/>
      <c r="O45" s="805"/>
    </row>
    <row r="46" spans="2:15" ht="12.5">
      <c r="B46" s="795"/>
      <c r="C46" s="795"/>
      <c r="D46" s="795"/>
      <c r="E46" s="795"/>
      <c r="F46" s="795"/>
      <c r="G46" s="795"/>
      <c r="H46" s="795"/>
      <c r="I46" s="795"/>
      <c r="J46" s="795"/>
      <c r="K46" s="795"/>
      <c r="L46" s="795"/>
      <c r="M46" s="795"/>
      <c r="N46" s="795"/>
      <c r="O46" s="795"/>
    </row>
    <row r="47" spans="2:15" ht="48" customHeight="1">
      <c r="B47" s="815" t="s">
        <v>76</v>
      </c>
      <c r="C47" s="818" t="s">
        <v>124</v>
      </c>
      <c r="D47" s="819"/>
      <c r="E47" s="820"/>
      <c r="F47" s="482" t="s">
        <v>65</v>
      </c>
      <c r="G47" s="482" t="s">
        <v>66</v>
      </c>
      <c r="H47" s="482" t="s">
        <v>104</v>
      </c>
      <c r="I47" s="482" t="s">
        <v>68</v>
      </c>
      <c r="J47" s="483" t="s">
        <v>69</v>
      </c>
    </row>
    <row r="48" spans="2:15" ht="14.65" customHeight="1">
      <c r="B48" s="806"/>
      <c r="C48" s="127">
        <v>1</v>
      </c>
      <c r="D48" s="800" t="s">
        <v>125</v>
      </c>
      <c r="E48" s="123" t="s">
        <v>111</v>
      </c>
      <c r="F48" s="108" t="str">
        <f>IF('様式A-1-7'!F48="","","【"&amp;(IF(ABS('様式A-1-7'!F48)&gt;0,100,"0")&amp;"】"))</f>
        <v/>
      </c>
      <c r="G48" s="108" t="str">
        <f>IF('様式A-1-7'!G48="","","【"&amp;(IF('様式A-1-7'!G48&gt;='様式A-1-7'!$F$48,ROUND(100+ABS('様式A-1-7'!$F$48-'様式A-1-7'!G48)/ABS('様式A-1-7'!$F$48/100),0),ROUND(100-ABS('様式A-1-7'!$F$48-'様式A-1-7'!G48)/ABS('様式A-1-7'!$F$48/100),0))&amp;"】"))</f>
        <v/>
      </c>
      <c r="H48" s="108" t="str">
        <f>IF('様式A-1-7'!H48="","","【"&amp;(IF('様式A-1-7'!H48&gt;='様式A-1-7'!$F$48,ROUND(100+ABS('様式A-1-7'!$F$48-'様式A-1-7'!H48)/ABS('様式A-1-7'!$F$48/100),0),ROUND(100-ABS('様式A-1-7'!$F$48-'様式A-1-7'!H48)/ABS('様式A-1-7'!$F$48/100),0))&amp;"】"))</f>
        <v/>
      </c>
      <c r="I48" s="108" t="str">
        <f>IF('様式A-1-7'!I48="","","【"&amp;(IF('様式A-1-7'!I48&gt;='様式A-1-7'!$F$48,ROUND(100+ABS('様式A-1-7'!$F$48-'様式A-1-7'!I48)/ABS('様式A-1-7'!$F$48/100),0),ROUND(100-ABS('様式A-1-7'!$F$48-'様式A-1-7'!I48)/ABS('様式A-1-7'!$F$48/100),0))&amp;"】"))</f>
        <v/>
      </c>
      <c r="J48" s="108" t="str">
        <f>IF('様式A-1-7'!J48="","","【"&amp;(IF('様式A-1-7'!J48&gt;='様式A-1-7'!$F$48,ROUND(100+ABS('様式A-1-7'!$F$48-'様式A-1-7'!J48)/ABS('様式A-1-7'!$F$48/100),0),ROUND(100-ABS('様式A-1-7'!$F$48-'様式A-1-7'!J48)/ABS('様式A-1-7'!$F$48/100),0))&amp;"】"))</f>
        <v/>
      </c>
    </row>
    <row r="49" spans="2:10" ht="14.65" customHeight="1">
      <c r="B49" s="806"/>
      <c r="C49" s="127"/>
      <c r="D49" s="801"/>
      <c r="E49" s="120" t="s">
        <v>112</v>
      </c>
      <c r="F49" s="109" t="str">
        <f>IF('様式A-1-7'!F49="","","【"&amp;(IF(ABS('様式A-1-7'!F49)&gt;0,100,"0")&amp;"】"))</f>
        <v/>
      </c>
      <c r="G49" s="109" t="str">
        <f>IF('様式A-1-7'!G49="","","【"&amp;(IF('様式A-1-7'!G49&gt;='様式A-1-7'!$F$49,ROUND(100+ABS('様式A-1-7'!$F$49-'様式A-1-7'!G49)/ABS('様式A-1-7'!$F$49/100),0),ROUND(100-ABS('様式A-1-7'!$F$49-'様式A-1-7'!G49)/ABS('様式A-1-7'!$F$49/100),0))&amp;"】"))</f>
        <v/>
      </c>
      <c r="H49" s="109" t="str">
        <f>IF('様式A-1-7'!H49="","","【"&amp;(IF('様式A-1-7'!H49&gt;='様式A-1-7'!$F$49,ROUND(100+ABS('様式A-1-7'!$F$49-'様式A-1-7'!H49)/ABS('様式A-1-7'!$F$49/100),0),ROUND(100-ABS('様式A-1-7'!$F$49-'様式A-1-7'!H49)/ABS('様式A-1-7'!$F$49/100),0))&amp;"】"))</f>
        <v/>
      </c>
      <c r="I49" s="109" t="str">
        <f>IF('様式A-1-7'!I49="","","【"&amp;(IF('様式A-1-7'!I49&gt;='様式A-1-7'!$F$49,ROUND(100+ABS('様式A-1-7'!$F$49-'様式A-1-7'!I49)/ABS('様式A-1-7'!$F$49/100),0),ROUND(100-ABS('様式A-1-7'!$F$49-'様式A-1-7'!I49)/ABS('様式A-1-7'!$F$49/100),0))&amp;"】"))</f>
        <v/>
      </c>
      <c r="J49" s="109" t="str">
        <f>IF('様式A-1-7'!J49="","","【"&amp;(IF('様式A-1-7'!J49&gt;='様式A-1-7'!$F$49,ROUND(100+ABS('様式A-1-7'!$F$49-'様式A-1-7'!J49)/ABS('様式A-1-7'!$F$49/100),0),ROUND(100-ABS('様式A-1-7'!$F$49-'様式A-1-7'!J49)/ABS('様式A-1-7'!$F$49/100),0))&amp;"】"))</f>
        <v/>
      </c>
    </row>
    <row r="50" spans="2:10" ht="14.65" customHeight="1">
      <c r="B50" s="806"/>
      <c r="C50" s="127"/>
      <c r="D50" s="802"/>
      <c r="E50" s="125" t="s">
        <v>113</v>
      </c>
      <c r="F50" s="244" t="e">
        <f>IF('様式A-1-7'!F50="","","【"&amp;(IF(ABS('様式A-1-7'!F50)&gt;0,100,"0")&amp;"】"))</f>
        <v>#DIV/0!</v>
      </c>
      <c r="G50" s="244" t="e">
        <f>IF('様式A-1-7'!G50="","","【"&amp;(IF('様式A-1-7'!G50&gt;='様式A-1-7'!$F$50,ROUND(100+ABS('様式A-1-7'!$F$50-'様式A-1-7'!G50)/ABS('様式A-1-7'!$F$50/100),0),ROUND(100-ABS('様式A-1-7'!$F$50-'様式A-1-7'!G50)/ABS('様式A-1-7'!$F$50/100),0))&amp;"】"))</f>
        <v>#DIV/0!</v>
      </c>
      <c r="H50" s="244" t="e">
        <f>IF('様式A-1-7'!H50="","","【"&amp;(IF('様式A-1-7'!H50&gt;='様式A-1-7'!$F$50,ROUND(100+ABS('様式A-1-7'!$F$50-'様式A-1-7'!H50)/ABS('様式A-1-7'!$F$50/100),0),ROUND(100-ABS('様式A-1-7'!$F$50-'様式A-1-7'!H50)/ABS('様式A-1-7'!$F$50/100),0))&amp;"】"))</f>
        <v>#DIV/0!</v>
      </c>
      <c r="I50" s="244" t="e">
        <f>IF('様式A-1-7'!I50="","","【"&amp;(IF('様式A-1-7'!I50&gt;='様式A-1-7'!$F$50,ROUND(100+ABS('様式A-1-7'!$F$50-'様式A-1-7'!I50)/ABS('様式A-1-7'!$F$50/100),0),ROUND(100-ABS('様式A-1-7'!$F$50-'様式A-1-7'!I50)/ABS('様式A-1-7'!$F$50/100),0))&amp;"】"))</f>
        <v>#DIV/0!</v>
      </c>
      <c r="J50" s="244" t="e">
        <f>IF('様式A-1-7'!J50="","","【"&amp;(IF('様式A-1-7'!J50&gt;='様式A-1-7'!$F$50,ROUND(100+ABS('様式A-1-7'!$F$50-'様式A-1-7'!J50)/ABS('様式A-1-7'!$F$50/100),0),ROUND(100-ABS('様式A-1-7'!$F$50-'様式A-1-7'!J50)/ABS('様式A-1-7'!$F$50/100),0))&amp;"】"))</f>
        <v>#DIV/0!</v>
      </c>
    </row>
    <row r="51" spans="2:10" ht="14.65" customHeight="1">
      <c r="B51" s="806"/>
      <c r="C51" s="127">
        <v>2</v>
      </c>
      <c r="D51" s="800" t="s">
        <v>126</v>
      </c>
      <c r="E51" s="123" t="s">
        <v>111</v>
      </c>
      <c r="F51" s="108" t="str">
        <f>IF('様式A-1-7'!F51="","","【"&amp;(IF(ABS('様式A-1-7'!F51)&gt;0,100,"0")&amp;"】"))</f>
        <v/>
      </c>
      <c r="G51" s="108" t="str">
        <f>IF('様式A-1-7'!G51="","","【"&amp;(IF('様式A-1-7'!G51&gt;='様式A-1-7'!$F$51,ROUND(100+ABS('様式A-1-7'!$F$51-'様式A-1-7'!G51)/ABS('様式A-1-7'!$F$51/100),0),ROUND(100-ABS('様式A-1-7'!$F$51-'様式A-1-7'!G51)/ABS('様式A-1-7'!$F$51/100),0))&amp;"】"))</f>
        <v/>
      </c>
      <c r="H51" s="108" t="str">
        <f>IF('様式A-1-7'!H51="","","【"&amp;(IF('様式A-1-7'!H51&gt;='様式A-1-7'!$F$51,ROUND(100+ABS('様式A-1-7'!$F$51-'様式A-1-7'!H51)/ABS('様式A-1-7'!$F$51/100),0),ROUND(100-ABS('様式A-1-7'!$F$51-'様式A-1-7'!H51)/ABS('様式A-1-7'!$F$51/100),0))&amp;"】"))</f>
        <v/>
      </c>
      <c r="I51" s="108" t="str">
        <f>IF('様式A-1-7'!I51="","","【"&amp;(IF('様式A-1-7'!I51&gt;='様式A-1-7'!$F$51,ROUND(100+ABS('様式A-1-7'!$F$51-'様式A-1-7'!I51)/ABS('様式A-1-7'!$F$51/100),0),ROUND(100-ABS('様式A-1-7'!$F$51-'様式A-1-7'!I51)/ABS('様式A-1-7'!$F$51/100),0))&amp;"】"))</f>
        <v/>
      </c>
      <c r="J51" s="108" t="str">
        <f>IF('様式A-1-7'!J51="","","【"&amp;(IF('様式A-1-7'!J51&gt;='様式A-1-7'!$F$51,ROUND(100+ABS('様式A-1-7'!$F$51-'様式A-1-7'!J51)/ABS('様式A-1-7'!$F$51/100),0),ROUND(100-ABS('様式A-1-7'!$F$51-'様式A-1-7'!J51)/ABS('様式A-1-7'!$F$51/100),0))&amp;"】"))</f>
        <v/>
      </c>
    </row>
    <row r="52" spans="2:10" ht="14.65" customHeight="1">
      <c r="B52" s="806"/>
      <c r="C52" s="127"/>
      <c r="D52" s="801"/>
      <c r="E52" s="120" t="s">
        <v>112</v>
      </c>
      <c r="F52" s="109" t="str">
        <f>IF('様式A-1-7'!F52="","","【"&amp;(IF(ABS('様式A-1-7'!F52)&gt;0,100,"0")&amp;"】"))</f>
        <v/>
      </c>
      <c r="G52" s="109" t="str">
        <f>IF('様式A-1-7'!G52="","","【"&amp;(IF('様式A-1-7'!G52&gt;='様式A-1-7'!$F$52,ROUND(100+ABS('様式A-1-7'!$F$52-'様式A-1-7'!G52)/ABS('様式A-1-7'!$F$52/100),0),ROUND(100-ABS('様式A-1-7'!$F$52-'様式A-1-7'!G52)/ABS('様式A-1-7'!$F$52/100),0))&amp;"】"))</f>
        <v/>
      </c>
      <c r="H52" s="109" t="str">
        <f>IF('様式A-1-7'!H52="","","【"&amp;(IF('様式A-1-7'!H52&gt;='様式A-1-7'!$F$52,ROUND(100+ABS('様式A-1-7'!$F$52-'様式A-1-7'!H52)/ABS('様式A-1-7'!$F$52/100),0),ROUND(100-ABS('様式A-1-7'!$F$52-'様式A-1-7'!H52)/ABS('様式A-1-7'!$F$52/100),0))&amp;"】"))</f>
        <v/>
      </c>
      <c r="I52" s="109" t="str">
        <f>IF('様式A-1-7'!I52="","","【"&amp;(IF('様式A-1-7'!I52&gt;='様式A-1-7'!$F$52,ROUND(100+ABS('様式A-1-7'!$F$52-'様式A-1-7'!I52)/ABS('様式A-1-7'!$F$52/100),0),ROUND(100-ABS('様式A-1-7'!$F$52-'様式A-1-7'!I52)/ABS('様式A-1-7'!$F$52/100),0))&amp;"】"))</f>
        <v/>
      </c>
      <c r="J52" s="109" t="str">
        <f>IF('様式A-1-7'!J52="","","【"&amp;(IF('様式A-1-7'!J52&gt;='様式A-1-7'!$F$52,ROUND(100+ABS('様式A-1-7'!$F$52-'様式A-1-7'!J52)/ABS('様式A-1-7'!$F$52/100),0),ROUND(100-ABS('様式A-1-7'!$F$52-'様式A-1-7'!J52)/ABS('様式A-1-7'!$F$52/100),0))&amp;"】"))</f>
        <v/>
      </c>
    </row>
    <row r="53" spans="2:10" ht="14.65" customHeight="1">
      <c r="B53" s="806"/>
      <c r="C53" s="127"/>
      <c r="D53" s="802"/>
      <c r="E53" s="125" t="s">
        <v>113</v>
      </c>
      <c r="F53" s="244" t="e">
        <f>IF('様式A-1-7'!F53="","","【"&amp;(IF(ABS('様式A-1-7'!F53)&gt;0,100,"0")&amp;"】"))</f>
        <v>#DIV/0!</v>
      </c>
      <c r="G53" s="244" t="e">
        <f>IF('様式A-1-7'!G53="","","【"&amp;(IF('様式A-1-7'!G53&gt;='様式A-1-7'!$F$53,ROUND(100+ABS('様式A-1-7'!$F$53-'様式A-1-7'!G53)/ABS('様式A-1-7'!$F$53/100),0),ROUND(100-ABS('様式A-1-7'!$F$53-'様式A-1-7'!G53)/ABS('様式A-1-7'!$F$53/100),0))&amp;"】"))</f>
        <v>#DIV/0!</v>
      </c>
      <c r="H53" s="244" t="e">
        <f>IF('様式A-1-7'!H53="","","【"&amp;(IF('様式A-1-7'!H53&gt;='様式A-1-7'!$F$53,ROUND(100+ABS('様式A-1-7'!$F$53-'様式A-1-7'!H53)/ABS('様式A-1-7'!$F$53/100),0),ROUND(100-ABS('様式A-1-7'!$F$53-'様式A-1-7'!H53)/ABS('様式A-1-7'!$F$53/100),0))&amp;"】"))</f>
        <v>#DIV/0!</v>
      </c>
      <c r="I53" s="244" t="e">
        <f>IF('様式A-1-7'!I53="","","【"&amp;(IF('様式A-1-7'!I53&gt;='様式A-1-7'!$F$53,ROUND(100+ABS('様式A-1-7'!$F$53-'様式A-1-7'!I53)/ABS('様式A-1-7'!$F$53/100),0),ROUND(100-ABS('様式A-1-7'!$F$53-'様式A-1-7'!I53)/ABS('様式A-1-7'!$F$53/100),0))&amp;"】"))</f>
        <v>#DIV/0!</v>
      </c>
      <c r="J53" s="244" t="e">
        <f>IF('様式A-1-7'!J53="","","【"&amp;(IF('様式A-1-7'!J53&gt;='様式A-1-7'!$F$53,ROUND(100+ABS('様式A-1-7'!$F$53-'様式A-1-7'!J53)/ABS('様式A-1-7'!$F$53/100),0),ROUND(100-ABS('様式A-1-7'!$F$53-'様式A-1-7'!J53)/ABS('様式A-1-7'!$F$53/100),0))&amp;"】"))</f>
        <v>#DIV/0!</v>
      </c>
    </row>
    <row r="54" spans="2:10" ht="14.65" customHeight="1">
      <c r="B54" s="806"/>
      <c r="C54" s="128">
        <v>3</v>
      </c>
      <c r="D54" s="800" t="s">
        <v>127</v>
      </c>
      <c r="E54" s="123" t="s">
        <v>111</v>
      </c>
      <c r="F54" s="108" t="str">
        <f>IF('様式A-1-7'!F54="","","【"&amp;(IF(ABS('様式A-1-7'!F54)&gt;0,100,"0")&amp;"】"))</f>
        <v/>
      </c>
      <c r="G54" s="108" t="str">
        <f>IF('様式A-1-7'!G54="","","【"&amp;(IF('様式A-1-7'!G54&gt;='様式A-1-7'!$F$54,ROUND(100+ABS('様式A-1-7'!$F$54-'様式A-1-7'!G54)/ABS('様式A-1-7'!$F$54/100),0),ROUND(100-ABS('様式A-1-7'!$F$54-'様式A-1-7'!G54)/ABS('様式A-1-7'!$F$54/100),0))&amp;"】"))</f>
        <v/>
      </c>
      <c r="H54" s="108" t="str">
        <f>IF('様式A-1-7'!H54="","","【"&amp;(IF('様式A-1-7'!H54&gt;='様式A-1-7'!$F$54,ROUND(100+ABS('様式A-1-7'!$F$54-'様式A-1-7'!H54)/ABS('様式A-1-7'!$F$54/100),0),ROUND(100-ABS('様式A-1-7'!$F$54-'様式A-1-7'!H54)/ABS('様式A-1-7'!$F$54/100),0))&amp;"】"))</f>
        <v/>
      </c>
      <c r="I54" s="108" t="str">
        <f>IF('様式A-1-7'!I54="","","【"&amp;(IF('様式A-1-7'!I54&gt;='様式A-1-7'!$F$54,ROUND(100+ABS('様式A-1-7'!$F$54-'様式A-1-7'!I54)/ABS('様式A-1-7'!$F$54/100),0),ROUND(100-ABS('様式A-1-7'!$F$54-'様式A-1-7'!I54)/ABS('様式A-1-7'!$F$54/100),0))&amp;"】"))</f>
        <v/>
      </c>
      <c r="J54" s="108" t="str">
        <f>IF('様式A-1-7'!J54="","","【"&amp;(IF('様式A-1-7'!J54&gt;='様式A-1-7'!$F$54,ROUND(100+ABS('様式A-1-7'!$F$54-'様式A-1-7'!J54)/ABS('様式A-1-7'!$F$54/100),0),ROUND(100-ABS('様式A-1-7'!$F$54-'様式A-1-7'!J54)/ABS('様式A-1-7'!$F$54/100),0))&amp;"】"))</f>
        <v/>
      </c>
    </row>
    <row r="55" spans="2:10" ht="14.65" customHeight="1">
      <c r="B55" s="806"/>
      <c r="C55" s="128"/>
      <c r="D55" s="801"/>
      <c r="E55" s="120" t="s">
        <v>112</v>
      </c>
      <c r="F55" s="109" t="str">
        <f>IF('様式A-1-7'!F55="","","【"&amp;(IF(ABS('様式A-1-7'!F55)&gt;0,100,"0")&amp;"】"))</f>
        <v/>
      </c>
      <c r="G55" s="109" t="str">
        <f>IF('様式A-1-7'!G55="","","【"&amp;(IF('様式A-1-7'!G55&gt;='様式A-1-7'!$F$55,ROUND(100+ABS('様式A-1-7'!$F$55-'様式A-1-7'!G55)/ABS('様式A-1-7'!$F$55/100),0),ROUND(100-ABS('様式A-1-7'!$F$55-'様式A-1-7'!G55)/ABS('様式A-1-7'!$F$55/100),0))&amp;"】"))</f>
        <v/>
      </c>
      <c r="H55" s="109" t="str">
        <f>IF('様式A-1-7'!H55="","","【"&amp;(IF('様式A-1-7'!H55&gt;='様式A-1-7'!$F$55,ROUND(100+ABS('様式A-1-7'!$F$55-'様式A-1-7'!H55)/ABS('様式A-1-7'!$F$55/100),0),ROUND(100-ABS('様式A-1-7'!$F$55-'様式A-1-7'!H55)/ABS('様式A-1-7'!$F$55/100),0))&amp;"】"))</f>
        <v/>
      </c>
      <c r="I55" s="109" t="str">
        <f>IF('様式A-1-7'!I55="","","【"&amp;(IF('様式A-1-7'!I55&gt;='様式A-1-7'!$F$55,ROUND(100+ABS('様式A-1-7'!$F$55-'様式A-1-7'!I55)/ABS('様式A-1-7'!$F$55/100),0),ROUND(100-ABS('様式A-1-7'!$F$55-'様式A-1-7'!I55)/ABS('様式A-1-7'!$F$55/100),0))&amp;"】"))</f>
        <v/>
      </c>
      <c r="J55" s="109" t="str">
        <f>IF('様式A-1-7'!J55="","","【"&amp;(IF('様式A-1-7'!J55&gt;='様式A-1-7'!$F$55,ROUND(100+ABS('様式A-1-7'!$F$55-'様式A-1-7'!J55)/ABS('様式A-1-7'!$F$55/100),0),ROUND(100-ABS('様式A-1-7'!$F$55-'様式A-1-7'!J55)/ABS('様式A-1-7'!$F$55/100),0))&amp;"】"))</f>
        <v/>
      </c>
    </row>
    <row r="56" spans="2:10" ht="14.65" customHeight="1">
      <c r="B56" s="806"/>
      <c r="C56" s="128"/>
      <c r="D56" s="802"/>
      <c r="E56" s="125" t="s">
        <v>113</v>
      </c>
      <c r="F56" s="244" t="e">
        <f>IF('様式A-1-7'!F56="","","【"&amp;(IF(ABS('様式A-1-7'!F56)&gt;0,100,"0")&amp;"】"))</f>
        <v>#DIV/0!</v>
      </c>
      <c r="G56" s="244" t="e">
        <f>IF('様式A-1-7'!G56="","","【"&amp;(IF('様式A-1-7'!G56&gt;='様式A-1-7'!$F$56,ROUND(100+ABS('様式A-1-7'!$F$56-'様式A-1-7'!G56)/ABS('様式A-1-7'!$F$56/100),0),ROUND(100-ABS('様式A-1-7'!$F$56-'様式A-1-7'!G56)/ABS('様式A-1-7'!$F$56/100),0))&amp;"】"))</f>
        <v>#DIV/0!</v>
      </c>
      <c r="H56" s="244" t="e">
        <f>IF('様式A-1-7'!H56="","","【"&amp;(IF('様式A-1-7'!H56&gt;='様式A-1-7'!$F$56,ROUND(100+ABS('様式A-1-7'!$F$56-'様式A-1-7'!H56)/ABS('様式A-1-7'!$F$56/100),0),ROUND(100-ABS('様式A-1-7'!$F$56-'様式A-1-7'!H56)/ABS('様式A-1-7'!$F$56/100),0))&amp;"】"))</f>
        <v>#DIV/0!</v>
      </c>
      <c r="I56" s="244" t="e">
        <f>IF('様式A-1-7'!I56="","","【"&amp;(IF('様式A-1-7'!I56&gt;='様式A-1-7'!$F$56,ROUND(100+ABS('様式A-1-7'!$F$56-'様式A-1-7'!I56)/ABS('様式A-1-7'!$F$56/100),0),ROUND(100-ABS('様式A-1-7'!$F$56-'様式A-1-7'!I56)/ABS('様式A-1-7'!$F$56/100),0))&amp;"】"))</f>
        <v>#DIV/0!</v>
      </c>
      <c r="J56" s="244" t="e">
        <f>IF('様式A-1-7'!J56="","","【"&amp;(IF('様式A-1-7'!J56&gt;='様式A-1-7'!$F$56,ROUND(100+ABS('様式A-1-7'!$F$56-'様式A-1-7'!J56)/ABS('様式A-1-7'!$F$56/100),0),ROUND(100-ABS('様式A-1-7'!$F$56-'様式A-1-7'!J56)/ABS('様式A-1-7'!$F$56/100),0))&amp;"】"))</f>
        <v>#DIV/0!</v>
      </c>
    </row>
    <row r="57" spans="2:10" ht="14.65" customHeight="1">
      <c r="B57" s="806"/>
      <c r="C57" s="127">
        <v>4</v>
      </c>
      <c r="D57" s="800" t="s">
        <v>128</v>
      </c>
      <c r="E57" s="123" t="s">
        <v>111</v>
      </c>
      <c r="F57" s="108" t="str">
        <f>IF('様式A-1-7'!F57="","","【"&amp;(IF(ABS('様式A-1-7'!F57)&gt;0,100,"0")&amp;"】"))</f>
        <v/>
      </c>
      <c r="G57" s="108" t="str">
        <f>IF('様式A-1-7'!G57="","","【"&amp;(IF('様式A-1-7'!G57&gt;='様式A-1-7'!$F$57,ROUND(100+ABS('様式A-1-7'!$F$57-'様式A-1-7'!G57)/ABS('様式A-1-7'!$F$57/100),0),ROUND(100-ABS('様式A-1-7'!$F$57-'様式A-1-7'!G57)/ABS('様式A-1-7'!$F$57/100),0))&amp;"】"))</f>
        <v/>
      </c>
      <c r="H57" s="108" t="str">
        <f>IF('様式A-1-7'!H57="","","【"&amp;(IF('様式A-1-7'!H57&gt;='様式A-1-7'!$F$57,ROUND(100+ABS('様式A-1-7'!$F$57-'様式A-1-7'!H57)/ABS('様式A-1-7'!$F$57/100),0),ROUND(100-ABS('様式A-1-7'!$F$57-'様式A-1-7'!H57)/ABS('様式A-1-7'!$F$57/100),0))&amp;"】"))</f>
        <v/>
      </c>
      <c r="I57" s="108" t="str">
        <f>IF('様式A-1-7'!I57="","","【"&amp;(IF('様式A-1-7'!I57&gt;='様式A-1-7'!$F$57,ROUND(100+ABS('様式A-1-7'!$F$57-'様式A-1-7'!I57)/ABS('様式A-1-7'!$F$57/100),0),ROUND(100-ABS('様式A-1-7'!$F$57-'様式A-1-7'!I57)/ABS('様式A-1-7'!$F$57/100),0))&amp;"】"))</f>
        <v/>
      </c>
      <c r="J57" s="108" t="str">
        <f>IF('様式A-1-7'!J57="","","【"&amp;(IF('様式A-1-7'!J57&gt;='様式A-1-7'!$F$57,ROUND(100+ABS('様式A-1-7'!$F$57-'様式A-1-7'!J57)/ABS('様式A-1-7'!$F$57/100),0),ROUND(100-ABS('様式A-1-7'!$F$57-'様式A-1-7'!J57)/ABS('様式A-1-7'!$F$57/100),0))&amp;"】"))</f>
        <v/>
      </c>
    </row>
    <row r="58" spans="2:10" ht="14.65" customHeight="1">
      <c r="B58" s="806"/>
      <c r="C58" s="127"/>
      <c r="D58" s="801"/>
      <c r="E58" s="120" t="s">
        <v>112</v>
      </c>
      <c r="F58" s="109" t="str">
        <f>IF('様式A-1-7'!F58="","","【"&amp;(IF(ABS('様式A-1-7'!F58)&gt;0,100,"0")&amp;"】"))</f>
        <v/>
      </c>
      <c r="G58" s="109" t="str">
        <f>IF('様式A-1-7'!G58="","","【"&amp;(IF('様式A-1-7'!G58&gt;='様式A-1-7'!$F$58,ROUND(100+ABS('様式A-1-7'!$F$58-'様式A-1-7'!G58)/ABS('様式A-1-7'!$F$58/100),0),ROUND(100-ABS('様式A-1-7'!$F$58-'様式A-1-7'!G58)/ABS('様式A-1-7'!$F$58/100),0))&amp;"】"))</f>
        <v/>
      </c>
      <c r="H58" s="109" t="str">
        <f>IF('様式A-1-7'!H58="","","【"&amp;(IF('様式A-1-7'!H58&gt;='様式A-1-7'!$F$58,ROUND(100+ABS('様式A-1-7'!$F$58-'様式A-1-7'!H58)/ABS('様式A-1-7'!$F$58/100),0),ROUND(100-ABS('様式A-1-7'!$F$58-'様式A-1-7'!H58)/ABS('様式A-1-7'!$F$58/100),0))&amp;"】"))</f>
        <v/>
      </c>
      <c r="I58" s="109" t="str">
        <f>IF('様式A-1-7'!I58="","","【"&amp;(IF('様式A-1-7'!I58&gt;='様式A-1-7'!$F$58,ROUND(100+ABS('様式A-1-7'!$F$58-'様式A-1-7'!I58)/ABS('様式A-1-7'!$F$58/100),0),ROUND(100-ABS('様式A-1-7'!$F$58-'様式A-1-7'!I58)/ABS('様式A-1-7'!$F$58/100),0))&amp;"】"))</f>
        <v/>
      </c>
      <c r="J58" s="109" t="str">
        <f>IF('様式A-1-7'!J58="","","【"&amp;(IF('様式A-1-7'!J58&gt;='様式A-1-7'!$F$58,ROUND(100+ABS('様式A-1-7'!$F$58-'様式A-1-7'!J58)/ABS('様式A-1-7'!$F$58/100),0),ROUND(100-ABS('様式A-1-7'!$F$58-'様式A-1-7'!J58)/ABS('様式A-1-7'!$F$58/100),0))&amp;"】"))</f>
        <v/>
      </c>
    </row>
    <row r="59" spans="2:10" ht="14.65" customHeight="1">
      <c r="B59" s="806"/>
      <c r="C59" s="127"/>
      <c r="D59" s="802"/>
      <c r="E59" s="125" t="s">
        <v>113</v>
      </c>
      <c r="F59" s="244" t="e">
        <f>IF('様式A-1-7'!F59="","","【"&amp;(IF(ABS('様式A-1-7'!F59)&gt;0,100,"0")&amp;"】"))</f>
        <v>#DIV/0!</v>
      </c>
      <c r="G59" s="244" t="e">
        <f>IF('様式A-1-7'!G59="","","【"&amp;(IF('様式A-1-7'!G59&gt;='様式A-1-7'!$F$59,ROUND(100+ABS('様式A-1-7'!$F$59-'様式A-1-7'!G59)/ABS('様式A-1-7'!$F$59/100),0),ROUND(100-ABS('様式A-1-7'!$F$59-'様式A-1-7'!G59)/ABS('様式A-1-7'!$F$59/100),0))&amp;"】"))</f>
        <v>#DIV/0!</v>
      </c>
      <c r="H59" s="244" t="e">
        <f>IF('様式A-1-7'!H59="","","【"&amp;(IF('様式A-1-7'!H59&gt;='様式A-1-7'!$F$59,ROUND(100+ABS('様式A-1-7'!$F$59-'様式A-1-7'!H59)/ABS('様式A-1-7'!$F$59/100),0),ROUND(100-ABS('様式A-1-7'!$F$59-'様式A-1-7'!H59)/ABS('様式A-1-7'!$F$59/100),0))&amp;"】"))</f>
        <v>#DIV/0!</v>
      </c>
      <c r="I59" s="244" t="e">
        <f>IF('様式A-1-7'!I59="","","【"&amp;(IF('様式A-1-7'!I59&gt;='様式A-1-7'!$F$59,ROUND(100+ABS('様式A-1-7'!$F$59-'様式A-1-7'!I59)/ABS('様式A-1-7'!$F$59/100),0),ROUND(100-ABS('様式A-1-7'!$F$59-'様式A-1-7'!I59)/ABS('様式A-1-7'!$F$59/100),0))&amp;"】"))</f>
        <v>#DIV/0!</v>
      </c>
      <c r="J59" s="244" t="e">
        <f>IF('様式A-1-7'!J59="","","【"&amp;(IF('様式A-1-7'!J59&gt;='様式A-1-7'!$F$59,ROUND(100+ABS('様式A-1-7'!$F$59-'様式A-1-7'!J59)/ABS('様式A-1-7'!$F$59/100),0),ROUND(100-ABS('様式A-1-7'!$F$59-'様式A-1-7'!J59)/ABS('様式A-1-7'!$F$59/100),0))&amp;"】"))</f>
        <v>#DIV/0!</v>
      </c>
    </row>
    <row r="60" spans="2:10" ht="14.65" customHeight="1">
      <c r="B60" s="806"/>
      <c r="C60" s="127">
        <v>5</v>
      </c>
      <c r="D60" s="800" t="s">
        <v>129</v>
      </c>
      <c r="E60" s="123" t="s">
        <v>111</v>
      </c>
      <c r="F60" s="108" t="str">
        <f>IF('様式A-1-7'!F60="","","【"&amp;(IF(ABS('様式A-1-7'!F60)&gt;0,100,"0")&amp;"】"))</f>
        <v/>
      </c>
      <c r="G60" s="108" t="str">
        <f>IF('様式A-1-7'!G60="","","【"&amp;(IF('様式A-1-7'!G60&gt;='様式A-1-7'!$F$60,ROUND(100+ABS('様式A-1-7'!$F$60-'様式A-1-7'!G60)/ABS('様式A-1-7'!$F$60/100),0),ROUND(100-ABS('様式A-1-7'!$F$60-'様式A-1-7'!G60)/ABS('様式A-1-7'!$F$60/100),0))&amp;"】"))</f>
        <v/>
      </c>
      <c r="H60" s="108" t="str">
        <f>IF('様式A-1-7'!H60="","","【"&amp;(IF('様式A-1-7'!H60&gt;='様式A-1-7'!$F$60,ROUND(100+ABS('様式A-1-7'!$F$60-'様式A-1-7'!H60)/ABS('様式A-1-7'!$F$60/100),0),ROUND(100-ABS('様式A-1-7'!$F$60-'様式A-1-7'!H60)/ABS('様式A-1-7'!$F$60/100),0))&amp;"】"))</f>
        <v/>
      </c>
      <c r="I60" s="108" t="str">
        <f>IF('様式A-1-7'!I60="","","【"&amp;(IF('様式A-1-7'!I60&gt;='様式A-1-7'!$F$60,ROUND(100+ABS('様式A-1-7'!$F$60-'様式A-1-7'!I60)/ABS('様式A-1-7'!$F$60/100),0),ROUND(100-ABS('様式A-1-7'!$F$60-'様式A-1-7'!I60)/ABS('様式A-1-7'!$F$60/100),0))&amp;"】"))</f>
        <v/>
      </c>
      <c r="J60" s="108" t="str">
        <f>IF('様式A-1-7'!J60="","","【"&amp;(IF('様式A-1-7'!J60&gt;='様式A-1-7'!$F$60,ROUND(100+ABS('様式A-1-7'!$F$60-'様式A-1-7'!J60)/ABS('様式A-1-7'!$F$60/100),0),ROUND(100-ABS('様式A-1-7'!$F$60-'様式A-1-7'!J60)/ABS('様式A-1-7'!$F$60/100),0))&amp;"】"))</f>
        <v/>
      </c>
    </row>
    <row r="61" spans="2:10" ht="14.65" customHeight="1">
      <c r="B61" s="806"/>
      <c r="C61" s="127"/>
      <c r="D61" s="801"/>
      <c r="E61" s="120" t="s">
        <v>112</v>
      </c>
      <c r="F61" s="109" t="str">
        <f>IF('様式A-1-7'!F61="","","【"&amp;(IF(ABS('様式A-1-7'!F61)&gt;0,100,"0")&amp;"】"))</f>
        <v/>
      </c>
      <c r="G61" s="109" t="str">
        <f>IF('様式A-1-7'!G61="","","【"&amp;(IF('様式A-1-7'!G61&gt;='様式A-1-7'!$F$61,ROUND(100+ABS('様式A-1-7'!$F$61-'様式A-1-7'!G61)/ABS('様式A-1-7'!$F$61/100),0),ROUND(100-ABS('様式A-1-7'!$F$61-'様式A-1-7'!G61)/ABS('様式A-1-7'!$F$61/100),0))&amp;"】"))</f>
        <v/>
      </c>
      <c r="H61" s="109" t="str">
        <f>IF('様式A-1-7'!H61="","","【"&amp;(IF('様式A-1-7'!H61&gt;='様式A-1-7'!$F$61,ROUND(100+ABS('様式A-1-7'!$F$61-'様式A-1-7'!H61)/ABS('様式A-1-7'!$F$61/100),0),ROUND(100-ABS('様式A-1-7'!$F$61-'様式A-1-7'!H61)/ABS('様式A-1-7'!$F$61/100),0))&amp;"】"))</f>
        <v/>
      </c>
      <c r="I61" s="109" t="str">
        <f>IF('様式A-1-7'!I61="","","【"&amp;(IF('様式A-1-7'!I61&gt;='様式A-1-7'!$F$61,ROUND(100+ABS('様式A-1-7'!$F$61-'様式A-1-7'!I61)/ABS('様式A-1-7'!$F$61/100),0),ROUND(100-ABS('様式A-1-7'!$F$61-'様式A-1-7'!I61)/ABS('様式A-1-7'!$F$61/100),0))&amp;"】"))</f>
        <v/>
      </c>
      <c r="J61" s="109" t="str">
        <f>IF('様式A-1-7'!J61="","","【"&amp;(IF('様式A-1-7'!J61&gt;='様式A-1-7'!$F$61,ROUND(100+ABS('様式A-1-7'!$F$61-'様式A-1-7'!J61)/ABS('様式A-1-7'!$F$61/100),0),ROUND(100-ABS('様式A-1-7'!$F$61-'様式A-1-7'!J61)/ABS('様式A-1-7'!$F$61/100),0))&amp;"】"))</f>
        <v/>
      </c>
    </row>
    <row r="62" spans="2:10" ht="14.65" customHeight="1">
      <c r="B62" s="806"/>
      <c r="C62" s="127"/>
      <c r="D62" s="801"/>
      <c r="E62" s="129" t="s">
        <v>113</v>
      </c>
      <c r="F62" s="244" t="e">
        <f>IF('様式A-1-7'!F62="","","【"&amp;(IF(ABS('様式A-1-7'!F62)&gt;0,100,"0")&amp;"】"))</f>
        <v>#DIV/0!</v>
      </c>
      <c r="G62" s="244" t="e">
        <f>IF('様式A-1-7'!G62="","","【"&amp;(IF('様式A-1-7'!G62&gt;='様式A-1-7'!$F$62,ROUND(100+ABS('様式A-1-7'!$F$62-'様式A-1-7'!G62)/ABS('様式A-1-7'!$F$62/100),0),ROUND(100-ABS('様式A-1-7'!$F$62-'様式A-1-7'!G62)/ABS('様式A-1-7'!$F$62/100),0))&amp;"】"))</f>
        <v>#DIV/0!</v>
      </c>
      <c r="H62" s="244" t="e">
        <f>IF('様式A-1-7'!H62="","","【"&amp;(IF('様式A-1-7'!H62&gt;='様式A-1-7'!$F$62,ROUND(100+ABS('様式A-1-7'!$F$62-'様式A-1-7'!H62)/ABS('様式A-1-7'!$F$62/100),0),ROUND(100-ABS('様式A-1-7'!$F$62-'様式A-1-7'!H62)/ABS('様式A-1-7'!$F$62/100),0))&amp;"】"))</f>
        <v>#DIV/0!</v>
      </c>
      <c r="I62" s="244" t="e">
        <f>IF('様式A-1-7'!I62="","","【"&amp;(IF('様式A-1-7'!I62&gt;='様式A-1-7'!$F$62,ROUND(100+ABS('様式A-1-7'!$F$62-'様式A-1-7'!I62)/ABS('様式A-1-7'!$F$62/100),0),ROUND(100-ABS('様式A-1-7'!$F$62-'様式A-1-7'!I62)/ABS('様式A-1-7'!$F$62/100),0))&amp;"】"))</f>
        <v>#DIV/0!</v>
      </c>
      <c r="J62" s="244" t="e">
        <f>IF('様式A-1-7'!J62="","","【"&amp;(IF('様式A-1-7'!J62&gt;='様式A-1-7'!$F$62,ROUND(100+ABS('様式A-1-7'!$F$62-'様式A-1-7'!J62)/ABS('様式A-1-7'!$F$62/100),0),ROUND(100-ABS('様式A-1-7'!$F$62-'様式A-1-7'!J62)/ABS('様式A-1-7'!$F$62/100),0))&amp;"】"))</f>
        <v>#DIV/0!</v>
      </c>
    </row>
    <row r="63" spans="2:10" ht="14.65" customHeight="1">
      <c r="B63" s="806"/>
      <c r="C63" s="127"/>
      <c r="D63" s="800" t="s">
        <v>130</v>
      </c>
      <c r="E63" s="123" t="s">
        <v>111</v>
      </c>
      <c r="F63" s="108" t="str">
        <f>IF('様式A-1-7'!F63="","","【"&amp;(IF(ABS('様式A-1-7'!F63)&gt;0,100,"0")&amp;"】"))</f>
        <v/>
      </c>
      <c r="G63" s="108" t="str">
        <f>IF('様式A-1-7'!G63="","","【"&amp;(IF('様式A-1-7'!G63&gt;='様式A-1-7'!$F$63,ROUND(100+ABS('様式A-1-7'!$F$63-'様式A-1-7'!G63)/ABS('様式A-1-7'!$F$63/100),0),ROUND(100-ABS('様式A-1-7'!$F$63-'様式A-1-7'!G63)/ABS('様式A-1-7'!$F$63/100),0))&amp;"】"))</f>
        <v/>
      </c>
      <c r="H63" s="108" t="str">
        <f>IF('様式A-1-7'!H63="","","【"&amp;(IF('様式A-1-7'!H63&gt;='様式A-1-7'!$F$63,ROUND(100+ABS('様式A-1-7'!$F$63-'様式A-1-7'!H63)/ABS('様式A-1-7'!$F$63/100),0),ROUND(100-ABS('様式A-1-7'!$F$63-'様式A-1-7'!H63)/ABS('様式A-1-7'!$F$63/100),0))&amp;"】"))</f>
        <v/>
      </c>
      <c r="I63" s="108" t="str">
        <f>IF('様式A-1-7'!I63="","","【"&amp;(IF('様式A-1-7'!I63&gt;='様式A-1-7'!$F$63,ROUND(100+ABS('様式A-1-7'!$F$63-'様式A-1-7'!I63)/ABS('様式A-1-7'!$F$63/100),0),ROUND(100-ABS('様式A-1-7'!$F$63-'様式A-1-7'!I63)/ABS('様式A-1-7'!$F$63/100),0))&amp;"】"))</f>
        <v/>
      </c>
      <c r="J63" s="108" t="str">
        <f>IF('様式A-1-7'!J63="","","【"&amp;(IF('様式A-1-7'!J63&gt;='様式A-1-7'!$F$63,ROUND(100+ABS('様式A-1-7'!$F$63-'様式A-1-7'!J63)/ABS('様式A-1-7'!$F$63/100),0),ROUND(100-ABS('様式A-1-7'!$F$63-'様式A-1-7'!J63)/ABS('様式A-1-7'!$F$63/100),0))&amp;"】"))</f>
        <v/>
      </c>
    </row>
    <row r="64" spans="2:10" ht="14.65" customHeight="1">
      <c r="B64" s="806"/>
      <c r="C64" s="127"/>
      <c r="D64" s="801"/>
      <c r="E64" s="120" t="s">
        <v>112</v>
      </c>
      <c r="F64" s="109" t="str">
        <f>IF('様式A-1-7'!F64="","","【"&amp;(IF(ABS('様式A-1-7'!F64)&gt;0,100,"0")&amp;"】"))</f>
        <v/>
      </c>
      <c r="G64" s="109" t="str">
        <f>IF('様式A-1-7'!G64="","","【"&amp;(IF('様式A-1-7'!G64&gt;='様式A-1-7'!$F$64,ROUND(100+ABS('様式A-1-7'!$F$64-'様式A-1-7'!G64)/ABS('様式A-1-7'!$F$64/100),0),ROUND(100-ABS('様式A-1-7'!$F$64-'様式A-1-7'!G64)/ABS('様式A-1-7'!$F$64/100),0))&amp;"】"))</f>
        <v/>
      </c>
      <c r="H64" s="109" t="str">
        <f>IF('様式A-1-7'!H64="","","【"&amp;(IF('様式A-1-7'!H64&gt;='様式A-1-7'!$F$64,ROUND(100+ABS('様式A-1-7'!$F$64-'様式A-1-7'!H64)/ABS('様式A-1-7'!$F$64/100),0),ROUND(100-ABS('様式A-1-7'!$F$64-'様式A-1-7'!H64)/ABS('様式A-1-7'!$F$64/100),0))&amp;"】"))</f>
        <v/>
      </c>
      <c r="I64" s="109" t="str">
        <f>IF('様式A-1-7'!I64="","","【"&amp;(IF('様式A-1-7'!I64&gt;='様式A-1-7'!$F$64,ROUND(100+ABS('様式A-1-7'!$F$64-'様式A-1-7'!I64)/ABS('様式A-1-7'!$F$64/100),0),ROUND(100-ABS('様式A-1-7'!$F$64-'様式A-1-7'!I64)/ABS('様式A-1-7'!$F$64/100),0))&amp;"】"))</f>
        <v/>
      </c>
      <c r="J64" s="109" t="str">
        <f>IF('様式A-1-7'!J64="","","【"&amp;(IF('様式A-1-7'!J64&gt;='様式A-1-7'!$F$64,ROUND(100+ABS('様式A-1-7'!$F$64-'様式A-1-7'!J64)/ABS('様式A-1-7'!$F$64/100),0),ROUND(100-ABS('様式A-1-7'!$F$64-'様式A-1-7'!J64)/ABS('様式A-1-7'!$F$64/100),0))&amp;"】"))</f>
        <v/>
      </c>
    </row>
    <row r="65" spans="2:15" ht="14.65" customHeight="1">
      <c r="B65" s="816"/>
      <c r="C65" s="142"/>
      <c r="D65" s="817"/>
      <c r="E65" s="125" t="s">
        <v>113</v>
      </c>
      <c r="F65" s="244" t="e">
        <f>IF('様式A-1-7'!F65="","","【"&amp;(IF(ABS('様式A-1-7'!F65)&gt;0,100,"0")&amp;"】"))</f>
        <v>#DIV/0!</v>
      </c>
      <c r="G65" s="244" t="e">
        <f>IF('様式A-1-7'!G65="","","【"&amp;(IF('様式A-1-7'!G65&gt;='様式A-1-7'!$F$65,ROUND(100+ABS('様式A-1-7'!$F$65-'様式A-1-7'!G65)/ABS('様式A-1-7'!$F$65/100),0),ROUND(100-ABS('様式A-1-7'!$F$65-'様式A-1-7'!G65)/ABS('様式A-1-7'!$F$65/100),0))&amp;"】"))</f>
        <v>#DIV/0!</v>
      </c>
      <c r="H65" s="244" t="e">
        <f>IF('様式A-1-7'!H65="","","【"&amp;(IF('様式A-1-7'!H65&gt;='様式A-1-7'!$F$65,ROUND(100+ABS('様式A-1-7'!$F$65-'様式A-1-7'!H65)/ABS('様式A-1-7'!$F$65/100),0),ROUND(100-ABS('様式A-1-7'!$F$65-'様式A-1-7'!H65)/ABS('様式A-1-7'!$F$65/100),0))&amp;"】"))</f>
        <v>#DIV/0!</v>
      </c>
      <c r="I65" s="244" t="e">
        <f>IF('様式A-1-7'!I65="","","【"&amp;(IF('様式A-1-7'!I65&gt;='様式A-1-7'!$F$65,ROUND(100+ABS('様式A-1-7'!$F$65-'様式A-1-7'!I65)/ABS('様式A-1-7'!$F$65/100),0),ROUND(100-ABS('様式A-1-7'!$F$65-'様式A-1-7'!I65)/ABS('様式A-1-7'!$F$65/100),0))&amp;"】"))</f>
        <v>#DIV/0!</v>
      </c>
      <c r="J65" s="244" t="e">
        <f>IF('様式A-1-7'!J65="","","【"&amp;(IF('様式A-1-7'!J65&gt;='様式A-1-7'!$F$65,ROUND(100+ABS('様式A-1-7'!$F$65-'様式A-1-7'!J65)/ABS('様式A-1-7'!$F$65/100),0),ROUND(100-ABS('様式A-1-7'!$F$65-'様式A-1-7'!J65)/ABS('様式A-1-7'!$F$65/100),0))&amp;"】"))</f>
        <v>#DIV/0!</v>
      </c>
    </row>
    <row r="67" spans="2:15" ht="11.25" customHeight="1">
      <c r="B67" s="143" t="s">
        <v>131</v>
      </c>
      <c r="C67" s="144"/>
      <c r="D67" s="144"/>
      <c r="E67" s="144"/>
      <c r="F67" s="144"/>
      <c r="G67" s="144"/>
      <c r="H67" s="144"/>
      <c r="I67" s="144"/>
      <c r="J67" s="144"/>
      <c r="K67" s="144"/>
      <c r="L67" s="144"/>
      <c r="M67" s="144"/>
      <c r="N67" s="144"/>
      <c r="O67" s="144"/>
    </row>
    <row r="68" spans="2:15" ht="38.65" customHeight="1">
      <c r="B68" s="795" t="s">
        <v>132</v>
      </c>
      <c r="C68" s="795"/>
      <c r="D68" s="795"/>
      <c r="E68" s="795"/>
      <c r="F68" s="795"/>
      <c r="G68" s="795"/>
      <c r="H68" s="795"/>
      <c r="I68" s="795"/>
      <c r="J68" s="795"/>
      <c r="K68" s="795"/>
      <c r="L68" s="795"/>
      <c r="M68" s="795"/>
      <c r="N68" s="795"/>
      <c r="O68" s="795"/>
    </row>
    <row r="69" spans="2:15" ht="11.25" customHeight="1">
      <c r="B69" s="145" t="s">
        <v>133</v>
      </c>
      <c r="C69" s="144"/>
      <c r="D69" s="144"/>
      <c r="E69" s="144"/>
      <c r="F69" s="144"/>
      <c r="G69" s="144"/>
      <c r="H69" s="144"/>
      <c r="I69" s="144"/>
      <c r="J69" s="144"/>
      <c r="K69" s="144"/>
      <c r="L69" s="144"/>
      <c r="M69" s="144"/>
      <c r="N69" s="144"/>
      <c r="O69" s="144"/>
    </row>
    <row r="70" spans="2:15" ht="11.25" customHeight="1" thickBot="1">
      <c r="B70" s="145"/>
      <c r="C70" s="144"/>
      <c r="D70" s="144"/>
      <c r="E70" s="144"/>
      <c r="F70" s="144"/>
      <c r="G70" s="144"/>
      <c r="H70" s="144"/>
      <c r="I70" s="144"/>
      <c r="J70" s="144"/>
      <c r="K70" s="144"/>
      <c r="L70" s="144"/>
      <c r="M70" s="144"/>
      <c r="N70" s="144"/>
      <c r="O70" s="144"/>
    </row>
    <row r="71" spans="2:15" ht="13.5" customHeight="1">
      <c r="B71" s="748" t="str">
        <f>'様式A-1-7'!B71:O73</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1" s="810"/>
      <c r="D71" s="810"/>
      <c r="E71" s="810"/>
      <c r="F71" s="810"/>
      <c r="G71" s="810"/>
      <c r="H71" s="810"/>
      <c r="I71" s="810"/>
      <c r="J71" s="810"/>
      <c r="K71" s="810"/>
      <c r="L71" s="810"/>
      <c r="M71" s="810"/>
      <c r="N71" s="810"/>
      <c r="O71" s="810"/>
    </row>
    <row r="72" spans="2:15" ht="13.5" customHeight="1">
      <c r="B72" s="811"/>
      <c r="C72" s="812"/>
      <c r="D72" s="812"/>
      <c r="E72" s="812"/>
      <c r="F72" s="812"/>
      <c r="G72" s="812"/>
      <c r="H72" s="812"/>
      <c r="I72" s="812"/>
      <c r="J72" s="812"/>
      <c r="K72" s="812"/>
      <c r="L72" s="812"/>
      <c r="M72" s="812"/>
      <c r="N72" s="812"/>
      <c r="O72" s="812"/>
    </row>
    <row r="73" spans="2:15" ht="13.5" customHeight="1" thickBot="1">
      <c r="B73" s="813"/>
      <c r="C73" s="814"/>
      <c r="D73" s="814"/>
      <c r="E73" s="814"/>
      <c r="F73" s="814"/>
      <c r="G73" s="814"/>
      <c r="H73" s="814"/>
      <c r="I73" s="814"/>
      <c r="J73" s="814"/>
      <c r="K73" s="814"/>
      <c r="L73" s="814"/>
      <c r="M73" s="814"/>
      <c r="N73" s="814"/>
      <c r="O73" s="814"/>
    </row>
    <row r="74" spans="2:15" ht="12.5">
      <c r="B74" s="143"/>
      <c r="C74" s="143"/>
      <c r="D74" s="143"/>
      <c r="E74" s="143"/>
      <c r="F74" s="143"/>
      <c r="G74" s="143"/>
      <c r="H74" s="143"/>
      <c r="I74" s="143"/>
      <c r="J74" s="143"/>
      <c r="K74" s="143"/>
      <c r="L74" s="143"/>
      <c r="M74" s="143"/>
      <c r="N74" s="143"/>
      <c r="O74" s="143"/>
    </row>
    <row r="75" spans="2:15" ht="12.5">
      <c r="B75" s="143" t="s">
        <v>135</v>
      </c>
      <c r="C75" s="144"/>
      <c r="D75" s="144"/>
      <c r="E75" s="144"/>
      <c r="F75" s="144"/>
      <c r="G75" s="144"/>
      <c r="H75" s="144"/>
      <c r="I75" s="144"/>
      <c r="J75" s="144"/>
      <c r="K75" s="144"/>
      <c r="L75" s="144"/>
      <c r="M75" s="144"/>
      <c r="N75" s="144"/>
      <c r="O75" s="144"/>
    </row>
    <row r="76" spans="2:15" ht="12.5">
      <c r="B76" s="143" t="s">
        <v>136</v>
      </c>
      <c r="C76" s="144"/>
      <c r="D76" s="144"/>
      <c r="E76" s="212"/>
      <c r="F76" s="212"/>
      <c r="G76" s="212"/>
      <c r="H76" s="212"/>
      <c r="I76" s="212"/>
      <c r="J76" s="212"/>
      <c r="K76" s="212"/>
      <c r="L76" s="212"/>
      <c r="M76" s="212"/>
      <c r="N76" s="212"/>
      <c r="O76" s="144"/>
    </row>
    <row r="77" spans="2:15" ht="13" thickBot="1">
      <c r="B77" s="143"/>
      <c r="C77" s="144"/>
      <c r="D77" s="144"/>
      <c r="E77" s="144"/>
      <c r="F77" s="144"/>
      <c r="G77" s="144"/>
      <c r="H77" s="144"/>
      <c r="I77" s="144"/>
      <c r="J77" s="144"/>
      <c r="K77" s="144"/>
      <c r="L77" s="144"/>
      <c r="M77" s="144"/>
      <c r="N77" s="144"/>
      <c r="O77" s="144"/>
    </row>
    <row r="78" spans="2:15">
      <c r="B78" s="748" t="str">
        <f>'様式A-1-7'!B78:O80</f>
        <v>【例】販売品目〇〇の売上（全社売上の20%程度）</v>
      </c>
      <c r="C78" s="810"/>
      <c r="D78" s="810"/>
      <c r="E78" s="810"/>
      <c r="F78" s="810"/>
      <c r="G78" s="810"/>
      <c r="H78" s="810"/>
      <c r="I78" s="810"/>
      <c r="J78" s="810"/>
      <c r="K78" s="810"/>
      <c r="L78" s="810"/>
      <c r="M78" s="810"/>
      <c r="N78" s="810"/>
      <c r="O78" s="810"/>
    </row>
    <row r="79" spans="2:15">
      <c r="B79" s="811"/>
      <c r="C79" s="812"/>
      <c r="D79" s="812"/>
      <c r="E79" s="812"/>
      <c r="F79" s="812"/>
      <c r="G79" s="812"/>
      <c r="H79" s="812"/>
      <c r="I79" s="812"/>
      <c r="J79" s="812"/>
      <c r="K79" s="812"/>
      <c r="L79" s="812"/>
      <c r="M79" s="812"/>
      <c r="N79" s="812"/>
      <c r="O79" s="812"/>
    </row>
    <row r="80" spans="2:15" ht="10" thickBot="1">
      <c r="B80" s="813"/>
      <c r="C80" s="814"/>
      <c r="D80" s="814"/>
      <c r="E80" s="814"/>
      <c r="F80" s="814"/>
      <c r="G80" s="814"/>
      <c r="H80" s="814"/>
      <c r="I80" s="814"/>
      <c r="J80" s="814"/>
      <c r="K80" s="814"/>
      <c r="L80" s="814"/>
      <c r="M80" s="814"/>
      <c r="N80" s="814"/>
      <c r="O80" s="814"/>
    </row>
    <row r="81" spans="2:15" ht="12.5">
      <c r="B81" s="143"/>
      <c r="C81" s="143"/>
      <c r="D81" s="143"/>
      <c r="E81" s="143"/>
      <c r="F81" s="143"/>
      <c r="G81" s="143"/>
      <c r="H81" s="143"/>
      <c r="I81" s="143"/>
      <c r="J81" s="143"/>
      <c r="K81" s="143"/>
      <c r="L81" s="143"/>
      <c r="M81" s="143"/>
      <c r="N81" s="143"/>
      <c r="O81" s="143"/>
    </row>
    <row r="82" spans="2:15" ht="12.5">
      <c r="B82" s="143"/>
      <c r="C82" s="143"/>
      <c r="D82" s="143"/>
      <c r="E82" s="143"/>
      <c r="F82" s="143"/>
      <c r="G82" s="143"/>
      <c r="H82" s="143"/>
      <c r="I82" s="143"/>
      <c r="J82" s="143"/>
      <c r="K82" s="143"/>
      <c r="L82" s="143"/>
      <c r="M82" s="143"/>
      <c r="N82" s="143"/>
      <c r="O82" s="143"/>
    </row>
  </sheetData>
  <mergeCells count="33">
    <mergeCell ref="B68:O68"/>
    <mergeCell ref="B71:O73"/>
    <mergeCell ref="B78:O80"/>
    <mergeCell ref="B47:B65"/>
    <mergeCell ref="C47:E47"/>
    <mergeCell ref="D48:D50"/>
    <mergeCell ref="D51:D53"/>
    <mergeCell ref="D54:D56"/>
    <mergeCell ref="D57:D59"/>
    <mergeCell ref="D60:D62"/>
    <mergeCell ref="D63:D65"/>
    <mergeCell ref="B46:O46"/>
    <mergeCell ref="D24:D26"/>
    <mergeCell ref="D27:D29"/>
    <mergeCell ref="C30:D30"/>
    <mergeCell ref="C31:D31"/>
    <mergeCell ref="D33:D35"/>
    <mergeCell ref="D36:D38"/>
    <mergeCell ref="B39:D41"/>
    <mergeCell ref="B42:D42"/>
    <mergeCell ref="B43:D43"/>
    <mergeCell ref="B44:O44"/>
    <mergeCell ref="B45:O45"/>
    <mergeCell ref="B4:D4"/>
    <mergeCell ref="E4:G4"/>
    <mergeCell ref="B11:E11"/>
    <mergeCell ref="B12:B38"/>
    <mergeCell ref="C12:D12"/>
    <mergeCell ref="C13:D13"/>
    <mergeCell ref="D15:D17"/>
    <mergeCell ref="D18:D20"/>
    <mergeCell ref="C21:D21"/>
    <mergeCell ref="C22:D22"/>
  </mergeCells>
  <phoneticPr fontId="11"/>
  <printOptions horizontalCentered="1"/>
  <pageMargins left="0.23622047244094491" right="0.23622047244094491" top="0.74803149606299213" bottom="0.74803149606299213" header="0.31496062992125984" footer="0.31496062992125984"/>
  <pageSetup paperSize="9" scale="48"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132"/>
  <sheetViews>
    <sheetView showGridLines="0" view="pageBreakPreview" topLeftCell="A113" zoomScale="55" zoomScaleNormal="80" zoomScaleSheetLayoutView="55" workbookViewId="0">
      <selection activeCell="K13" sqref="K13"/>
    </sheetView>
  </sheetViews>
  <sheetFormatPr defaultColWidth="8.81640625" defaultRowHeight="13"/>
  <cols>
    <col min="1" max="1" width="1.81640625" style="405" customWidth="1"/>
    <col min="2" max="2" width="5" style="408" customWidth="1"/>
    <col min="3" max="3" width="3.81640625" style="70" customWidth="1"/>
    <col min="4" max="4" width="2.453125" style="80" customWidth="1"/>
    <col min="5" max="5" width="5.1796875" style="372" customWidth="1"/>
    <col min="6" max="6" width="5.81640625" style="372" customWidth="1"/>
    <col min="7" max="8" width="5.1796875" style="372" customWidth="1"/>
    <col min="9" max="9" width="14.453125" style="88" customWidth="1"/>
    <col min="10" max="13" width="16" style="84" customWidth="1"/>
    <col min="14" max="14" width="17" style="84" customWidth="1"/>
    <col min="15" max="15" width="17.1796875" style="181" customWidth="1"/>
    <col min="16" max="16" width="15.1796875" style="181" customWidth="1"/>
    <col min="17" max="17" width="14.453125" style="181" customWidth="1"/>
    <col min="18" max="18" width="2.7265625" style="181" customWidth="1"/>
    <col min="19" max="19" width="14.26953125" style="181" customWidth="1"/>
    <col min="20" max="20" width="12.7265625" style="181" customWidth="1"/>
    <col min="21" max="21" width="14.26953125" style="181" customWidth="1"/>
    <col min="22" max="22" width="2.1796875" style="401" customWidth="1"/>
    <col min="23" max="23" width="30.453125" style="181" bestFit="1" customWidth="1"/>
    <col min="24" max="24" width="25.453125" style="181" customWidth="1"/>
    <col min="25" max="16384" width="8.81640625" style="181"/>
  </cols>
  <sheetData>
    <row r="1" spans="1:23" ht="20.25" customHeight="1">
      <c r="A1" s="404"/>
      <c r="B1" s="495" t="str">
        <f>コード!$A$1</f>
        <v>ビスフェノールA（海外供給者）</v>
      </c>
    </row>
    <row r="2" spans="1:23" ht="14">
      <c r="B2" s="406" t="s">
        <v>140</v>
      </c>
    </row>
    <row r="3" spans="1:23" ht="5.65" customHeight="1" thickBot="1">
      <c r="A3" s="181"/>
      <c r="B3" s="53"/>
    </row>
    <row r="4" spans="1:23" s="119" customFormat="1" ht="16.149999999999999" customHeight="1" thickBot="1">
      <c r="B4" s="897" t="s">
        <v>56</v>
      </c>
      <c r="C4" s="898"/>
      <c r="D4" s="898"/>
      <c r="E4" s="898"/>
      <c r="F4" s="898"/>
      <c r="G4" s="898"/>
      <c r="H4" s="899" t="str">
        <f>IF(様式一覧表!D5="","",様式一覧表!D5)</f>
        <v/>
      </c>
      <c r="I4" s="899"/>
      <c r="J4" s="899"/>
      <c r="K4" s="900"/>
      <c r="L4" s="900"/>
      <c r="M4" s="900"/>
      <c r="N4" s="900"/>
      <c r="O4" s="901"/>
    </row>
    <row r="5" spans="1:23" ht="9.75" customHeight="1">
      <c r="A5" s="181"/>
      <c r="B5" s="53"/>
    </row>
    <row r="6" spans="1:23">
      <c r="A6" s="181"/>
      <c r="B6" s="181" t="s">
        <v>141</v>
      </c>
    </row>
    <row r="7" spans="1:23" ht="7.5" customHeight="1">
      <c r="A7" s="181"/>
      <c r="B7" s="181"/>
    </row>
    <row r="8" spans="1:23">
      <c r="B8" s="407" t="s">
        <v>142</v>
      </c>
      <c r="C8" s="70" t="s">
        <v>143</v>
      </c>
    </row>
    <row r="9" spans="1:23" ht="29.25" customHeight="1">
      <c r="C9" s="913" t="s">
        <v>144</v>
      </c>
      <c r="D9" s="913"/>
      <c r="E9" s="913"/>
      <c r="F9" s="913"/>
      <c r="G9" s="913"/>
      <c r="H9" s="913"/>
      <c r="I9" s="913"/>
      <c r="J9" s="913"/>
      <c r="K9" s="913"/>
      <c r="L9" s="913"/>
      <c r="M9" s="913"/>
      <c r="N9" s="913"/>
      <c r="O9" s="913"/>
      <c r="P9" s="913"/>
      <c r="Q9" s="409"/>
      <c r="R9" s="409"/>
      <c r="S9" s="409"/>
      <c r="T9" s="409"/>
      <c r="U9" s="84"/>
    </row>
    <row r="10" spans="1:23">
      <c r="C10" s="396"/>
      <c r="K10" s="908" t="s">
        <v>145</v>
      </c>
      <c r="L10" s="909"/>
      <c r="M10" s="909"/>
      <c r="N10" s="909"/>
      <c r="O10" s="909"/>
      <c r="P10" s="910"/>
      <c r="Q10" s="378"/>
      <c r="V10" s="181"/>
      <c r="W10" s="401"/>
    </row>
    <row r="11" spans="1:23" ht="13.9" customHeight="1">
      <c r="C11" s="892"/>
      <c r="D11" s="893"/>
      <c r="E11" s="893"/>
      <c r="F11" s="893"/>
      <c r="G11" s="893"/>
      <c r="H11" s="893"/>
      <c r="I11" s="902"/>
      <c r="J11" s="896" t="s">
        <v>146</v>
      </c>
      <c r="K11" s="911" t="s">
        <v>147</v>
      </c>
      <c r="L11" s="912"/>
      <c r="M11" s="912"/>
      <c r="N11" s="252"/>
      <c r="O11" s="198" t="s">
        <v>148</v>
      </c>
      <c r="P11" s="344"/>
      <c r="S11" s="401"/>
      <c r="V11" s="181"/>
    </row>
    <row r="12" spans="1:23" s="93" customFormat="1" ht="41.15" customHeight="1">
      <c r="A12" s="410"/>
      <c r="B12" s="410"/>
      <c r="C12" s="894"/>
      <c r="D12" s="895"/>
      <c r="E12" s="895"/>
      <c r="F12" s="895"/>
      <c r="G12" s="895"/>
      <c r="H12" s="895"/>
      <c r="I12" s="903"/>
      <c r="J12" s="856"/>
      <c r="K12" s="484" t="s">
        <v>149</v>
      </c>
      <c r="L12" s="485" t="s">
        <v>150</v>
      </c>
      <c r="M12" s="485" t="s">
        <v>151</v>
      </c>
      <c r="N12" s="486" t="s">
        <v>152</v>
      </c>
      <c r="O12" s="487" t="s">
        <v>153</v>
      </c>
      <c r="P12" s="72" t="s">
        <v>154</v>
      </c>
    </row>
    <row r="13" spans="1:23" ht="19.899999999999999" customHeight="1">
      <c r="C13" s="363" t="s">
        <v>155</v>
      </c>
      <c r="D13" s="904" t="s">
        <v>156</v>
      </c>
      <c r="E13" s="904"/>
      <c r="F13" s="904"/>
      <c r="G13" s="904"/>
      <c r="H13" s="904"/>
      <c r="I13" s="905"/>
      <c r="J13" s="411"/>
      <c r="K13" s="661"/>
      <c r="L13" s="662"/>
      <c r="M13" s="662"/>
      <c r="N13" s="663"/>
      <c r="O13" s="452"/>
      <c r="P13" s="339"/>
      <c r="Q13" s="84"/>
      <c r="R13" s="84"/>
      <c r="S13" s="401"/>
      <c r="V13" s="181"/>
    </row>
    <row r="14" spans="1:23" ht="19.899999999999999" customHeight="1">
      <c r="C14" s="213" t="s">
        <v>157</v>
      </c>
      <c r="D14" s="904" t="s">
        <v>158</v>
      </c>
      <c r="E14" s="904"/>
      <c r="F14" s="904"/>
      <c r="G14" s="904"/>
      <c r="H14" s="904"/>
      <c r="I14" s="905"/>
      <c r="J14" s="92"/>
      <c r="K14" s="664">
        <f t="shared" ref="K14:O14" si="0">K15+K16-K17</f>
        <v>0</v>
      </c>
      <c r="L14" s="664">
        <f t="shared" si="0"/>
        <v>0</v>
      </c>
      <c r="M14" s="665">
        <f t="shared" si="0"/>
        <v>0</v>
      </c>
      <c r="N14" s="666">
        <f t="shared" si="0"/>
        <v>0</v>
      </c>
      <c r="O14" s="666">
        <f t="shared" si="0"/>
        <v>0</v>
      </c>
      <c r="P14" s="338" t="e">
        <f>O14/O13*100</f>
        <v>#DIV/0!</v>
      </c>
      <c r="Q14" s="84"/>
      <c r="R14" s="84"/>
      <c r="S14" s="401"/>
      <c r="V14" s="181"/>
    </row>
    <row r="15" spans="1:23" ht="15" customHeight="1">
      <c r="C15" s="213" t="s">
        <v>159</v>
      </c>
      <c r="D15" s="904" t="s">
        <v>160</v>
      </c>
      <c r="E15" s="904"/>
      <c r="F15" s="904"/>
      <c r="G15" s="904"/>
      <c r="H15" s="904"/>
      <c r="I15" s="905"/>
      <c r="J15" s="92"/>
      <c r="K15" s="661"/>
      <c r="L15" s="662"/>
      <c r="M15" s="667"/>
      <c r="N15" s="668"/>
      <c r="O15" s="668"/>
      <c r="P15" s="339"/>
      <c r="Q15" s="84"/>
      <c r="R15" s="84"/>
      <c r="S15" s="401"/>
      <c r="V15" s="181"/>
    </row>
    <row r="16" spans="1:23" ht="15" customHeight="1">
      <c r="C16" s="213" t="s">
        <v>161</v>
      </c>
      <c r="D16" s="904" t="s">
        <v>162</v>
      </c>
      <c r="E16" s="904"/>
      <c r="F16" s="904"/>
      <c r="G16" s="904"/>
      <c r="H16" s="904"/>
      <c r="I16" s="905"/>
      <c r="J16" s="92"/>
      <c r="K16" s="661"/>
      <c r="L16" s="662"/>
      <c r="M16" s="667"/>
      <c r="N16" s="668"/>
      <c r="O16" s="668"/>
      <c r="P16" s="339"/>
      <c r="Q16" s="84"/>
      <c r="R16" s="84"/>
      <c r="S16" s="401"/>
      <c r="V16" s="181"/>
    </row>
    <row r="17" spans="3:22" ht="15" customHeight="1">
      <c r="C17" s="213" t="s">
        <v>163</v>
      </c>
      <c r="D17" s="904" t="s">
        <v>164</v>
      </c>
      <c r="E17" s="904"/>
      <c r="F17" s="904"/>
      <c r="G17" s="904"/>
      <c r="H17" s="904"/>
      <c r="I17" s="905"/>
      <c r="J17" s="92"/>
      <c r="K17" s="661"/>
      <c r="L17" s="662"/>
      <c r="M17" s="667"/>
      <c r="N17" s="668"/>
      <c r="O17" s="668"/>
      <c r="P17" s="339"/>
      <c r="Q17" s="84"/>
      <c r="R17" s="84"/>
      <c r="S17" s="401"/>
      <c r="V17" s="181"/>
    </row>
    <row r="18" spans="3:22" ht="19.899999999999999" customHeight="1">
      <c r="C18" s="213"/>
      <c r="D18" s="904" t="s">
        <v>165</v>
      </c>
      <c r="E18" s="904"/>
      <c r="F18" s="904"/>
      <c r="G18" s="904"/>
      <c r="H18" s="904"/>
      <c r="I18" s="905"/>
      <c r="J18" s="307"/>
      <c r="K18" s="419" t="e">
        <f>K14/K13</f>
        <v>#DIV/0!</v>
      </c>
      <c r="L18" s="419" t="e">
        <f t="shared" ref="L18:O18" si="1">L14/L13</f>
        <v>#DIV/0!</v>
      </c>
      <c r="M18" s="419" t="e">
        <f t="shared" si="1"/>
        <v>#DIV/0!</v>
      </c>
      <c r="N18" s="419" t="e">
        <f t="shared" si="1"/>
        <v>#DIV/0!</v>
      </c>
      <c r="O18" s="419" t="e">
        <f t="shared" si="1"/>
        <v>#DIV/0!</v>
      </c>
      <c r="P18" s="339"/>
      <c r="Q18" s="84"/>
      <c r="R18" s="84"/>
      <c r="S18" s="401"/>
      <c r="V18" s="181"/>
    </row>
    <row r="19" spans="3:22" ht="19.899999999999999" customHeight="1">
      <c r="C19" s="213" t="s">
        <v>166</v>
      </c>
      <c r="D19" s="904" t="s">
        <v>167</v>
      </c>
      <c r="E19" s="904"/>
      <c r="F19" s="904"/>
      <c r="G19" s="904"/>
      <c r="H19" s="904"/>
      <c r="I19" s="905"/>
      <c r="J19" s="92"/>
      <c r="K19" s="664">
        <f>K13-K14</f>
        <v>0</v>
      </c>
      <c r="L19" s="664">
        <f>L13-L14</f>
        <v>0</v>
      </c>
      <c r="M19" s="664">
        <f>M13-M14</f>
        <v>0</v>
      </c>
      <c r="N19" s="664">
        <f>N13-N14</f>
        <v>0</v>
      </c>
      <c r="O19" s="664">
        <f>O13-O14</f>
        <v>0</v>
      </c>
      <c r="P19" s="338" t="e">
        <f>O19/O13*100</f>
        <v>#DIV/0!</v>
      </c>
      <c r="Q19" s="84"/>
      <c r="R19" s="84"/>
      <c r="S19" s="401"/>
      <c r="V19" s="181"/>
    </row>
    <row r="20" spans="3:22" ht="19.899999999999999" customHeight="1">
      <c r="C20" s="213" t="s">
        <v>168</v>
      </c>
      <c r="D20" s="904" t="s">
        <v>169</v>
      </c>
      <c r="E20" s="904"/>
      <c r="F20" s="904"/>
      <c r="G20" s="904"/>
      <c r="H20" s="904"/>
      <c r="I20" s="905"/>
      <c r="J20" s="92"/>
      <c r="K20" s="661"/>
      <c r="L20" s="662"/>
      <c r="M20" s="667"/>
      <c r="N20" s="668"/>
      <c r="O20" s="668"/>
      <c r="P20" s="338" t="e">
        <f>O20/O13*100</f>
        <v>#DIV/0!</v>
      </c>
      <c r="Q20" s="84"/>
      <c r="R20" s="84"/>
      <c r="S20" s="401"/>
      <c r="V20" s="181"/>
    </row>
    <row r="21" spans="3:22" ht="19.899999999999999" customHeight="1">
      <c r="C21" s="213" t="s">
        <v>170</v>
      </c>
      <c r="D21" s="906" t="s">
        <v>171</v>
      </c>
      <c r="E21" s="906"/>
      <c r="F21" s="906"/>
      <c r="G21" s="906"/>
      <c r="H21" s="906"/>
      <c r="I21" s="907"/>
      <c r="J21" s="92"/>
      <c r="K21" s="664">
        <f t="shared" ref="K21:O21" si="2">K19-K20</f>
        <v>0</v>
      </c>
      <c r="L21" s="664">
        <f t="shared" si="2"/>
        <v>0</v>
      </c>
      <c r="M21" s="664">
        <f t="shared" si="2"/>
        <v>0</v>
      </c>
      <c r="N21" s="664">
        <f t="shared" si="2"/>
        <v>0</v>
      </c>
      <c r="O21" s="664">
        <f t="shared" si="2"/>
        <v>0</v>
      </c>
      <c r="P21" s="338" t="e">
        <f>O21/O13*100</f>
        <v>#DIV/0!</v>
      </c>
      <c r="Q21" s="84"/>
      <c r="R21" s="84"/>
      <c r="S21" s="401"/>
      <c r="V21" s="181"/>
    </row>
    <row r="22" spans="3:22" ht="19.899999999999999" customHeight="1">
      <c r="C22" s="213"/>
      <c r="D22" s="904" t="s">
        <v>172</v>
      </c>
      <c r="E22" s="904"/>
      <c r="F22" s="904"/>
      <c r="G22" s="904"/>
      <c r="H22" s="904"/>
      <c r="I22" s="905"/>
      <c r="J22" s="307"/>
      <c r="K22" s="420" t="e">
        <f>K21/K13</f>
        <v>#DIV/0!</v>
      </c>
      <c r="L22" s="420" t="e">
        <f t="shared" ref="L22:O22" si="3">L21/L13</f>
        <v>#DIV/0!</v>
      </c>
      <c r="M22" s="420" t="e">
        <f t="shared" si="3"/>
        <v>#DIV/0!</v>
      </c>
      <c r="N22" s="420" t="e">
        <f t="shared" si="3"/>
        <v>#DIV/0!</v>
      </c>
      <c r="O22" s="420" t="e">
        <f t="shared" si="3"/>
        <v>#DIV/0!</v>
      </c>
      <c r="P22" s="339"/>
      <c r="Q22" s="84"/>
      <c r="R22" s="84"/>
      <c r="S22" s="401"/>
      <c r="V22" s="181"/>
    </row>
    <row r="23" spans="3:22" ht="19.899999999999999" customHeight="1">
      <c r="C23" s="213" t="s">
        <v>173</v>
      </c>
      <c r="D23" s="906" t="s">
        <v>174</v>
      </c>
      <c r="E23" s="906"/>
      <c r="F23" s="906"/>
      <c r="G23" s="906"/>
      <c r="H23" s="906"/>
      <c r="I23" s="907"/>
      <c r="J23" s="92"/>
      <c r="K23" s="661"/>
      <c r="L23" s="662"/>
      <c r="M23" s="667"/>
      <c r="N23" s="668"/>
      <c r="O23" s="668"/>
      <c r="P23" s="338" t="e">
        <f>O23/O13*100</f>
        <v>#DIV/0!</v>
      </c>
      <c r="Q23" s="84"/>
      <c r="R23" s="84"/>
      <c r="S23" s="401"/>
      <c r="V23" s="181"/>
    </row>
    <row r="24" spans="3:22" ht="19.899999999999999" customHeight="1">
      <c r="C24" s="213" t="s">
        <v>175</v>
      </c>
      <c r="D24" s="906" t="s">
        <v>176</v>
      </c>
      <c r="E24" s="906"/>
      <c r="F24" s="906"/>
      <c r="G24" s="906"/>
      <c r="H24" s="906"/>
      <c r="I24" s="907"/>
      <c r="J24" s="92"/>
      <c r="K24" s="661"/>
      <c r="L24" s="662"/>
      <c r="M24" s="667"/>
      <c r="N24" s="668"/>
      <c r="O24" s="668"/>
      <c r="P24" s="338" t="e">
        <f>O24/O13*100</f>
        <v>#DIV/0!</v>
      </c>
      <c r="Q24" s="84"/>
      <c r="R24" s="84"/>
      <c r="S24" s="401"/>
      <c r="V24" s="181"/>
    </row>
    <row r="25" spans="3:22" ht="19.899999999999999" customHeight="1">
      <c r="C25" s="213" t="s">
        <v>177</v>
      </c>
      <c r="D25" s="906" t="s">
        <v>178</v>
      </c>
      <c r="E25" s="906"/>
      <c r="F25" s="906"/>
      <c r="G25" s="906"/>
      <c r="H25" s="906"/>
      <c r="I25" s="907"/>
      <c r="J25" s="92"/>
      <c r="K25" s="664">
        <f t="shared" ref="K25:O25" si="4">K21+K23-K24</f>
        <v>0</v>
      </c>
      <c r="L25" s="664">
        <f t="shared" si="4"/>
        <v>0</v>
      </c>
      <c r="M25" s="665">
        <f t="shared" si="4"/>
        <v>0</v>
      </c>
      <c r="N25" s="666">
        <f t="shared" si="4"/>
        <v>0</v>
      </c>
      <c r="O25" s="666">
        <f t="shared" si="4"/>
        <v>0</v>
      </c>
      <c r="P25" s="338" t="e">
        <f>O25/O13*100</f>
        <v>#DIV/0!</v>
      </c>
      <c r="Q25" s="84"/>
      <c r="R25" s="84"/>
      <c r="S25" s="401"/>
      <c r="V25" s="181"/>
    </row>
    <row r="26" spans="3:22" ht="19.899999999999999" customHeight="1">
      <c r="C26" s="213"/>
      <c r="D26" s="904" t="s">
        <v>179</v>
      </c>
      <c r="E26" s="904"/>
      <c r="F26" s="904"/>
      <c r="G26" s="904"/>
      <c r="H26" s="904"/>
      <c r="I26" s="905"/>
      <c r="J26" s="307"/>
      <c r="K26" s="420" t="e">
        <f>K25/K13</f>
        <v>#DIV/0!</v>
      </c>
      <c r="L26" s="420" t="e">
        <f t="shared" ref="L26:O26" si="5">L25/L13</f>
        <v>#DIV/0!</v>
      </c>
      <c r="M26" s="420" t="e">
        <f t="shared" si="5"/>
        <v>#DIV/0!</v>
      </c>
      <c r="N26" s="420" t="e">
        <f t="shared" si="5"/>
        <v>#DIV/0!</v>
      </c>
      <c r="O26" s="420" t="e">
        <f t="shared" si="5"/>
        <v>#DIV/0!</v>
      </c>
      <c r="P26" s="340"/>
      <c r="Q26" s="84"/>
      <c r="R26" s="84"/>
      <c r="S26" s="401"/>
      <c r="V26" s="181"/>
    </row>
    <row r="27" spans="3:22" ht="19.899999999999999" customHeight="1">
      <c r="C27" s="213" t="s">
        <v>180</v>
      </c>
      <c r="D27" s="868" t="s">
        <v>181</v>
      </c>
      <c r="E27" s="868"/>
      <c r="F27" s="868"/>
      <c r="G27" s="868"/>
      <c r="H27" s="868"/>
      <c r="I27" s="868"/>
      <c r="J27" s="307"/>
      <c r="K27" s="661"/>
      <c r="L27" s="662"/>
      <c r="M27" s="667"/>
      <c r="N27" s="667"/>
      <c r="O27" s="668"/>
      <c r="P27" s="339"/>
      <c r="Q27" s="84"/>
      <c r="R27" s="84"/>
      <c r="S27" s="401"/>
      <c r="V27" s="181"/>
    </row>
    <row r="28" spans="3:22" ht="19.899999999999999" customHeight="1">
      <c r="C28" s="213" t="s">
        <v>182</v>
      </c>
      <c r="D28" s="868" t="s">
        <v>183</v>
      </c>
      <c r="E28" s="868"/>
      <c r="F28" s="868"/>
      <c r="G28" s="868"/>
      <c r="H28" s="868"/>
      <c r="I28" s="868"/>
      <c r="J28" s="307"/>
      <c r="K28" s="661"/>
      <c r="L28" s="662"/>
      <c r="M28" s="667"/>
      <c r="N28" s="667"/>
      <c r="O28" s="668"/>
      <c r="P28" s="339"/>
      <c r="Q28" s="84"/>
      <c r="R28" s="84"/>
      <c r="S28" s="401"/>
      <c r="V28" s="181"/>
    </row>
    <row r="29" spans="3:22" ht="19.899999999999999" customHeight="1">
      <c r="C29" s="213" t="s">
        <v>184</v>
      </c>
      <c r="D29" s="868" t="s">
        <v>185</v>
      </c>
      <c r="E29" s="868"/>
      <c r="F29" s="868"/>
      <c r="G29" s="868"/>
      <c r="H29" s="868"/>
      <c r="I29" s="868"/>
      <c r="J29" s="307"/>
      <c r="K29" s="661"/>
      <c r="L29" s="662"/>
      <c r="M29" s="667"/>
      <c r="N29" s="667"/>
      <c r="O29" s="668"/>
      <c r="P29" s="339"/>
      <c r="Q29" s="84"/>
      <c r="R29" s="84"/>
      <c r="S29" s="401"/>
      <c r="V29" s="181"/>
    </row>
    <row r="30" spans="3:22" ht="19.899999999999999" customHeight="1">
      <c r="C30" s="213" t="s">
        <v>186</v>
      </c>
      <c r="D30" s="869" t="s">
        <v>187</v>
      </c>
      <c r="E30" s="869"/>
      <c r="F30" s="869"/>
      <c r="G30" s="869"/>
      <c r="H30" s="869"/>
      <c r="I30" s="869"/>
      <c r="J30" s="307"/>
      <c r="K30" s="661"/>
      <c r="L30" s="662"/>
      <c r="M30" s="667"/>
      <c r="N30" s="667"/>
      <c r="O30" s="668"/>
      <c r="P30" s="339"/>
      <c r="Q30" s="84"/>
      <c r="R30" s="84"/>
      <c r="S30" s="401"/>
      <c r="V30" s="181"/>
    </row>
    <row r="31" spans="3:22" ht="19.899999999999999" customHeight="1">
      <c r="C31" s="870" t="s">
        <v>188</v>
      </c>
      <c r="D31" s="868"/>
      <c r="E31" s="868"/>
      <c r="F31" s="868"/>
      <c r="G31" s="868"/>
      <c r="H31" s="868"/>
      <c r="I31" s="868"/>
      <c r="J31" s="307"/>
      <c r="K31" s="669" t="e">
        <f>K14/K30</f>
        <v>#DIV/0!</v>
      </c>
      <c r="L31" s="669" t="e">
        <f t="shared" ref="L31:O31" si="6">L14/L30</f>
        <v>#DIV/0!</v>
      </c>
      <c r="M31" s="669" t="e">
        <f t="shared" si="6"/>
        <v>#DIV/0!</v>
      </c>
      <c r="N31" s="670" t="e">
        <f t="shared" si="6"/>
        <v>#DIV/0!</v>
      </c>
      <c r="O31" s="670" t="e">
        <f t="shared" si="6"/>
        <v>#DIV/0!</v>
      </c>
      <c r="P31" s="341"/>
      <c r="Q31" s="84"/>
      <c r="R31" s="84"/>
      <c r="S31" s="401"/>
      <c r="V31" s="181"/>
    </row>
    <row r="32" spans="3:22" ht="19.899999999999999" customHeight="1">
      <c r="C32" s="870" t="s">
        <v>189</v>
      </c>
      <c r="D32" s="868"/>
      <c r="E32" s="868"/>
      <c r="F32" s="868"/>
      <c r="G32" s="868"/>
      <c r="H32" s="868"/>
      <c r="I32" s="871"/>
      <c r="J32" s="307"/>
      <c r="K32" s="670" t="e">
        <f>K23/K30</f>
        <v>#DIV/0!</v>
      </c>
      <c r="L32" s="670" t="e">
        <f t="shared" ref="L32:O32" si="7">L23/L30</f>
        <v>#DIV/0!</v>
      </c>
      <c r="M32" s="670" t="e">
        <f t="shared" si="7"/>
        <v>#DIV/0!</v>
      </c>
      <c r="N32" s="671" t="e">
        <f t="shared" si="7"/>
        <v>#DIV/0!</v>
      </c>
      <c r="O32" s="671" t="e">
        <f t="shared" si="7"/>
        <v>#DIV/0!</v>
      </c>
      <c r="P32" s="342"/>
      <c r="Q32" s="84"/>
      <c r="R32" s="84"/>
      <c r="S32" s="401"/>
      <c r="V32" s="181"/>
    </row>
    <row r="33" spans="1:25" ht="19.899999999999999" customHeight="1" thickBot="1">
      <c r="C33" s="872" t="s">
        <v>190</v>
      </c>
      <c r="D33" s="873"/>
      <c r="E33" s="873"/>
      <c r="F33" s="873"/>
      <c r="G33" s="873"/>
      <c r="H33" s="873"/>
      <c r="I33" s="874"/>
      <c r="J33" s="308"/>
      <c r="K33" s="672" t="e">
        <f>K24/K30</f>
        <v>#DIV/0!</v>
      </c>
      <c r="L33" s="672" t="e">
        <f t="shared" ref="L33:O33" si="8">L24/L30</f>
        <v>#DIV/0!</v>
      </c>
      <c r="M33" s="672" t="e">
        <f t="shared" si="8"/>
        <v>#DIV/0!</v>
      </c>
      <c r="N33" s="672" t="e">
        <f t="shared" si="8"/>
        <v>#DIV/0!</v>
      </c>
      <c r="O33" s="672" t="e">
        <f t="shared" si="8"/>
        <v>#DIV/0!</v>
      </c>
      <c r="P33" s="343"/>
      <c r="Q33" s="84"/>
      <c r="R33" s="84"/>
      <c r="S33" s="401"/>
      <c r="V33" s="181"/>
    </row>
    <row r="34" spans="1:25" ht="10.5" customHeight="1">
      <c r="C34" s="351"/>
      <c r="D34" s="351"/>
      <c r="E34" s="351"/>
      <c r="F34" s="351"/>
      <c r="G34" s="351"/>
      <c r="H34" s="351"/>
      <c r="I34" s="351"/>
      <c r="J34" s="351"/>
      <c r="K34" s="351"/>
      <c r="L34" s="351"/>
      <c r="M34" s="351"/>
      <c r="N34" s="351"/>
      <c r="O34" s="352"/>
      <c r="P34" s="352"/>
      <c r="Q34" s="352"/>
      <c r="R34" s="352"/>
      <c r="S34" s="352"/>
      <c r="T34" s="352"/>
      <c r="U34" s="352"/>
      <c r="V34" s="84"/>
      <c r="W34" s="84"/>
      <c r="X34" s="84"/>
      <c r="Y34" s="401"/>
    </row>
    <row r="35" spans="1:25" ht="17.25" customHeight="1">
      <c r="B35" s="408" t="s">
        <v>191</v>
      </c>
      <c r="C35" s="914" t="s">
        <v>192</v>
      </c>
      <c r="D35" s="914"/>
      <c r="E35" s="914"/>
      <c r="F35" s="914"/>
      <c r="G35" s="70"/>
      <c r="H35" s="70"/>
      <c r="J35" s="351"/>
      <c r="K35" s="351"/>
      <c r="L35" s="351"/>
      <c r="M35" s="351"/>
      <c r="N35" s="351"/>
      <c r="O35" s="352"/>
      <c r="R35" s="352"/>
      <c r="S35" s="352"/>
      <c r="T35" s="352"/>
      <c r="U35" s="352"/>
      <c r="V35" s="84"/>
      <c r="W35" s="84"/>
      <c r="X35" s="84"/>
      <c r="Y35" s="401"/>
    </row>
    <row r="36" spans="1:25" ht="15" customHeight="1" thickBot="1">
      <c r="B36" s="412"/>
      <c r="D36" s="877" t="s">
        <v>193</v>
      </c>
      <c r="E36" s="877"/>
      <c r="F36" s="877"/>
      <c r="G36" s="877"/>
      <c r="H36" s="877"/>
      <c r="I36" s="877"/>
      <c r="J36" s="877"/>
      <c r="K36" s="877"/>
      <c r="L36" s="877"/>
      <c r="M36" s="877"/>
      <c r="N36" s="877"/>
      <c r="O36" s="877"/>
      <c r="P36" s="877"/>
      <c r="Q36" s="877"/>
      <c r="R36" s="877"/>
      <c r="S36" s="877"/>
      <c r="T36" s="352"/>
      <c r="U36" s="352"/>
      <c r="V36" s="84"/>
      <c r="W36" s="84"/>
      <c r="X36" s="84"/>
      <c r="Y36" s="401"/>
    </row>
    <row r="37" spans="1:25" ht="19.899999999999999" customHeight="1">
      <c r="B37" s="412"/>
      <c r="C37" s="878"/>
      <c r="D37" s="879"/>
      <c r="E37" s="879"/>
      <c r="F37" s="879"/>
      <c r="G37" s="879"/>
      <c r="H37" s="880"/>
      <c r="I37" s="488" t="s">
        <v>194</v>
      </c>
      <c r="J37" s="488" t="s">
        <v>195</v>
      </c>
      <c r="K37" s="488" t="s">
        <v>196</v>
      </c>
      <c r="L37" s="488" t="s">
        <v>197</v>
      </c>
      <c r="M37" s="489" t="s">
        <v>198</v>
      </c>
      <c r="N37" s="309"/>
      <c r="O37" s="352"/>
      <c r="Q37" s="84"/>
      <c r="R37" s="84"/>
      <c r="S37" s="401"/>
      <c r="V37" s="181"/>
    </row>
    <row r="38" spans="1:25" ht="19.899999999999999" customHeight="1">
      <c r="B38" s="412"/>
      <c r="C38" s="881"/>
      <c r="D38" s="882"/>
      <c r="E38" s="882"/>
      <c r="F38" s="882"/>
      <c r="G38" s="882"/>
      <c r="H38" s="883"/>
      <c r="I38" s="490" t="s">
        <v>199</v>
      </c>
      <c r="J38" s="490" t="s">
        <v>200</v>
      </c>
      <c r="K38" s="490" t="s">
        <v>201</v>
      </c>
      <c r="L38" s="490" t="s">
        <v>202</v>
      </c>
      <c r="M38" s="491" t="s">
        <v>203</v>
      </c>
      <c r="N38" s="310"/>
      <c r="O38" s="352"/>
      <c r="Q38" s="84"/>
      <c r="R38" s="84"/>
      <c r="S38" s="401"/>
      <c r="V38" s="181"/>
    </row>
    <row r="39" spans="1:25" ht="19.899999999999999" customHeight="1">
      <c r="B39" s="412"/>
      <c r="C39" s="884"/>
      <c r="D39" s="885"/>
      <c r="E39" s="885"/>
      <c r="F39" s="885"/>
      <c r="G39" s="885"/>
      <c r="H39" s="886"/>
      <c r="I39" s="875" t="s">
        <v>204</v>
      </c>
      <c r="J39" s="876"/>
      <c r="K39" s="413"/>
      <c r="L39" s="362" t="s">
        <v>205</v>
      </c>
      <c r="M39" s="422"/>
      <c r="N39" s="181"/>
      <c r="O39" s="372"/>
      <c r="P39" s="372"/>
      <c r="Q39" s="84"/>
      <c r="R39" s="372"/>
      <c r="S39" s="401"/>
      <c r="V39" s="181"/>
    </row>
    <row r="40" spans="1:25" ht="19.5" customHeight="1">
      <c r="B40" s="412"/>
      <c r="C40" s="213" t="s">
        <v>155</v>
      </c>
      <c r="D40" s="83"/>
      <c r="E40" s="83" t="s">
        <v>206</v>
      </c>
      <c r="F40" s="83"/>
      <c r="G40" s="414"/>
      <c r="H40" s="415"/>
      <c r="I40" s="425"/>
      <c r="J40" s="426"/>
      <c r="K40" s="426"/>
      <c r="L40" s="426"/>
      <c r="M40" s="427">
        <f>O13</f>
        <v>0</v>
      </c>
      <c r="N40" s="416"/>
      <c r="O40" s="372"/>
      <c r="P40" s="372"/>
      <c r="Q40" s="84"/>
      <c r="R40" s="372"/>
      <c r="S40" s="401"/>
      <c r="V40" s="181"/>
    </row>
    <row r="41" spans="1:25" ht="19.5" customHeight="1">
      <c r="B41" s="412"/>
      <c r="C41" s="213" t="s">
        <v>157</v>
      </c>
      <c r="D41" s="83"/>
      <c r="E41" s="83" t="s">
        <v>207</v>
      </c>
      <c r="F41" s="83"/>
      <c r="G41" s="414"/>
      <c r="H41" s="415"/>
      <c r="I41" s="425"/>
      <c r="J41" s="426"/>
      <c r="K41" s="426"/>
      <c r="L41" s="426"/>
      <c r="M41" s="427">
        <f>O14</f>
        <v>0</v>
      </c>
      <c r="N41" s="416"/>
      <c r="O41" s="372"/>
      <c r="P41" s="372"/>
      <c r="Q41" s="84"/>
      <c r="S41" s="401"/>
      <c r="V41" s="181"/>
    </row>
    <row r="42" spans="1:25" ht="19.5" customHeight="1" thickBot="1">
      <c r="B42" s="412"/>
      <c r="C42" s="423" t="s">
        <v>208</v>
      </c>
      <c r="D42" s="91"/>
      <c r="E42" s="91" t="s">
        <v>209</v>
      </c>
      <c r="F42" s="91"/>
      <c r="G42" s="90"/>
      <c r="H42" s="89"/>
      <c r="I42" s="421" t="e">
        <f>I41/I40</f>
        <v>#DIV/0!</v>
      </c>
      <c r="J42" s="421" t="e">
        <f t="shared" ref="J42:M42" si="9">J41/J40</f>
        <v>#DIV/0!</v>
      </c>
      <c r="K42" s="421" t="e">
        <f t="shared" si="9"/>
        <v>#DIV/0!</v>
      </c>
      <c r="L42" s="421" t="e">
        <f t="shared" si="9"/>
        <v>#DIV/0!</v>
      </c>
      <c r="M42" s="424" t="e">
        <f t="shared" si="9"/>
        <v>#DIV/0!</v>
      </c>
      <c r="N42" s="417"/>
      <c r="O42" s="372"/>
      <c r="P42" s="372"/>
      <c r="Q42" s="84"/>
      <c r="R42" s="401"/>
      <c r="S42" s="401"/>
      <c r="V42" s="181"/>
    </row>
    <row r="43" spans="1:25" ht="10.5" customHeight="1">
      <c r="B43" s="412"/>
      <c r="J43" s="70"/>
      <c r="K43" s="70"/>
      <c r="L43" s="70"/>
      <c r="M43" s="70"/>
      <c r="N43" s="70"/>
      <c r="O43" s="80"/>
      <c r="P43" s="372"/>
      <c r="Q43" s="372"/>
      <c r="R43" s="88" t="s">
        <v>210</v>
      </c>
      <c r="S43" s="70"/>
      <c r="T43" s="80"/>
      <c r="U43" s="372"/>
      <c r="V43" s="84"/>
      <c r="W43" s="84"/>
      <c r="X43" s="84"/>
      <c r="Y43" s="401"/>
    </row>
    <row r="44" spans="1:25">
      <c r="B44" s="408">
        <v>2</v>
      </c>
      <c r="C44" s="70" t="s">
        <v>211</v>
      </c>
      <c r="R44" s="418"/>
      <c r="S44" s="84"/>
    </row>
    <row r="45" spans="1:25" ht="39" customHeight="1">
      <c r="B45" s="187"/>
      <c r="C45" s="918" t="s">
        <v>212</v>
      </c>
      <c r="D45" s="918"/>
      <c r="E45" s="918"/>
      <c r="F45" s="918"/>
      <c r="G45" s="918"/>
      <c r="H45" s="918"/>
      <c r="I45" s="918"/>
      <c r="J45" s="918"/>
      <c r="K45" s="918"/>
      <c r="L45" s="918"/>
      <c r="M45" s="918"/>
      <c r="N45" s="918"/>
      <c r="O45" s="918"/>
      <c r="P45" s="918"/>
      <c r="Q45" s="918"/>
      <c r="R45" s="187"/>
      <c r="S45" s="187"/>
      <c r="T45" s="187"/>
      <c r="U45" s="187"/>
    </row>
    <row r="46" spans="1:25" ht="4.5" customHeight="1" thickBot="1">
      <c r="B46" s="187"/>
      <c r="C46" s="325"/>
      <c r="D46" s="325"/>
      <c r="E46" s="325"/>
      <c r="F46" s="325"/>
      <c r="G46" s="325"/>
      <c r="H46" s="325"/>
      <c r="I46" s="325"/>
      <c r="J46" s="325"/>
      <c r="K46" s="325"/>
      <c r="L46" s="325"/>
      <c r="M46" s="325"/>
      <c r="N46" s="325"/>
      <c r="O46" s="325"/>
      <c r="P46" s="325"/>
      <c r="Q46" s="325"/>
      <c r="R46" s="325"/>
      <c r="S46" s="325"/>
      <c r="T46" s="325"/>
      <c r="U46" s="325"/>
    </row>
    <row r="47" spans="1:25" ht="13.5" thickBot="1">
      <c r="C47" s="396"/>
      <c r="K47" s="915" t="str">
        <f>K$10</f>
        <v>（当期：2024.4.1～2025.3.31）</v>
      </c>
      <c r="L47" s="916"/>
      <c r="M47" s="916"/>
      <c r="N47" s="916"/>
      <c r="O47" s="916"/>
      <c r="P47" s="916"/>
      <c r="Q47" s="917"/>
      <c r="V47" s="181"/>
    </row>
    <row r="48" spans="1:25" s="53" customFormat="1" ht="27.65" customHeight="1">
      <c r="A48" s="408"/>
      <c r="B48" s="408"/>
      <c r="C48" s="892"/>
      <c r="D48" s="893"/>
      <c r="E48" s="893"/>
      <c r="F48" s="893"/>
      <c r="G48" s="893"/>
      <c r="H48" s="893"/>
      <c r="I48" s="893"/>
      <c r="J48" s="896" t="s">
        <v>146</v>
      </c>
      <c r="K48" s="866" t="s">
        <v>147</v>
      </c>
      <c r="L48" s="867"/>
      <c r="M48" s="251"/>
      <c r="N48" s="201" t="s">
        <v>148</v>
      </c>
      <c r="O48" s="202"/>
      <c r="P48" s="925" t="s">
        <v>213</v>
      </c>
      <c r="Q48" s="923" t="s">
        <v>214</v>
      </c>
      <c r="R48" s="353"/>
    </row>
    <row r="49" spans="1:22" s="93" customFormat="1" ht="41.25" customHeight="1">
      <c r="A49" s="410"/>
      <c r="B49" s="410"/>
      <c r="C49" s="894"/>
      <c r="D49" s="895"/>
      <c r="E49" s="895"/>
      <c r="F49" s="895"/>
      <c r="G49" s="895"/>
      <c r="H49" s="895"/>
      <c r="I49" s="895"/>
      <c r="J49" s="856"/>
      <c r="K49" s="484" t="str">
        <f>K$12</f>
        <v>第1四半期
2024.4-2024.6</v>
      </c>
      <c r="L49" s="484" t="str">
        <f t="shared" ref="L49:O49" si="10">L$12</f>
        <v>第2四半期
2024.7-2024.9</v>
      </c>
      <c r="M49" s="484" t="str">
        <f t="shared" si="10"/>
        <v>第3四半期
2024.10-2024.12</v>
      </c>
      <c r="N49" s="484" t="str">
        <f t="shared" si="10"/>
        <v>第4四半期
2025.1-2025.3</v>
      </c>
      <c r="O49" s="484" t="str">
        <f t="shared" si="10"/>
        <v>当期
2024.4.1～2025.3.31</v>
      </c>
      <c r="P49" s="926"/>
      <c r="Q49" s="924"/>
      <c r="R49" s="354"/>
    </row>
    <row r="50" spans="1:22" s="93" customFormat="1" ht="21.75" customHeight="1">
      <c r="A50" s="410"/>
      <c r="B50" s="410"/>
      <c r="C50" s="355" t="s">
        <v>155</v>
      </c>
      <c r="D50" s="83" t="s">
        <v>215</v>
      </c>
      <c r="E50" s="87"/>
      <c r="F50" s="83"/>
      <c r="G50" s="83"/>
      <c r="H50" s="83"/>
      <c r="I50" s="83"/>
      <c r="J50" s="366"/>
      <c r="K50" s="457">
        <f>IF(K52&lt;&gt;0,K62+K67+K72,0)</f>
        <v>0</v>
      </c>
      <c r="L50" s="458">
        <f t="shared" ref="L50:O50" si="11">IF(L52&lt;&gt;0,L62+L67+L72,0)</f>
        <v>0</v>
      </c>
      <c r="M50" s="459">
        <f t="shared" si="11"/>
        <v>0</v>
      </c>
      <c r="N50" s="458">
        <f t="shared" si="11"/>
        <v>0</v>
      </c>
      <c r="O50" s="430">
        <f t="shared" si="11"/>
        <v>0</v>
      </c>
      <c r="P50" s="431" t="e">
        <f>O50/$O$89*100</f>
        <v>#DIV/0!</v>
      </c>
      <c r="Q50" s="473"/>
      <c r="R50" s="354"/>
    </row>
    <row r="51" spans="1:22" ht="19.899999999999999" customHeight="1">
      <c r="C51" s="356" t="s">
        <v>157</v>
      </c>
      <c r="D51" s="86" t="s">
        <v>216</v>
      </c>
      <c r="E51" s="83"/>
      <c r="F51" s="83"/>
      <c r="G51" s="83"/>
      <c r="H51" s="83"/>
      <c r="I51" s="83"/>
      <c r="J51" s="432"/>
      <c r="K51" s="433"/>
      <c r="L51" s="434"/>
      <c r="M51" s="434"/>
      <c r="N51" s="435"/>
      <c r="O51" s="436"/>
      <c r="P51" s="357"/>
      <c r="Q51" s="85"/>
      <c r="V51" s="181"/>
    </row>
    <row r="52" spans="1:22" ht="19.899999999999999" customHeight="1">
      <c r="C52" s="358"/>
      <c r="D52" s="78"/>
      <c r="E52" s="76" t="s">
        <v>217</v>
      </c>
      <c r="F52" s="887"/>
      <c r="G52" s="887"/>
      <c r="H52" s="887"/>
      <c r="I52" s="437"/>
      <c r="J52" s="438"/>
      <c r="K52" s="439"/>
      <c r="L52" s="440"/>
      <c r="M52" s="440"/>
      <c r="N52" s="441"/>
      <c r="O52" s="442"/>
      <c r="P52" s="443" t="e">
        <f>O52/$O$89*100</f>
        <v>#DIV/0!</v>
      </c>
      <c r="Q52" s="85"/>
      <c r="V52" s="181"/>
    </row>
    <row r="53" spans="1:22" ht="19.899999999999999" customHeight="1">
      <c r="C53" s="358"/>
      <c r="D53" s="77"/>
      <c r="E53" s="76" t="s">
        <v>218</v>
      </c>
      <c r="F53" s="887"/>
      <c r="G53" s="887"/>
      <c r="H53" s="887"/>
      <c r="I53" s="437"/>
      <c r="J53" s="438"/>
      <c r="K53" s="439"/>
      <c r="L53" s="440"/>
      <c r="M53" s="440"/>
      <c r="N53" s="444"/>
      <c r="O53" s="445"/>
      <c r="P53" s="443" t="e">
        <f>O53/$O$89*100</f>
        <v>#DIV/0!</v>
      </c>
      <c r="Q53" s="85"/>
      <c r="V53" s="181"/>
    </row>
    <row r="54" spans="1:22" ht="19.899999999999999" customHeight="1">
      <c r="C54" s="358"/>
      <c r="D54" s="77"/>
      <c r="E54" s="76" t="s">
        <v>219</v>
      </c>
      <c r="F54" s="887"/>
      <c r="G54" s="887"/>
      <c r="H54" s="887"/>
      <c r="I54" s="437"/>
      <c r="J54" s="438"/>
      <c r="K54" s="439"/>
      <c r="L54" s="440"/>
      <c r="M54" s="440"/>
      <c r="N54" s="444"/>
      <c r="O54" s="445"/>
      <c r="P54" s="443" t="e">
        <f t="shared" ref="P54:P61" si="12">O54/$O$89*100</f>
        <v>#DIV/0!</v>
      </c>
      <c r="Q54" s="85"/>
      <c r="V54" s="181"/>
    </row>
    <row r="55" spans="1:22" ht="19.899999999999999" customHeight="1">
      <c r="C55" s="358"/>
      <c r="D55" s="77"/>
      <c r="E55" s="76" t="s">
        <v>220</v>
      </c>
      <c r="F55" s="82" t="s">
        <v>221</v>
      </c>
      <c r="G55" s="218" t="s">
        <v>222</v>
      </c>
      <c r="H55" s="95"/>
      <c r="I55" s="81" t="s">
        <v>223</v>
      </c>
      <c r="J55" s="438"/>
      <c r="K55" s="439"/>
      <c r="L55" s="440"/>
      <c r="M55" s="440"/>
      <c r="N55" s="444"/>
      <c r="O55" s="445"/>
      <c r="P55" s="443" t="e">
        <f>O55/$O$89*100</f>
        <v>#DIV/0!</v>
      </c>
      <c r="Q55" s="85"/>
      <c r="V55" s="181"/>
    </row>
    <row r="56" spans="1:22" ht="19.899999999999999" customHeight="1">
      <c r="C56" s="358"/>
      <c r="D56" s="84"/>
      <c r="E56" s="76" t="s">
        <v>224</v>
      </c>
      <c r="F56" s="82" t="s">
        <v>221</v>
      </c>
      <c r="G56" s="214" t="s">
        <v>225</v>
      </c>
      <c r="H56" s="214"/>
      <c r="I56" s="81" t="s">
        <v>223</v>
      </c>
      <c r="J56" s="438"/>
      <c r="K56" s="439"/>
      <c r="L56" s="440"/>
      <c r="M56" s="440"/>
      <c r="N56" s="444"/>
      <c r="O56" s="445"/>
      <c r="P56" s="443" t="e">
        <f t="shared" si="12"/>
        <v>#DIV/0!</v>
      </c>
      <c r="Q56" s="85"/>
      <c r="V56" s="181"/>
    </row>
    <row r="57" spans="1:22" ht="19.899999999999999" customHeight="1">
      <c r="C57" s="358"/>
      <c r="D57" s="84"/>
      <c r="E57" s="76" t="s">
        <v>226</v>
      </c>
      <c r="F57" s="83" t="s">
        <v>227</v>
      </c>
      <c r="G57" s="362"/>
      <c r="H57" s="362"/>
      <c r="I57" s="362"/>
      <c r="J57" s="438"/>
      <c r="K57" s="439"/>
      <c r="L57" s="440"/>
      <c r="M57" s="440"/>
      <c r="N57" s="444"/>
      <c r="O57" s="445"/>
      <c r="P57" s="443" t="e">
        <f t="shared" si="12"/>
        <v>#DIV/0!</v>
      </c>
      <c r="Q57" s="85"/>
      <c r="V57" s="181"/>
    </row>
    <row r="58" spans="1:22" ht="19.899999999999999" customHeight="1">
      <c r="C58" s="358"/>
      <c r="D58" s="84"/>
      <c r="E58" s="76" t="s">
        <v>228</v>
      </c>
      <c r="F58" s="83" t="s">
        <v>229</v>
      </c>
      <c r="G58" s="362"/>
      <c r="H58" s="362"/>
      <c r="I58" s="362"/>
      <c r="J58" s="438"/>
      <c r="K58" s="439"/>
      <c r="L58" s="440"/>
      <c r="M58" s="440"/>
      <c r="N58" s="444"/>
      <c r="O58" s="445"/>
      <c r="P58" s="443" t="e">
        <f t="shared" si="12"/>
        <v>#DIV/0!</v>
      </c>
      <c r="Q58" s="85"/>
      <c r="V58" s="181"/>
    </row>
    <row r="59" spans="1:22" ht="19.899999999999999" customHeight="1">
      <c r="C59" s="358"/>
      <c r="E59" s="76" t="s">
        <v>230</v>
      </c>
      <c r="F59" s="82" t="s">
        <v>231</v>
      </c>
      <c r="G59" s="82"/>
      <c r="H59" s="82"/>
      <c r="I59" s="81"/>
      <c r="J59" s="438"/>
      <c r="K59" s="439"/>
      <c r="L59" s="440"/>
      <c r="M59" s="440"/>
      <c r="N59" s="441"/>
      <c r="O59" s="442"/>
      <c r="P59" s="443" t="e">
        <f t="shared" si="12"/>
        <v>#DIV/0!</v>
      </c>
      <c r="Q59" s="85"/>
      <c r="V59" s="181"/>
    </row>
    <row r="60" spans="1:22" ht="19.899999999999999" customHeight="1">
      <c r="C60" s="358"/>
      <c r="E60" s="76" t="s">
        <v>232</v>
      </c>
      <c r="F60" s="888"/>
      <c r="G60" s="888"/>
      <c r="H60" s="888"/>
      <c r="I60" s="889"/>
      <c r="J60" s="438"/>
      <c r="K60" s="439"/>
      <c r="L60" s="440"/>
      <c r="M60" s="440"/>
      <c r="N60" s="444"/>
      <c r="O60" s="442"/>
      <c r="P60" s="443" t="e">
        <f t="shared" si="12"/>
        <v>#DIV/0!</v>
      </c>
      <c r="Q60" s="85"/>
      <c r="V60" s="181"/>
    </row>
    <row r="61" spans="1:22" ht="19.899999999999999" customHeight="1">
      <c r="C61" s="358"/>
      <c r="E61" s="76" t="s">
        <v>233</v>
      </c>
      <c r="F61" s="890" t="s">
        <v>234</v>
      </c>
      <c r="G61" s="890"/>
      <c r="H61" s="890"/>
      <c r="I61" s="891"/>
      <c r="J61" s="438"/>
      <c r="K61" s="439"/>
      <c r="L61" s="440"/>
      <c r="M61" s="440"/>
      <c r="N61" s="444"/>
      <c r="O61" s="442"/>
      <c r="P61" s="443" t="e">
        <f t="shared" si="12"/>
        <v>#DIV/0!</v>
      </c>
      <c r="Q61" s="85"/>
      <c r="V61" s="181"/>
    </row>
    <row r="62" spans="1:22" ht="19.899999999999999" customHeight="1">
      <c r="C62" s="363"/>
      <c r="D62" s="79"/>
      <c r="E62" s="858" t="s">
        <v>235</v>
      </c>
      <c r="F62" s="858"/>
      <c r="G62" s="858"/>
      <c r="H62" s="858"/>
      <c r="I62" s="859"/>
      <c r="J62" s="366"/>
      <c r="K62" s="428">
        <f>IF(K52&lt;&gt;0,SUM(K52:K61),0)</f>
        <v>0</v>
      </c>
      <c r="L62" s="428">
        <f t="shared" ref="L62:O62" si="13">IF(L52&lt;&gt;0,SUM(L52:L61),0)</f>
        <v>0</v>
      </c>
      <c r="M62" s="428">
        <f t="shared" si="13"/>
        <v>0</v>
      </c>
      <c r="N62" s="428">
        <f t="shared" si="13"/>
        <v>0</v>
      </c>
      <c r="O62" s="428">
        <f t="shared" si="13"/>
        <v>0</v>
      </c>
      <c r="P62" s="443" t="e">
        <f>O62/$O$89*100</f>
        <v>#DIV/0!</v>
      </c>
      <c r="Q62" s="85"/>
      <c r="V62" s="181"/>
    </row>
    <row r="63" spans="1:22" ht="19.899999999999999" customHeight="1">
      <c r="C63" s="356" t="s">
        <v>159</v>
      </c>
      <c r="D63" s="861" t="s">
        <v>236</v>
      </c>
      <c r="E63" s="861"/>
      <c r="F63" s="861"/>
      <c r="G63" s="861"/>
      <c r="H63" s="861"/>
      <c r="I63" s="861"/>
      <c r="J63" s="432"/>
      <c r="K63" s="433"/>
      <c r="L63" s="434"/>
      <c r="M63" s="434"/>
      <c r="N63" s="435"/>
      <c r="O63" s="436"/>
      <c r="P63" s="446"/>
      <c r="Q63" s="85"/>
      <c r="V63" s="181"/>
    </row>
    <row r="64" spans="1:22" ht="19.899999999999999" customHeight="1">
      <c r="C64" s="358"/>
      <c r="D64" s="78"/>
      <c r="E64" s="76" t="s">
        <v>217</v>
      </c>
      <c r="F64" s="853"/>
      <c r="G64" s="853"/>
      <c r="H64" s="853"/>
      <c r="I64" s="854"/>
      <c r="J64" s="438"/>
      <c r="K64" s="439"/>
      <c r="L64" s="440"/>
      <c r="M64" s="440"/>
      <c r="N64" s="444"/>
      <c r="O64" s="442"/>
      <c r="P64" s="443" t="e">
        <f>O64/$O$89*100</f>
        <v>#DIV/0!</v>
      </c>
      <c r="Q64" s="85"/>
      <c r="V64" s="181"/>
    </row>
    <row r="65" spans="3:22" ht="19.899999999999999" customHeight="1">
      <c r="C65" s="358"/>
      <c r="D65" s="77"/>
      <c r="E65" s="76" t="s">
        <v>218</v>
      </c>
      <c r="F65" s="853"/>
      <c r="G65" s="853"/>
      <c r="H65" s="853"/>
      <c r="I65" s="854"/>
      <c r="J65" s="438"/>
      <c r="K65" s="439"/>
      <c r="L65" s="440"/>
      <c r="M65" s="440"/>
      <c r="N65" s="444"/>
      <c r="O65" s="442"/>
      <c r="P65" s="443" t="e">
        <f>O65/$O$89*100</f>
        <v>#DIV/0!</v>
      </c>
      <c r="Q65" s="85"/>
      <c r="V65" s="181"/>
    </row>
    <row r="66" spans="3:22" ht="19.899999999999999" customHeight="1">
      <c r="C66" s="358"/>
      <c r="D66" s="77"/>
      <c r="E66" s="76" t="s">
        <v>219</v>
      </c>
      <c r="F66" s="853"/>
      <c r="G66" s="853"/>
      <c r="H66" s="853"/>
      <c r="I66" s="854"/>
      <c r="J66" s="438"/>
      <c r="K66" s="439"/>
      <c r="L66" s="440"/>
      <c r="M66" s="440"/>
      <c r="N66" s="444"/>
      <c r="O66" s="442"/>
      <c r="P66" s="443" t="e">
        <f>O66/$O$89*100</f>
        <v>#DIV/0!</v>
      </c>
      <c r="Q66" s="85"/>
      <c r="V66" s="181"/>
    </row>
    <row r="67" spans="3:22" ht="19.899999999999999" customHeight="1">
      <c r="C67" s="363"/>
      <c r="D67" s="75"/>
      <c r="E67" s="857" t="s">
        <v>235</v>
      </c>
      <c r="F67" s="858"/>
      <c r="G67" s="858"/>
      <c r="H67" s="858"/>
      <c r="I67" s="859"/>
      <c r="J67" s="366"/>
      <c r="K67" s="429">
        <f>IF(K64&lt;&gt;0,SUM(K64:K66),0)</f>
        <v>0</v>
      </c>
      <c r="L67" s="429">
        <f t="shared" ref="L67:O67" si="14">IF(L64&lt;&gt;0,SUM(L64:L66),0)</f>
        <v>0</v>
      </c>
      <c r="M67" s="429">
        <f t="shared" si="14"/>
        <v>0</v>
      </c>
      <c r="N67" s="429">
        <f t="shared" si="14"/>
        <v>0</v>
      </c>
      <c r="O67" s="429">
        <f t="shared" si="14"/>
        <v>0</v>
      </c>
      <c r="P67" s="443" t="e">
        <f>O67/$O$89*100</f>
        <v>#DIV/0!</v>
      </c>
      <c r="Q67" s="85"/>
      <c r="V67" s="181"/>
    </row>
    <row r="68" spans="3:22" ht="19.899999999999999" customHeight="1">
      <c r="C68" s="356" t="s">
        <v>161</v>
      </c>
      <c r="D68" s="861" t="s">
        <v>237</v>
      </c>
      <c r="E68" s="861"/>
      <c r="F68" s="861"/>
      <c r="G68" s="861"/>
      <c r="H68" s="861"/>
      <c r="I68" s="861"/>
      <c r="J68" s="432"/>
      <c r="K68" s="433"/>
      <c r="L68" s="434"/>
      <c r="M68" s="434"/>
      <c r="N68" s="435"/>
      <c r="O68" s="436"/>
      <c r="P68" s="446"/>
      <c r="Q68" s="367"/>
      <c r="V68" s="181"/>
    </row>
    <row r="69" spans="3:22" ht="19.899999999999999" customHeight="1">
      <c r="C69" s="358"/>
      <c r="D69" s="78"/>
      <c r="E69" s="76" t="s">
        <v>217</v>
      </c>
      <c r="F69" s="853"/>
      <c r="G69" s="853"/>
      <c r="H69" s="853"/>
      <c r="I69" s="854"/>
      <c r="J69" s="438"/>
      <c r="K69" s="439"/>
      <c r="L69" s="440"/>
      <c r="M69" s="440"/>
      <c r="N69" s="444"/>
      <c r="O69" s="442"/>
      <c r="P69" s="443" t="e">
        <f>O69/$O$89*100</f>
        <v>#DIV/0!</v>
      </c>
      <c r="Q69" s="367"/>
      <c r="V69" s="181"/>
    </row>
    <row r="70" spans="3:22" ht="19.899999999999999" customHeight="1">
      <c r="C70" s="358"/>
      <c r="D70" s="77"/>
      <c r="E70" s="76" t="s">
        <v>218</v>
      </c>
      <c r="F70" s="853"/>
      <c r="G70" s="853"/>
      <c r="H70" s="853"/>
      <c r="I70" s="854"/>
      <c r="J70" s="438"/>
      <c r="K70" s="439"/>
      <c r="L70" s="440"/>
      <c r="M70" s="440"/>
      <c r="N70" s="444"/>
      <c r="O70" s="442"/>
      <c r="P70" s="443" t="e">
        <f>O70/$O$89*100</f>
        <v>#DIV/0!</v>
      </c>
      <c r="Q70" s="367"/>
      <c r="V70" s="181"/>
    </row>
    <row r="71" spans="3:22" ht="19.899999999999999" customHeight="1">
      <c r="C71" s="358"/>
      <c r="D71" s="77"/>
      <c r="E71" s="76" t="s">
        <v>219</v>
      </c>
      <c r="F71" s="853"/>
      <c r="G71" s="853"/>
      <c r="H71" s="853"/>
      <c r="I71" s="854"/>
      <c r="J71" s="438"/>
      <c r="K71" s="439"/>
      <c r="L71" s="440"/>
      <c r="M71" s="440"/>
      <c r="N71" s="444"/>
      <c r="O71" s="442"/>
      <c r="P71" s="443" t="e">
        <f>O71/$O$89*100</f>
        <v>#DIV/0!</v>
      </c>
      <c r="Q71" s="367"/>
      <c r="V71" s="181"/>
    </row>
    <row r="72" spans="3:22" ht="19.899999999999999" customHeight="1">
      <c r="C72" s="363"/>
      <c r="D72" s="75"/>
      <c r="E72" s="857" t="s">
        <v>235</v>
      </c>
      <c r="F72" s="858"/>
      <c r="G72" s="858"/>
      <c r="H72" s="858"/>
      <c r="I72" s="859"/>
      <c r="J72" s="366"/>
      <c r="K72" s="429">
        <f>IF(K69&lt;&gt;0,SUM(K69:K71),0)</f>
        <v>0</v>
      </c>
      <c r="L72" s="429">
        <f t="shared" ref="L72:O72" si="15">IF(L69&lt;&gt;0,SUM(L69:L71),0)</f>
        <v>0</v>
      </c>
      <c r="M72" s="429">
        <f t="shared" si="15"/>
        <v>0</v>
      </c>
      <c r="N72" s="429">
        <f t="shared" si="15"/>
        <v>0</v>
      </c>
      <c r="O72" s="429">
        <f t="shared" si="15"/>
        <v>0</v>
      </c>
      <c r="P72" s="443" t="e">
        <f>O72/$O$89*100</f>
        <v>#DIV/0!</v>
      </c>
      <c r="Q72" s="367"/>
      <c r="V72" s="181"/>
    </row>
    <row r="73" spans="3:22" ht="19.899999999999999" customHeight="1">
      <c r="C73" s="356" t="s">
        <v>163</v>
      </c>
      <c r="D73" s="861" t="s">
        <v>238</v>
      </c>
      <c r="E73" s="861"/>
      <c r="F73" s="861"/>
      <c r="G73" s="861"/>
      <c r="H73" s="861"/>
      <c r="I73" s="861"/>
      <c r="J73" s="432"/>
      <c r="K73" s="429">
        <f>IF(SUM(K75,K80,K85)&lt;&gt;0,SUM(K78,K83,K88),0)</f>
        <v>0</v>
      </c>
      <c r="L73" s="429">
        <f t="shared" ref="L73:O73" si="16">IF(SUM(L75,L80,L85)&lt;&gt;0,SUM(L78,L83,L88),0)</f>
        <v>0</v>
      </c>
      <c r="M73" s="429">
        <f t="shared" si="16"/>
        <v>0</v>
      </c>
      <c r="N73" s="429">
        <f t="shared" si="16"/>
        <v>0</v>
      </c>
      <c r="O73" s="429">
        <f t="shared" si="16"/>
        <v>0</v>
      </c>
      <c r="P73" s="443" t="e">
        <f>O73/$O$89*100</f>
        <v>#DIV/0!</v>
      </c>
      <c r="Q73" s="367"/>
      <c r="V73" s="181"/>
    </row>
    <row r="74" spans="3:22" ht="19.899999999999999" customHeight="1">
      <c r="C74" s="356" t="s">
        <v>166</v>
      </c>
      <c r="D74" s="861" t="s">
        <v>239</v>
      </c>
      <c r="E74" s="861"/>
      <c r="F74" s="861"/>
      <c r="G74" s="861"/>
      <c r="H74" s="861"/>
      <c r="I74" s="861"/>
      <c r="J74" s="432"/>
      <c r="K74" s="433"/>
      <c r="L74" s="434"/>
      <c r="M74" s="434"/>
      <c r="N74" s="435"/>
      <c r="O74" s="436"/>
      <c r="P74" s="446"/>
      <c r="Q74" s="367"/>
      <c r="V74" s="181"/>
    </row>
    <row r="75" spans="3:22" ht="19.899999999999999" customHeight="1">
      <c r="C75" s="358"/>
      <c r="D75" s="78"/>
      <c r="E75" s="76" t="s">
        <v>217</v>
      </c>
      <c r="F75" s="853"/>
      <c r="G75" s="853"/>
      <c r="H75" s="853"/>
      <c r="I75" s="854"/>
      <c r="J75" s="438"/>
      <c r="K75" s="439"/>
      <c r="L75" s="440"/>
      <c r="M75" s="440"/>
      <c r="N75" s="444"/>
      <c r="O75" s="442"/>
      <c r="P75" s="443" t="e">
        <f>O75/$O$89*100</f>
        <v>#DIV/0!</v>
      </c>
      <c r="Q75" s="367"/>
      <c r="V75" s="181"/>
    </row>
    <row r="76" spans="3:22" ht="19.899999999999999" customHeight="1">
      <c r="C76" s="358"/>
      <c r="D76" s="77"/>
      <c r="E76" s="76" t="s">
        <v>218</v>
      </c>
      <c r="F76" s="853"/>
      <c r="G76" s="853"/>
      <c r="H76" s="853"/>
      <c r="I76" s="854"/>
      <c r="J76" s="438"/>
      <c r="K76" s="439"/>
      <c r="L76" s="440"/>
      <c r="M76" s="440"/>
      <c r="N76" s="444"/>
      <c r="O76" s="442"/>
      <c r="P76" s="443" t="e">
        <f>O76/$O$89*100</f>
        <v>#DIV/0!</v>
      </c>
      <c r="Q76" s="367"/>
      <c r="V76" s="181"/>
    </row>
    <row r="77" spans="3:22" ht="19.899999999999999" customHeight="1">
      <c r="C77" s="358"/>
      <c r="D77" s="77"/>
      <c r="E77" s="76" t="s">
        <v>219</v>
      </c>
      <c r="F77" s="853"/>
      <c r="G77" s="853"/>
      <c r="H77" s="853"/>
      <c r="I77" s="854"/>
      <c r="J77" s="438"/>
      <c r="K77" s="439"/>
      <c r="L77" s="440"/>
      <c r="M77" s="440"/>
      <c r="N77" s="444"/>
      <c r="O77" s="442"/>
      <c r="P77" s="443" t="e">
        <f>O77/$O$89*100</f>
        <v>#DIV/0!</v>
      </c>
      <c r="Q77" s="367"/>
      <c r="V77" s="181"/>
    </row>
    <row r="78" spans="3:22" ht="19.899999999999999" customHeight="1">
      <c r="C78" s="363"/>
      <c r="D78" s="75"/>
      <c r="E78" s="857" t="s">
        <v>235</v>
      </c>
      <c r="F78" s="858"/>
      <c r="G78" s="858"/>
      <c r="H78" s="858"/>
      <c r="I78" s="859"/>
      <c r="J78" s="366"/>
      <c r="K78" s="429">
        <f>IF(K75&lt;&gt;0,SUM(K75:K77),0)</f>
        <v>0</v>
      </c>
      <c r="L78" s="429">
        <f t="shared" ref="L78:O78" si="17">IF(L75&lt;&gt;0,SUM(L75:L77),0)</f>
        <v>0</v>
      </c>
      <c r="M78" s="429">
        <f t="shared" si="17"/>
        <v>0</v>
      </c>
      <c r="N78" s="429">
        <f t="shared" si="17"/>
        <v>0</v>
      </c>
      <c r="O78" s="429">
        <f t="shared" si="17"/>
        <v>0</v>
      </c>
      <c r="P78" s="443" t="e">
        <f>O78/$O$89*100</f>
        <v>#DIV/0!</v>
      </c>
      <c r="Q78" s="367"/>
      <c r="V78" s="181"/>
    </row>
    <row r="79" spans="3:22" ht="19.899999999999999" customHeight="1">
      <c r="C79" s="356" t="s">
        <v>168</v>
      </c>
      <c r="D79" s="861" t="s">
        <v>240</v>
      </c>
      <c r="E79" s="861"/>
      <c r="F79" s="861"/>
      <c r="G79" s="861"/>
      <c r="H79" s="861"/>
      <c r="I79" s="861"/>
      <c r="J79" s="432"/>
      <c r="K79" s="433"/>
      <c r="L79" s="434"/>
      <c r="M79" s="434"/>
      <c r="N79" s="435"/>
      <c r="O79" s="436"/>
      <c r="P79" s="446"/>
      <c r="Q79" s="85"/>
      <c r="V79" s="181"/>
    </row>
    <row r="80" spans="3:22" ht="19.899999999999999" customHeight="1">
      <c r="C80" s="358"/>
      <c r="D80" s="78"/>
      <c r="E80" s="76" t="s">
        <v>217</v>
      </c>
      <c r="F80" s="853"/>
      <c r="G80" s="853"/>
      <c r="H80" s="853"/>
      <c r="I80" s="854"/>
      <c r="J80" s="438"/>
      <c r="K80" s="439"/>
      <c r="L80" s="440"/>
      <c r="M80" s="440"/>
      <c r="N80" s="444"/>
      <c r="O80" s="442"/>
      <c r="P80" s="443" t="e">
        <f>O80/$O$89*100</f>
        <v>#DIV/0!</v>
      </c>
      <c r="Q80" s="85"/>
      <c r="V80" s="181"/>
    </row>
    <row r="81" spans="2:22" ht="19.899999999999999" customHeight="1">
      <c r="C81" s="358"/>
      <c r="D81" s="77"/>
      <c r="E81" s="76" t="s">
        <v>218</v>
      </c>
      <c r="F81" s="853"/>
      <c r="G81" s="853"/>
      <c r="H81" s="853"/>
      <c r="I81" s="854"/>
      <c r="J81" s="438"/>
      <c r="K81" s="439"/>
      <c r="L81" s="440"/>
      <c r="M81" s="440"/>
      <c r="N81" s="444"/>
      <c r="O81" s="442"/>
      <c r="P81" s="443" t="e">
        <f>O81/$O$89*100</f>
        <v>#DIV/0!</v>
      </c>
      <c r="Q81" s="85"/>
      <c r="V81" s="181"/>
    </row>
    <row r="82" spans="2:22" ht="19.899999999999999" customHeight="1">
      <c r="C82" s="358"/>
      <c r="D82" s="77"/>
      <c r="E82" s="76" t="s">
        <v>219</v>
      </c>
      <c r="F82" s="853"/>
      <c r="G82" s="853"/>
      <c r="H82" s="853"/>
      <c r="I82" s="854"/>
      <c r="J82" s="438"/>
      <c r="K82" s="439"/>
      <c r="L82" s="440"/>
      <c r="M82" s="440"/>
      <c r="N82" s="444"/>
      <c r="O82" s="442"/>
      <c r="P82" s="443" t="e">
        <f>O82/$O$89*100</f>
        <v>#DIV/0!</v>
      </c>
      <c r="Q82" s="85"/>
      <c r="V82" s="181"/>
    </row>
    <row r="83" spans="2:22" ht="19.899999999999999" customHeight="1">
      <c r="C83" s="363"/>
      <c r="D83" s="75"/>
      <c r="E83" s="857" t="s">
        <v>235</v>
      </c>
      <c r="F83" s="858"/>
      <c r="G83" s="858"/>
      <c r="H83" s="858"/>
      <c r="I83" s="859"/>
      <c r="J83" s="366"/>
      <c r="K83" s="429">
        <f>IF(K80&lt;&gt;0,SUM(K80:K82),0)</f>
        <v>0</v>
      </c>
      <c r="L83" s="429">
        <f t="shared" ref="L83:O83" si="18">IF(L80&lt;&gt;0,SUM(L80:L82),0)</f>
        <v>0</v>
      </c>
      <c r="M83" s="429">
        <f t="shared" si="18"/>
        <v>0</v>
      </c>
      <c r="N83" s="429">
        <f t="shared" si="18"/>
        <v>0</v>
      </c>
      <c r="O83" s="429">
        <f t="shared" si="18"/>
        <v>0</v>
      </c>
      <c r="P83" s="443" t="e">
        <f>O83/$O$89*100</f>
        <v>#DIV/0!</v>
      </c>
      <c r="Q83" s="85"/>
      <c r="V83" s="181"/>
    </row>
    <row r="84" spans="2:22" ht="19.899999999999999" customHeight="1">
      <c r="C84" s="356" t="s">
        <v>170</v>
      </c>
      <c r="D84" s="861" t="s">
        <v>241</v>
      </c>
      <c r="E84" s="861"/>
      <c r="F84" s="861"/>
      <c r="G84" s="861"/>
      <c r="H84" s="861"/>
      <c r="I84" s="861"/>
      <c r="J84" s="432"/>
      <c r="K84" s="433"/>
      <c r="L84" s="434"/>
      <c r="M84" s="434"/>
      <c r="N84" s="435"/>
      <c r="O84" s="436"/>
      <c r="P84" s="446"/>
      <c r="Q84" s="367"/>
      <c r="V84" s="181"/>
    </row>
    <row r="85" spans="2:22" ht="19.899999999999999" customHeight="1">
      <c r="C85" s="358"/>
      <c r="D85" s="78"/>
      <c r="E85" s="76" t="s">
        <v>217</v>
      </c>
      <c r="F85" s="853"/>
      <c r="G85" s="853"/>
      <c r="H85" s="853"/>
      <c r="I85" s="854"/>
      <c r="J85" s="438"/>
      <c r="K85" s="439"/>
      <c r="L85" s="440"/>
      <c r="M85" s="440"/>
      <c r="N85" s="444"/>
      <c r="O85" s="442"/>
      <c r="P85" s="443" t="e">
        <f>O85/$O$89*100</f>
        <v>#DIV/0!</v>
      </c>
      <c r="Q85" s="367"/>
      <c r="V85" s="181"/>
    </row>
    <row r="86" spans="2:22" ht="19.899999999999999" customHeight="1">
      <c r="C86" s="358"/>
      <c r="D86" s="77"/>
      <c r="E86" s="76" t="s">
        <v>218</v>
      </c>
      <c r="F86" s="853"/>
      <c r="G86" s="853"/>
      <c r="H86" s="853"/>
      <c r="I86" s="854"/>
      <c r="J86" s="438"/>
      <c r="K86" s="439"/>
      <c r="L86" s="440"/>
      <c r="M86" s="440"/>
      <c r="N86" s="444"/>
      <c r="O86" s="442"/>
      <c r="P86" s="443" t="e">
        <f>O86/$O$89*100</f>
        <v>#DIV/0!</v>
      </c>
      <c r="Q86" s="367"/>
      <c r="V86" s="181"/>
    </row>
    <row r="87" spans="2:22" ht="19.899999999999999" customHeight="1">
      <c r="C87" s="358"/>
      <c r="D87" s="77"/>
      <c r="E87" s="76" t="s">
        <v>219</v>
      </c>
      <c r="F87" s="853"/>
      <c r="G87" s="853"/>
      <c r="H87" s="853"/>
      <c r="I87" s="854"/>
      <c r="J87" s="438"/>
      <c r="K87" s="439"/>
      <c r="L87" s="440"/>
      <c r="M87" s="440"/>
      <c r="N87" s="444"/>
      <c r="O87" s="442"/>
      <c r="P87" s="443" t="e">
        <f>O87/$O$89*100</f>
        <v>#DIV/0!</v>
      </c>
      <c r="Q87" s="367"/>
      <c r="V87" s="181"/>
    </row>
    <row r="88" spans="2:22" ht="19.899999999999999" customHeight="1">
      <c r="C88" s="363"/>
      <c r="D88" s="75"/>
      <c r="E88" s="857" t="s">
        <v>235</v>
      </c>
      <c r="F88" s="858"/>
      <c r="G88" s="858"/>
      <c r="H88" s="858"/>
      <c r="I88" s="859"/>
      <c r="J88" s="366"/>
      <c r="K88" s="429">
        <f>IF(K85&lt;&gt;0,SUM(K85:K87),0)</f>
        <v>0</v>
      </c>
      <c r="L88" s="429">
        <f t="shared" ref="L88:O88" si="19">IF(L85&lt;&gt;0,SUM(L85:L87),0)</f>
        <v>0</v>
      </c>
      <c r="M88" s="429">
        <f t="shared" si="19"/>
        <v>0</v>
      </c>
      <c r="N88" s="429">
        <f t="shared" si="19"/>
        <v>0</v>
      </c>
      <c r="O88" s="429">
        <f t="shared" si="19"/>
        <v>0</v>
      </c>
      <c r="P88" s="443" t="e">
        <f>O88/$O$89*100</f>
        <v>#DIV/0!</v>
      </c>
      <c r="Q88" s="367"/>
      <c r="V88" s="181"/>
    </row>
    <row r="89" spans="2:22" ht="19.899999999999999" customHeight="1">
      <c r="C89" s="213" t="s">
        <v>173</v>
      </c>
      <c r="D89" s="860" t="s">
        <v>242</v>
      </c>
      <c r="E89" s="860"/>
      <c r="F89" s="860"/>
      <c r="G89" s="860"/>
      <c r="H89" s="860"/>
      <c r="I89" s="860"/>
      <c r="J89" s="366"/>
      <c r="K89" s="429">
        <f>K50+K73</f>
        <v>0</v>
      </c>
      <c r="L89" s="429">
        <f>L50+L73</f>
        <v>0</v>
      </c>
      <c r="M89" s="429">
        <f>M50+M73</f>
        <v>0</v>
      </c>
      <c r="N89" s="429">
        <f>N50+N73</f>
        <v>0</v>
      </c>
      <c r="O89" s="429">
        <f>O50+O73</f>
        <v>0</v>
      </c>
      <c r="P89" s="446"/>
      <c r="Q89" s="367"/>
      <c r="V89" s="181"/>
    </row>
    <row r="90" spans="2:22" ht="19.899999999999999" customHeight="1">
      <c r="C90" s="213" t="s">
        <v>175</v>
      </c>
      <c r="D90" s="860" t="s">
        <v>243</v>
      </c>
      <c r="E90" s="860"/>
      <c r="F90" s="860"/>
      <c r="G90" s="860"/>
      <c r="H90" s="860"/>
      <c r="I90" s="860"/>
      <c r="J90" s="366"/>
      <c r="K90" s="439"/>
      <c r="L90" s="440"/>
      <c r="M90" s="440"/>
      <c r="N90" s="444"/>
      <c r="O90" s="448"/>
      <c r="P90" s="446"/>
      <c r="Q90" s="367"/>
      <c r="V90" s="181"/>
    </row>
    <row r="91" spans="2:22" ht="19.899999999999999" customHeight="1">
      <c r="C91" s="213" t="s">
        <v>177</v>
      </c>
      <c r="D91" s="860" t="s">
        <v>244</v>
      </c>
      <c r="E91" s="860"/>
      <c r="F91" s="860"/>
      <c r="G91" s="860"/>
      <c r="H91" s="860"/>
      <c r="I91" s="860"/>
      <c r="J91" s="366"/>
      <c r="K91" s="439"/>
      <c r="L91" s="440"/>
      <c r="M91" s="440"/>
      <c r="N91" s="444"/>
      <c r="O91" s="448"/>
      <c r="P91" s="446"/>
      <c r="Q91" s="367"/>
      <c r="V91" s="181"/>
    </row>
    <row r="92" spans="2:22" ht="19.899999999999999" customHeight="1">
      <c r="C92" s="213" t="s">
        <v>245</v>
      </c>
      <c r="D92" s="860" t="s">
        <v>246</v>
      </c>
      <c r="E92" s="860"/>
      <c r="F92" s="860"/>
      <c r="G92" s="860"/>
      <c r="H92" s="860"/>
      <c r="I92" s="860"/>
      <c r="J92" s="366"/>
      <c r="K92" s="429">
        <f>K89+K90-K91</f>
        <v>0</v>
      </c>
      <c r="L92" s="429">
        <f>L89+L90-L91</f>
        <v>0</v>
      </c>
      <c r="M92" s="429">
        <f>M89+M90-M91</f>
        <v>0</v>
      </c>
      <c r="N92" s="447">
        <f>N89+N90-N91</f>
        <v>0</v>
      </c>
      <c r="O92" s="429">
        <f>O89+O90-O91</f>
        <v>0</v>
      </c>
      <c r="P92" s="446"/>
      <c r="Q92" s="367"/>
      <c r="V92" s="181"/>
    </row>
    <row r="93" spans="2:22" ht="19.899999999999999" customHeight="1">
      <c r="C93" s="368"/>
      <c r="D93" s="919" t="s">
        <v>183</v>
      </c>
      <c r="E93" s="919"/>
      <c r="F93" s="919"/>
      <c r="G93" s="919"/>
      <c r="H93" s="919"/>
      <c r="I93" s="919"/>
      <c r="J93" s="366"/>
      <c r="K93" s="449"/>
      <c r="L93" s="450"/>
      <c r="M93" s="450"/>
      <c r="N93" s="451"/>
      <c r="O93" s="452"/>
      <c r="P93" s="446"/>
      <c r="Q93" s="367"/>
      <c r="V93" s="181"/>
    </row>
    <row r="94" spans="2:22" ht="19.899999999999999" customHeight="1" thickBot="1">
      <c r="C94" s="920" t="s">
        <v>247</v>
      </c>
      <c r="D94" s="921"/>
      <c r="E94" s="921"/>
      <c r="F94" s="921"/>
      <c r="G94" s="921"/>
      <c r="H94" s="921"/>
      <c r="I94" s="921"/>
      <c r="J94" s="366"/>
      <c r="K94" s="453" t="e">
        <f>K92/K93</f>
        <v>#DIV/0!</v>
      </c>
      <c r="L94" s="454" t="e">
        <f>L92/L93</f>
        <v>#DIV/0!</v>
      </c>
      <c r="M94" s="454" t="e">
        <f>M92/M93</f>
        <v>#DIV/0!</v>
      </c>
      <c r="N94" s="455" t="e">
        <f>N92/N93</f>
        <v>#DIV/0!</v>
      </c>
      <c r="O94" s="454" t="e">
        <f>O92/O93</f>
        <v>#DIV/0!</v>
      </c>
      <c r="P94" s="456"/>
      <c r="Q94" s="371"/>
      <c r="V94" s="181"/>
    </row>
    <row r="96" spans="2:22">
      <c r="B96" s="408">
        <v>3</v>
      </c>
      <c r="C96" s="70" t="s">
        <v>248</v>
      </c>
    </row>
    <row r="97" spans="3:22" ht="22.5" customHeight="1" thickBot="1">
      <c r="C97" s="74" t="s">
        <v>249</v>
      </c>
      <c r="D97" s="73"/>
      <c r="E97" s="73"/>
      <c r="F97" s="73"/>
      <c r="G97" s="73"/>
      <c r="H97" s="73"/>
      <c r="I97" s="73"/>
      <c r="J97" s="73"/>
      <c r="K97" s="73"/>
      <c r="L97" s="73"/>
      <c r="M97" s="73"/>
      <c r="N97" s="73"/>
      <c r="O97" s="73"/>
      <c r="P97" s="73"/>
      <c r="Q97" s="73"/>
      <c r="R97" s="73"/>
      <c r="S97" s="73"/>
      <c r="T97" s="74"/>
    </row>
    <row r="98" spans="3:22" ht="13.5" thickBot="1">
      <c r="C98" s="373"/>
      <c r="D98" s="374"/>
      <c r="E98" s="375"/>
      <c r="F98" s="375"/>
      <c r="G98" s="375"/>
      <c r="H98" s="375"/>
      <c r="I98" s="376"/>
      <c r="J98" s="377"/>
      <c r="K98" s="915" t="str">
        <f>K$10</f>
        <v>（当期：2024.4.1～2025.3.31）</v>
      </c>
      <c r="L98" s="916"/>
      <c r="M98" s="916"/>
      <c r="N98" s="916"/>
      <c r="O98" s="916"/>
      <c r="P98" s="917"/>
      <c r="Q98" s="378"/>
      <c r="V98" s="181"/>
    </row>
    <row r="99" spans="3:22" ht="14.25" customHeight="1">
      <c r="C99" s="862"/>
      <c r="D99" s="863"/>
      <c r="E99" s="863"/>
      <c r="F99" s="863"/>
      <c r="G99" s="863"/>
      <c r="H99" s="863"/>
      <c r="I99" s="863"/>
      <c r="J99" s="855" t="s">
        <v>146</v>
      </c>
      <c r="K99" s="911" t="s">
        <v>147</v>
      </c>
      <c r="L99" s="912"/>
      <c r="M99" s="252"/>
      <c r="N99" s="197" t="s">
        <v>148</v>
      </c>
      <c r="O99" s="197"/>
      <c r="P99" s="199"/>
      <c r="V99" s="181"/>
    </row>
    <row r="100" spans="3:22" ht="41.25" customHeight="1">
      <c r="C100" s="864"/>
      <c r="D100" s="865"/>
      <c r="E100" s="865"/>
      <c r="F100" s="865"/>
      <c r="G100" s="865"/>
      <c r="H100" s="865"/>
      <c r="I100" s="865"/>
      <c r="J100" s="856"/>
      <c r="K100" s="484" t="str">
        <f>K$12</f>
        <v>第1四半期
2024.4-2024.6</v>
      </c>
      <c r="L100" s="484" t="str">
        <f t="shared" ref="L100:O100" si="20">L$12</f>
        <v>第2四半期
2024.7-2024.9</v>
      </c>
      <c r="M100" s="484" t="str">
        <f t="shared" si="20"/>
        <v>第3四半期
2024.10-2024.12</v>
      </c>
      <c r="N100" s="484" t="str">
        <f t="shared" si="20"/>
        <v>第4四半期
2025.1-2025.3</v>
      </c>
      <c r="O100" s="484" t="str">
        <f t="shared" si="20"/>
        <v>当期
2024.4.1～2025.3.31</v>
      </c>
      <c r="P100" s="72" t="s">
        <v>250</v>
      </c>
      <c r="V100" s="181"/>
    </row>
    <row r="101" spans="3:22" ht="19.899999999999999" customHeight="1">
      <c r="C101" s="356" t="s">
        <v>155</v>
      </c>
      <c r="D101" s="826" t="s">
        <v>251</v>
      </c>
      <c r="E101" s="826"/>
      <c r="F101" s="826"/>
      <c r="G101" s="826"/>
      <c r="H101" s="826"/>
      <c r="I101" s="827"/>
      <c r="J101" s="307"/>
      <c r="K101" s="348">
        <f>IF(K102&lt;&gt;0,SUM(K102:K104),0)</f>
        <v>0</v>
      </c>
      <c r="L101" s="348">
        <f>IF(L102&lt;&gt;0,SUM(L102:L104),0)</f>
        <v>0</v>
      </c>
      <c r="M101" s="348">
        <f>IF(M102&lt;&gt;0,SUM(M102:M104),0)</f>
        <v>0</v>
      </c>
      <c r="N101" s="348">
        <f t="shared" ref="N101:O101" si="21">IF(N102&lt;&gt;0,SUM(N102:N104),0)</f>
        <v>0</v>
      </c>
      <c r="O101" s="348">
        <f t="shared" si="21"/>
        <v>0</v>
      </c>
      <c r="P101" s="338" t="e">
        <f>O101/O109*100</f>
        <v>#DIV/0!</v>
      </c>
      <c r="V101" s="181"/>
    </row>
    <row r="102" spans="3:22" ht="19.899999999999999" customHeight="1">
      <c r="C102" s="379"/>
      <c r="D102" s="71" t="s">
        <v>217</v>
      </c>
      <c r="E102" s="824"/>
      <c r="F102" s="824"/>
      <c r="G102" s="824"/>
      <c r="H102" s="824"/>
      <c r="I102" s="825"/>
      <c r="J102" s="92"/>
      <c r="K102" s="345"/>
      <c r="L102" s="346"/>
      <c r="M102" s="346"/>
      <c r="N102" s="380"/>
      <c r="O102" s="350"/>
      <c r="P102" s="338" t="e">
        <f>O102/$O109*100</f>
        <v>#DIV/0!</v>
      </c>
      <c r="V102" s="181"/>
    </row>
    <row r="103" spans="3:22" ht="19.899999999999999" customHeight="1">
      <c r="C103" s="379"/>
      <c r="D103" s="71" t="s">
        <v>218</v>
      </c>
      <c r="E103" s="824"/>
      <c r="F103" s="824"/>
      <c r="G103" s="824"/>
      <c r="H103" s="824"/>
      <c r="I103" s="825"/>
      <c r="J103" s="92"/>
      <c r="K103" s="345"/>
      <c r="L103" s="346"/>
      <c r="M103" s="346"/>
      <c r="N103" s="380"/>
      <c r="O103" s="350"/>
      <c r="P103" s="338" t="e">
        <f>O103/O109*100</f>
        <v>#DIV/0!</v>
      </c>
      <c r="V103" s="181"/>
    </row>
    <row r="104" spans="3:22" ht="19.899999999999999" customHeight="1">
      <c r="C104" s="381"/>
      <c r="D104" s="71" t="s">
        <v>219</v>
      </c>
      <c r="E104" s="824"/>
      <c r="F104" s="824"/>
      <c r="G104" s="824"/>
      <c r="H104" s="824"/>
      <c r="I104" s="825"/>
      <c r="J104" s="92"/>
      <c r="K104" s="345"/>
      <c r="L104" s="346"/>
      <c r="M104" s="346"/>
      <c r="N104" s="380"/>
      <c r="O104" s="350"/>
      <c r="P104" s="338" t="e">
        <f>O104/O109*100</f>
        <v>#DIV/0!</v>
      </c>
      <c r="V104" s="181"/>
    </row>
    <row r="105" spans="3:22" ht="19.899999999999999" customHeight="1">
      <c r="C105" s="356" t="s">
        <v>157</v>
      </c>
      <c r="D105" s="826" t="s">
        <v>252</v>
      </c>
      <c r="E105" s="826"/>
      <c r="F105" s="826"/>
      <c r="G105" s="826"/>
      <c r="H105" s="826"/>
      <c r="I105" s="827"/>
      <c r="J105" s="307"/>
      <c r="K105" s="348">
        <f>IF(K106&lt;&gt;0,SUM(K106:K108),0)</f>
        <v>0</v>
      </c>
      <c r="L105" s="348">
        <f t="shared" ref="L105:O105" si="22">IF(L106&lt;&gt;0,SUM(L106:L108),0)</f>
        <v>0</v>
      </c>
      <c r="M105" s="348">
        <f t="shared" si="22"/>
        <v>0</v>
      </c>
      <c r="N105" s="348">
        <f t="shared" si="22"/>
        <v>0</v>
      </c>
      <c r="O105" s="348">
        <f t="shared" si="22"/>
        <v>0</v>
      </c>
      <c r="P105" s="338" t="e">
        <f>O105/O109*100</f>
        <v>#DIV/0!</v>
      </c>
      <c r="V105" s="181"/>
    </row>
    <row r="106" spans="3:22" ht="19.899999999999999" customHeight="1">
      <c r="C106" s="379"/>
      <c r="D106" s="71" t="s">
        <v>217</v>
      </c>
      <c r="E106" s="824"/>
      <c r="F106" s="824"/>
      <c r="G106" s="824"/>
      <c r="H106" s="824"/>
      <c r="I106" s="825"/>
      <c r="J106" s="92"/>
      <c r="K106" s="345"/>
      <c r="L106" s="346"/>
      <c r="M106" s="346"/>
      <c r="N106" s="380"/>
      <c r="O106" s="350"/>
      <c r="P106" s="338" t="e">
        <f>O106/O109*100</f>
        <v>#DIV/0!</v>
      </c>
      <c r="V106" s="181"/>
    </row>
    <row r="107" spans="3:22" ht="19.899999999999999" customHeight="1">
      <c r="C107" s="379"/>
      <c r="D107" s="71" t="s">
        <v>218</v>
      </c>
      <c r="E107" s="824"/>
      <c r="F107" s="824"/>
      <c r="G107" s="824"/>
      <c r="H107" s="824"/>
      <c r="I107" s="825"/>
      <c r="J107" s="92"/>
      <c r="K107" s="345"/>
      <c r="L107" s="346"/>
      <c r="M107" s="346"/>
      <c r="N107" s="380"/>
      <c r="O107" s="350"/>
      <c r="P107" s="338" t="e">
        <f>O107/O109*100</f>
        <v>#DIV/0!</v>
      </c>
      <c r="V107" s="181"/>
    </row>
    <row r="108" spans="3:22" ht="19.899999999999999" customHeight="1">
      <c r="C108" s="381"/>
      <c r="D108" s="71" t="s">
        <v>219</v>
      </c>
      <c r="E108" s="824"/>
      <c r="F108" s="824"/>
      <c r="G108" s="824"/>
      <c r="H108" s="824"/>
      <c r="I108" s="825"/>
      <c r="J108" s="92"/>
      <c r="K108" s="345"/>
      <c r="L108" s="346"/>
      <c r="M108" s="346"/>
      <c r="N108" s="380"/>
      <c r="O108" s="350"/>
      <c r="P108" s="338" t="e">
        <f>O108/O109*100</f>
        <v>#DIV/0!</v>
      </c>
      <c r="V108" s="181"/>
    </row>
    <row r="109" spans="3:22" ht="22.5" customHeight="1">
      <c r="C109" s="213" t="s">
        <v>159</v>
      </c>
      <c r="D109" s="826" t="s">
        <v>253</v>
      </c>
      <c r="E109" s="826"/>
      <c r="F109" s="826"/>
      <c r="G109" s="826"/>
      <c r="H109" s="826"/>
      <c r="I109" s="826"/>
      <c r="J109" s="307"/>
      <c r="K109" s="348">
        <f>K101+K105</f>
        <v>0</v>
      </c>
      <c r="L109" s="348">
        <f>L101+L105</f>
        <v>0</v>
      </c>
      <c r="M109" s="348">
        <f>M101+M105</f>
        <v>0</v>
      </c>
      <c r="N109" s="348">
        <f>N101+N105</f>
        <v>0</v>
      </c>
      <c r="O109" s="349">
        <f>O101+O105</f>
        <v>0</v>
      </c>
      <c r="P109" s="460"/>
      <c r="V109" s="181"/>
    </row>
    <row r="110" spans="3:22" ht="19.899999999999999" customHeight="1">
      <c r="C110" s="356"/>
      <c r="D110" s="868" t="s">
        <v>187</v>
      </c>
      <c r="E110" s="868"/>
      <c r="F110" s="868"/>
      <c r="G110" s="868"/>
      <c r="H110" s="868"/>
      <c r="I110" s="871"/>
      <c r="J110" s="307"/>
      <c r="K110" s="382"/>
      <c r="L110" s="383"/>
      <c r="M110" s="383"/>
      <c r="N110" s="384"/>
      <c r="O110" s="369"/>
      <c r="P110" s="461"/>
      <c r="V110" s="181"/>
    </row>
    <row r="111" spans="3:22" ht="19.899999999999999" customHeight="1" thickBot="1">
      <c r="C111" s="872" t="s">
        <v>254</v>
      </c>
      <c r="D111" s="873"/>
      <c r="E111" s="873"/>
      <c r="F111" s="873"/>
      <c r="G111" s="873"/>
      <c r="H111" s="873"/>
      <c r="I111" s="873"/>
      <c r="J111" s="308"/>
      <c r="K111" s="385" t="e">
        <f>K109/K110</f>
        <v>#DIV/0!</v>
      </c>
      <c r="L111" s="385" t="e">
        <f>L109/L110</f>
        <v>#DIV/0!</v>
      </c>
      <c r="M111" s="385" t="e">
        <f>M109/M110</f>
        <v>#DIV/0!</v>
      </c>
      <c r="N111" s="385" t="e">
        <f>N109/N110</f>
        <v>#DIV/0!</v>
      </c>
      <c r="O111" s="370" t="e">
        <f>O109/O110</f>
        <v>#DIV/0!</v>
      </c>
      <c r="P111" s="462"/>
      <c r="V111" s="181"/>
    </row>
    <row r="113" spans="2:22">
      <c r="B113" s="408">
        <v>4</v>
      </c>
      <c r="C113" s="70" t="s">
        <v>255</v>
      </c>
    </row>
    <row r="114" spans="2:22" ht="35.65" customHeight="1" thickBot="1">
      <c r="C114" s="922" t="s">
        <v>256</v>
      </c>
      <c r="D114" s="922"/>
      <c r="E114" s="922"/>
      <c r="F114" s="922"/>
      <c r="G114" s="922"/>
      <c r="H114" s="922"/>
      <c r="I114" s="922"/>
      <c r="J114" s="922"/>
      <c r="K114" s="922"/>
      <c r="L114" s="922"/>
      <c r="M114" s="922"/>
      <c r="N114" s="922"/>
      <c r="O114" s="922"/>
      <c r="P114" s="922"/>
      <c r="Q114" s="922"/>
      <c r="R114" s="922"/>
      <c r="S114" s="922"/>
      <c r="T114" s="401"/>
      <c r="V114" s="181"/>
    </row>
    <row r="115" spans="2:22" ht="14.25" customHeight="1" thickBot="1">
      <c r="C115" s="373"/>
      <c r="D115" s="374"/>
      <c r="E115" s="375"/>
      <c r="F115" s="375"/>
      <c r="G115" s="375"/>
      <c r="H115" s="375"/>
      <c r="I115" s="376"/>
      <c r="J115" s="386"/>
      <c r="K115" s="908" t="str">
        <f>K$10</f>
        <v>（当期：2024.4.1～2025.3.31）</v>
      </c>
      <c r="L115" s="909"/>
      <c r="M115" s="909"/>
      <c r="N115" s="909"/>
      <c r="O115" s="910"/>
      <c r="V115" s="181"/>
    </row>
    <row r="116" spans="2:22" ht="14.25" customHeight="1">
      <c r="C116" s="845" t="s">
        <v>257</v>
      </c>
      <c r="D116" s="846"/>
      <c r="E116" s="846"/>
      <c r="F116" s="846"/>
      <c r="G116" s="846"/>
      <c r="H116" s="846"/>
      <c r="I116" s="847"/>
      <c r="J116" s="851" t="s">
        <v>146</v>
      </c>
      <c r="K116" s="911" t="s">
        <v>147</v>
      </c>
      <c r="L116" s="912"/>
      <c r="M116" s="252"/>
      <c r="N116" s="197" t="s">
        <v>148</v>
      </c>
      <c r="O116" s="199"/>
      <c r="V116" s="181"/>
    </row>
    <row r="117" spans="2:22" ht="41.25" customHeight="1">
      <c r="C117" s="848"/>
      <c r="D117" s="849"/>
      <c r="E117" s="849"/>
      <c r="F117" s="849"/>
      <c r="G117" s="849"/>
      <c r="H117" s="849"/>
      <c r="I117" s="850"/>
      <c r="J117" s="852"/>
      <c r="K117" s="484" t="str">
        <f>K$12</f>
        <v>第1四半期
2024.4-2024.6</v>
      </c>
      <c r="L117" s="484" t="str">
        <f t="shared" ref="L117:O117" si="23">L$12</f>
        <v>第2四半期
2024.7-2024.9</v>
      </c>
      <c r="M117" s="484" t="str">
        <f t="shared" si="23"/>
        <v>第3四半期
2024.10-2024.12</v>
      </c>
      <c r="N117" s="484" t="str">
        <f t="shared" si="23"/>
        <v>第4四半期
2025.1-2025.3</v>
      </c>
      <c r="O117" s="492" t="str">
        <f t="shared" si="23"/>
        <v>当期
2024.4.1～2025.3.31</v>
      </c>
      <c r="P117" s="378"/>
      <c r="V117" s="181"/>
    </row>
    <row r="118" spans="2:22" ht="19.899999999999999" customHeight="1">
      <c r="C118" s="213" t="s">
        <v>217</v>
      </c>
      <c r="D118" s="853"/>
      <c r="E118" s="853"/>
      <c r="F118" s="853"/>
      <c r="G118" s="853"/>
      <c r="H118" s="853"/>
      <c r="I118" s="854"/>
      <c r="J118" s="387"/>
      <c r="K118" s="359"/>
      <c r="L118" s="360"/>
      <c r="M118" s="360"/>
      <c r="N118" s="361"/>
      <c r="O118" s="388"/>
      <c r="V118" s="181"/>
    </row>
    <row r="119" spans="2:22" ht="19.899999999999999" customHeight="1">
      <c r="C119" s="213" t="s">
        <v>218</v>
      </c>
      <c r="D119" s="853"/>
      <c r="E119" s="853"/>
      <c r="F119" s="853"/>
      <c r="G119" s="853"/>
      <c r="H119" s="853"/>
      <c r="I119" s="854"/>
      <c r="J119" s="387"/>
      <c r="K119" s="359"/>
      <c r="L119" s="360"/>
      <c r="M119" s="360"/>
      <c r="N119" s="361"/>
      <c r="O119" s="388"/>
      <c r="V119" s="181"/>
    </row>
    <row r="120" spans="2:22" ht="19.899999999999999" customHeight="1">
      <c r="C120" s="837" t="s">
        <v>258</v>
      </c>
      <c r="D120" s="838"/>
      <c r="E120" s="838"/>
      <c r="F120" s="838"/>
      <c r="G120" s="838"/>
      <c r="H120" s="838"/>
      <c r="I120" s="839"/>
      <c r="J120" s="307"/>
      <c r="K120" s="364">
        <f>IF(K118&lt;&gt;0,SUM(K118:K119),0)</f>
        <v>0</v>
      </c>
      <c r="L120" s="365">
        <f>IF(L118&lt;&gt;0,SUM(L118:L119),0)</f>
        <v>0</v>
      </c>
      <c r="M120" s="365">
        <f>IF(M118&lt;&gt;0,SUM(M118:M119),0)</f>
        <v>0</v>
      </c>
      <c r="N120" s="389">
        <f>IF(N118&lt;&gt;0,SUM(N118:N119),0)</f>
        <v>0</v>
      </c>
      <c r="O120" s="390">
        <f>IF(O118&lt;&gt;0,SUM(O118:O119),0)</f>
        <v>0</v>
      </c>
      <c r="V120" s="181"/>
    </row>
    <row r="121" spans="2:22" ht="19.899999999999999" customHeight="1">
      <c r="C121" s="356"/>
      <c r="D121" s="840" t="s">
        <v>187</v>
      </c>
      <c r="E121" s="841"/>
      <c r="F121" s="841"/>
      <c r="G121" s="841"/>
      <c r="H121" s="841"/>
      <c r="I121" s="841"/>
      <c r="J121" s="841"/>
      <c r="K121" s="391"/>
      <c r="L121" s="392"/>
      <c r="M121" s="392"/>
      <c r="N121" s="347"/>
      <c r="O121" s="393"/>
      <c r="V121" s="181"/>
    </row>
    <row r="122" spans="2:22" ht="19.899999999999999" customHeight="1" thickBot="1">
      <c r="C122" s="842" t="s">
        <v>259</v>
      </c>
      <c r="D122" s="843"/>
      <c r="E122" s="843"/>
      <c r="F122" s="843"/>
      <c r="G122" s="843"/>
      <c r="H122" s="843"/>
      <c r="I122" s="843"/>
      <c r="J122" s="844"/>
      <c r="K122" s="394" t="e">
        <f>K120/K121</f>
        <v>#DIV/0!</v>
      </c>
      <c r="L122" s="394" t="e">
        <f>L120/L121</f>
        <v>#DIV/0!</v>
      </c>
      <c r="M122" s="394" t="e">
        <f>M120/M121</f>
        <v>#DIV/0!</v>
      </c>
      <c r="N122" s="394" t="e">
        <f>N120/N121</f>
        <v>#DIV/0!</v>
      </c>
      <c r="O122" s="395" t="e">
        <f>O120/O121</f>
        <v>#DIV/0!</v>
      </c>
      <c r="V122" s="181"/>
    </row>
    <row r="123" spans="2:22" ht="13.5" thickBot="1"/>
    <row r="124" spans="2:22" ht="18" customHeight="1" thickBot="1">
      <c r="C124" s="396"/>
      <c r="K124" s="908" t="str">
        <f>K$10</f>
        <v>（当期：2024.4.1～2025.3.31）</v>
      </c>
      <c r="L124" s="909"/>
      <c r="M124" s="909"/>
      <c r="N124" s="909"/>
      <c r="O124" s="910"/>
      <c r="P124" s="188"/>
      <c r="Q124" s="188"/>
      <c r="R124" s="188"/>
      <c r="S124" s="188"/>
      <c r="V124" s="181"/>
    </row>
    <row r="125" spans="2:22" ht="14.25" customHeight="1">
      <c r="C125" s="845" t="s">
        <v>260</v>
      </c>
      <c r="D125" s="846"/>
      <c r="E125" s="846"/>
      <c r="F125" s="846"/>
      <c r="G125" s="846"/>
      <c r="H125" s="846"/>
      <c r="I125" s="846"/>
      <c r="J125" s="847"/>
      <c r="K125" s="911" t="s">
        <v>147</v>
      </c>
      <c r="L125" s="912"/>
      <c r="M125" s="252"/>
      <c r="N125" s="197" t="s">
        <v>148</v>
      </c>
      <c r="O125" s="199"/>
      <c r="P125" s="378"/>
      <c r="V125" s="181"/>
    </row>
    <row r="126" spans="2:22" ht="40.9" customHeight="1">
      <c r="C126" s="848"/>
      <c r="D126" s="849"/>
      <c r="E126" s="849"/>
      <c r="F126" s="849"/>
      <c r="G126" s="849"/>
      <c r="H126" s="849"/>
      <c r="I126" s="849"/>
      <c r="J126" s="850"/>
      <c r="K126" s="484" t="str">
        <f>K$12</f>
        <v>第1四半期
2024.4-2024.6</v>
      </c>
      <c r="L126" s="485" t="str">
        <f t="shared" ref="L126:O126" si="24">L$12</f>
        <v>第2四半期
2024.7-2024.9</v>
      </c>
      <c r="M126" s="485" t="str">
        <f t="shared" si="24"/>
        <v>第3四半期
2024.10-2024.12</v>
      </c>
      <c r="N126" s="486" t="str">
        <f t="shared" si="24"/>
        <v>第4四半期
2025.1-2025.3</v>
      </c>
      <c r="O126" s="493" t="str">
        <f t="shared" si="24"/>
        <v>当期
2024.4.1～2025.3.31</v>
      </c>
      <c r="V126" s="181"/>
    </row>
    <row r="127" spans="2:22" ht="19.899999999999999" customHeight="1">
      <c r="C127" s="828" t="s">
        <v>247</v>
      </c>
      <c r="D127" s="829"/>
      <c r="E127" s="829"/>
      <c r="F127" s="829"/>
      <c r="G127" s="829"/>
      <c r="H127" s="829"/>
      <c r="I127" s="829"/>
      <c r="J127" s="830"/>
      <c r="K127" s="397" t="e">
        <f>K94</f>
        <v>#DIV/0!</v>
      </c>
      <c r="L127" s="397" t="e">
        <f>L94</f>
        <v>#DIV/0!</v>
      </c>
      <c r="M127" s="397" t="e">
        <f>M94</f>
        <v>#DIV/0!</v>
      </c>
      <c r="N127" s="397" t="e">
        <f>N94</f>
        <v>#DIV/0!</v>
      </c>
      <c r="O127" s="398" t="e">
        <f>O94</f>
        <v>#DIV/0!</v>
      </c>
      <c r="V127" s="181"/>
    </row>
    <row r="128" spans="2:22" ht="19.899999999999999" customHeight="1">
      <c r="C128" s="828" t="s">
        <v>261</v>
      </c>
      <c r="D128" s="829"/>
      <c r="E128" s="829"/>
      <c r="F128" s="829"/>
      <c r="G128" s="829"/>
      <c r="H128" s="829"/>
      <c r="I128" s="829"/>
      <c r="J128" s="830"/>
      <c r="K128" s="397" t="e">
        <f>K111</f>
        <v>#DIV/0!</v>
      </c>
      <c r="L128" s="397" t="e">
        <f>L111</f>
        <v>#DIV/0!</v>
      </c>
      <c r="M128" s="397" t="e">
        <f>M111</f>
        <v>#DIV/0!</v>
      </c>
      <c r="N128" s="397" t="e">
        <f>N111</f>
        <v>#DIV/0!</v>
      </c>
      <c r="O128" s="398" t="e">
        <f>O111</f>
        <v>#DIV/0!</v>
      </c>
      <c r="V128" s="181"/>
    </row>
    <row r="129" spans="3:22" ht="19.899999999999999" customHeight="1">
      <c r="C129" s="828" t="s">
        <v>262</v>
      </c>
      <c r="D129" s="829"/>
      <c r="E129" s="829"/>
      <c r="F129" s="829"/>
      <c r="G129" s="829"/>
      <c r="H129" s="829"/>
      <c r="I129" s="829"/>
      <c r="J129" s="830"/>
      <c r="K129" s="399" t="e">
        <f>K122</f>
        <v>#DIV/0!</v>
      </c>
      <c r="L129" s="399" t="e">
        <f>L122</f>
        <v>#DIV/0!</v>
      </c>
      <c r="M129" s="399" t="e">
        <f>M122</f>
        <v>#DIV/0!</v>
      </c>
      <c r="N129" s="399" t="e">
        <f>N122</f>
        <v>#DIV/0!</v>
      </c>
      <c r="O129" s="400" t="e">
        <f>O122</f>
        <v>#DIV/0!</v>
      </c>
      <c r="V129" s="181"/>
    </row>
    <row r="130" spans="3:22" ht="19.899999999999999" customHeight="1">
      <c r="C130" s="828" t="s">
        <v>189</v>
      </c>
      <c r="D130" s="829"/>
      <c r="E130" s="829"/>
      <c r="F130" s="829"/>
      <c r="G130" s="829"/>
      <c r="H130" s="829"/>
      <c r="I130" s="829"/>
      <c r="J130" s="830"/>
      <c r="K130" s="397" t="e">
        <f t="shared" ref="K130:O131" si="25">K32</f>
        <v>#DIV/0!</v>
      </c>
      <c r="L130" s="397" t="e">
        <f t="shared" si="25"/>
        <v>#DIV/0!</v>
      </c>
      <c r="M130" s="397" t="e">
        <f t="shared" si="25"/>
        <v>#DIV/0!</v>
      </c>
      <c r="N130" s="397" t="e">
        <f t="shared" si="25"/>
        <v>#DIV/0!</v>
      </c>
      <c r="O130" s="398" t="e">
        <f t="shared" si="25"/>
        <v>#DIV/0!</v>
      </c>
      <c r="R130" s="401"/>
      <c r="V130" s="181"/>
    </row>
    <row r="131" spans="3:22" ht="19.899999999999999" customHeight="1" thickBot="1">
      <c r="C131" s="831" t="s">
        <v>190</v>
      </c>
      <c r="D131" s="832"/>
      <c r="E131" s="832"/>
      <c r="F131" s="832"/>
      <c r="G131" s="832"/>
      <c r="H131" s="832"/>
      <c r="I131" s="832"/>
      <c r="J131" s="833"/>
      <c r="K131" s="402" t="e">
        <f t="shared" si="25"/>
        <v>#DIV/0!</v>
      </c>
      <c r="L131" s="402" t="e">
        <f t="shared" si="25"/>
        <v>#DIV/0!</v>
      </c>
      <c r="M131" s="402" t="e">
        <f t="shared" si="25"/>
        <v>#DIV/0!</v>
      </c>
      <c r="N131" s="402" t="e">
        <f t="shared" si="25"/>
        <v>#DIV/0!</v>
      </c>
      <c r="O131" s="403" t="e">
        <f t="shared" si="25"/>
        <v>#DIV/0!</v>
      </c>
      <c r="R131" s="401"/>
      <c r="V131" s="181"/>
    </row>
    <row r="132" spans="3:22" ht="19.899999999999999" customHeight="1" thickTop="1" thickBot="1">
      <c r="C132" s="834" t="s">
        <v>263</v>
      </c>
      <c r="D132" s="835"/>
      <c r="E132" s="835"/>
      <c r="F132" s="835"/>
      <c r="G132" s="835"/>
      <c r="H132" s="835"/>
      <c r="I132" s="835"/>
      <c r="J132" s="836"/>
      <c r="K132" s="394" t="e">
        <f>SUM(K127:K129,K131)-K130</f>
        <v>#DIV/0!</v>
      </c>
      <c r="L132" s="394" t="e">
        <f t="shared" ref="L132:N132" si="26">SUM(L127:L129,L131)-L130</f>
        <v>#DIV/0!</v>
      </c>
      <c r="M132" s="394" t="e">
        <f t="shared" si="26"/>
        <v>#DIV/0!</v>
      </c>
      <c r="N132" s="394" t="e">
        <f t="shared" si="26"/>
        <v>#DIV/0!</v>
      </c>
      <c r="O132" s="395" t="e">
        <f>SUM(O127:O129,O131)-O130</f>
        <v>#DIV/0!</v>
      </c>
      <c r="R132" s="401"/>
      <c r="V132" s="181"/>
    </row>
  </sheetData>
  <mergeCells count="111">
    <mergeCell ref="K99:L99"/>
    <mergeCell ref="K116:L116"/>
    <mergeCell ref="K125:L125"/>
    <mergeCell ref="K47:Q47"/>
    <mergeCell ref="K98:P98"/>
    <mergeCell ref="K115:O115"/>
    <mergeCell ref="K124:O124"/>
    <mergeCell ref="C45:Q45"/>
    <mergeCell ref="D93:I93"/>
    <mergeCell ref="C94:I94"/>
    <mergeCell ref="D110:I110"/>
    <mergeCell ref="C111:I111"/>
    <mergeCell ref="C114:S114"/>
    <mergeCell ref="Q48:Q49"/>
    <mergeCell ref="P48:P49"/>
    <mergeCell ref="F81:I81"/>
    <mergeCell ref="E72:I72"/>
    <mergeCell ref="D73:I73"/>
    <mergeCell ref="D74:I74"/>
    <mergeCell ref="D63:I63"/>
    <mergeCell ref="F64:I64"/>
    <mergeCell ref="F65:I65"/>
    <mergeCell ref="F66:I66"/>
    <mergeCell ref="E67:I67"/>
    <mergeCell ref="D24:I24"/>
    <mergeCell ref="D25:I25"/>
    <mergeCell ref="D14:I14"/>
    <mergeCell ref="D15:I15"/>
    <mergeCell ref="D16:I16"/>
    <mergeCell ref="D17:I17"/>
    <mergeCell ref="D18:I18"/>
    <mergeCell ref="D19:I19"/>
    <mergeCell ref="C35:F35"/>
    <mergeCell ref="D26:I26"/>
    <mergeCell ref="B4:G4"/>
    <mergeCell ref="H4:O4"/>
    <mergeCell ref="C11:I12"/>
    <mergeCell ref="J11:J12"/>
    <mergeCell ref="D13:I13"/>
    <mergeCell ref="D20:I20"/>
    <mergeCell ref="D21:I21"/>
    <mergeCell ref="D22:I22"/>
    <mergeCell ref="D23:I23"/>
    <mergeCell ref="K10:P10"/>
    <mergeCell ref="K11:M11"/>
    <mergeCell ref="C9:P9"/>
    <mergeCell ref="F82:I82"/>
    <mergeCell ref="E83:I83"/>
    <mergeCell ref="F60:I60"/>
    <mergeCell ref="F61:I61"/>
    <mergeCell ref="E62:I62"/>
    <mergeCell ref="C48:I49"/>
    <mergeCell ref="J48:J49"/>
    <mergeCell ref="F75:I75"/>
    <mergeCell ref="F76:I76"/>
    <mergeCell ref="F77:I77"/>
    <mergeCell ref="E78:I78"/>
    <mergeCell ref="D79:I79"/>
    <mergeCell ref="F80:I80"/>
    <mergeCell ref="K48:L48"/>
    <mergeCell ref="D68:I68"/>
    <mergeCell ref="F69:I69"/>
    <mergeCell ref="F70:I70"/>
    <mergeCell ref="F71:I71"/>
    <mergeCell ref="D27:I27"/>
    <mergeCell ref="D28:I28"/>
    <mergeCell ref="D29:I29"/>
    <mergeCell ref="D30:I30"/>
    <mergeCell ref="C31:I31"/>
    <mergeCell ref="C32:I32"/>
    <mergeCell ref="C33:I33"/>
    <mergeCell ref="I39:J39"/>
    <mergeCell ref="D36:S36"/>
    <mergeCell ref="C37:H39"/>
    <mergeCell ref="F52:H52"/>
    <mergeCell ref="F53:H53"/>
    <mergeCell ref="F54:H54"/>
    <mergeCell ref="J99:J100"/>
    <mergeCell ref="F87:I87"/>
    <mergeCell ref="E88:I88"/>
    <mergeCell ref="D89:I89"/>
    <mergeCell ref="D90:I90"/>
    <mergeCell ref="D91:I91"/>
    <mergeCell ref="D92:I92"/>
    <mergeCell ref="E107:I107"/>
    <mergeCell ref="D84:I84"/>
    <mergeCell ref="F85:I85"/>
    <mergeCell ref="F86:I86"/>
    <mergeCell ref="C99:I100"/>
    <mergeCell ref="C131:J131"/>
    <mergeCell ref="C132:J132"/>
    <mergeCell ref="C120:I120"/>
    <mergeCell ref="D121:J121"/>
    <mergeCell ref="C122:J122"/>
    <mergeCell ref="C125:J126"/>
    <mergeCell ref="C116:I117"/>
    <mergeCell ref="J116:J117"/>
    <mergeCell ref="D118:I118"/>
    <mergeCell ref="D119:I119"/>
    <mergeCell ref="C127:J127"/>
    <mergeCell ref="C128:J128"/>
    <mergeCell ref="C129:J129"/>
    <mergeCell ref="E108:I108"/>
    <mergeCell ref="D109:I109"/>
    <mergeCell ref="D101:I101"/>
    <mergeCell ref="E102:I102"/>
    <mergeCell ref="E103:I103"/>
    <mergeCell ref="E104:I104"/>
    <mergeCell ref="D105:I105"/>
    <mergeCell ref="E106:I106"/>
    <mergeCell ref="C130:J130"/>
  </mergeCells>
  <phoneticPr fontId="11"/>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4D0D-E130-44CB-A51A-DF05714E53B0}">
  <sheetPr>
    <tabColor rgb="FF92D050"/>
    <pageSetUpPr fitToPage="1"/>
  </sheetPr>
  <dimension ref="A1:Y132"/>
  <sheetViews>
    <sheetView showGridLines="0" view="pageBreakPreview" topLeftCell="A24" zoomScale="55" zoomScaleNormal="80" zoomScaleSheetLayoutView="55" workbookViewId="0">
      <selection activeCell="P40" sqref="P40"/>
    </sheetView>
  </sheetViews>
  <sheetFormatPr defaultColWidth="8.81640625" defaultRowHeight="13"/>
  <cols>
    <col min="1" max="1" width="1.81640625" style="523" customWidth="1"/>
    <col min="2" max="2" width="5" style="505" customWidth="1"/>
    <col min="3" max="3" width="3.81640625" style="497" customWidth="1"/>
    <col min="4" max="4" width="2.453125" style="517" customWidth="1"/>
    <col min="5" max="5" width="5.1796875" style="518" customWidth="1"/>
    <col min="6" max="6" width="5.81640625" style="518" customWidth="1"/>
    <col min="7" max="8" width="5.1796875" style="518" customWidth="1"/>
    <col min="9" max="9" width="14.453125" style="519" customWidth="1"/>
    <col min="10" max="13" width="16" style="520" customWidth="1"/>
    <col min="14" max="14" width="17" style="520" customWidth="1"/>
    <col min="15" max="15" width="17.1796875" style="521" customWidth="1"/>
    <col min="16" max="16" width="15.1796875" style="521" customWidth="1"/>
    <col min="17" max="17" width="14.453125" style="521" customWidth="1"/>
    <col min="18" max="18" width="2.7265625" style="521" customWidth="1"/>
    <col min="19" max="19" width="14.26953125" style="521" customWidth="1"/>
    <col min="20" max="20" width="12.7265625" style="521" customWidth="1"/>
    <col min="21" max="21" width="14.26953125" style="521" customWidth="1"/>
    <col min="22" max="22" width="2.1796875" style="522" customWidth="1"/>
    <col min="23" max="23" width="30.453125" style="521" bestFit="1" customWidth="1"/>
    <col min="24" max="24" width="25.453125" style="521" customWidth="1"/>
    <col min="25" max="16384" width="8.81640625" style="521"/>
  </cols>
  <sheetData>
    <row r="1" spans="1:23" ht="20.25" customHeight="1">
      <c r="A1" s="516"/>
      <c r="B1" s="657" t="str">
        <f>コード!$A$1</f>
        <v>ビスフェノールA（海外供給者）</v>
      </c>
    </row>
    <row r="2" spans="1:23" ht="14">
      <c r="B2" s="496" t="s">
        <v>264</v>
      </c>
    </row>
    <row r="3" spans="1:23" ht="5.65" customHeight="1">
      <c r="A3" s="521"/>
      <c r="B3" s="524"/>
    </row>
    <row r="4" spans="1:23" s="525" customFormat="1" ht="16.149999999999999" customHeight="1">
      <c r="B4" s="927" t="s">
        <v>56</v>
      </c>
      <c r="C4" s="928"/>
      <c r="D4" s="928"/>
      <c r="E4" s="928"/>
      <c r="F4" s="928"/>
      <c r="G4" s="928"/>
      <c r="H4" s="929" t="str">
        <f>IF(様式一覧表!D5="","",様式一覧表!D5)</f>
        <v/>
      </c>
      <c r="I4" s="929"/>
      <c r="J4" s="929"/>
      <c r="K4" s="930"/>
      <c r="L4" s="930"/>
      <c r="M4" s="930"/>
      <c r="N4" s="930"/>
      <c r="O4" s="931"/>
    </row>
    <row r="5" spans="1:23" ht="9.75" customHeight="1">
      <c r="A5" s="521"/>
      <c r="B5" s="524"/>
    </row>
    <row r="6" spans="1:23">
      <c r="A6" s="521"/>
      <c r="B6" s="521" t="s">
        <v>141</v>
      </c>
    </row>
    <row r="7" spans="1:23" ht="7.5" customHeight="1">
      <c r="A7" s="521"/>
      <c r="B7" s="521"/>
    </row>
    <row r="8" spans="1:23">
      <c r="B8" s="504" t="s">
        <v>265</v>
      </c>
      <c r="C8" s="497" t="s">
        <v>143</v>
      </c>
    </row>
    <row r="9" spans="1:23" ht="29.25" customHeight="1">
      <c r="C9" s="932" t="s">
        <v>144</v>
      </c>
      <c r="D9" s="932"/>
      <c r="E9" s="932"/>
      <c r="F9" s="932"/>
      <c r="G9" s="932"/>
      <c r="H9" s="932"/>
      <c r="I9" s="932"/>
      <c r="J9" s="932"/>
      <c r="K9" s="932"/>
      <c r="L9" s="932"/>
      <c r="M9" s="932"/>
      <c r="N9" s="932"/>
      <c r="O9" s="932"/>
      <c r="P9" s="932"/>
      <c r="Q9" s="526"/>
      <c r="R9" s="526"/>
      <c r="S9" s="526"/>
      <c r="T9" s="526"/>
      <c r="U9" s="520"/>
    </row>
    <row r="10" spans="1:23">
      <c r="C10" s="527"/>
      <c r="K10" s="933" t="str">
        <f>'様式A-3-2-2'!K10</f>
        <v>（当期：2024.4.1～2025.3.31）</v>
      </c>
      <c r="L10" s="934"/>
      <c r="M10" s="934"/>
      <c r="N10" s="934"/>
      <c r="O10" s="934"/>
      <c r="P10" s="935"/>
      <c r="Q10" s="528"/>
      <c r="V10" s="521"/>
      <c r="W10" s="522"/>
    </row>
    <row r="11" spans="1:23" ht="13.9" customHeight="1">
      <c r="C11" s="936"/>
      <c r="D11" s="937"/>
      <c r="E11" s="937"/>
      <c r="F11" s="937"/>
      <c r="G11" s="937"/>
      <c r="H11" s="937"/>
      <c r="I11" s="937"/>
      <c r="J11" s="940" t="s">
        <v>146</v>
      </c>
      <c r="K11" s="942" t="s">
        <v>147</v>
      </c>
      <c r="L11" s="943"/>
      <c r="M11" s="943"/>
      <c r="N11" s="529" t="str">
        <f>IF('様式A-3-2-2'!N11="","",'様式A-3-2-2'!N11)</f>
        <v/>
      </c>
      <c r="O11" s="530" t="s">
        <v>148</v>
      </c>
      <c r="P11" s="531"/>
      <c r="S11" s="522"/>
      <c r="V11" s="521"/>
    </row>
    <row r="12" spans="1:23" s="534" customFormat="1" ht="41.25" customHeight="1">
      <c r="A12" s="532"/>
      <c r="B12" s="532"/>
      <c r="C12" s="938"/>
      <c r="D12" s="939"/>
      <c r="E12" s="939"/>
      <c r="F12" s="939"/>
      <c r="G12" s="939"/>
      <c r="H12" s="939"/>
      <c r="I12" s="939"/>
      <c r="J12" s="941"/>
      <c r="K12" s="498" t="str">
        <f>'様式A-3-2-2'!K12</f>
        <v>第1四半期
2024.4-2024.6</v>
      </c>
      <c r="L12" s="499" t="str">
        <f>'様式A-3-2-2'!L12</f>
        <v>第2四半期
2024.7-2024.9</v>
      </c>
      <c r="M12" s="499" t="str">
        <f>'様式A-3-2-2'!M12</f>
        <v>第3四半期
2024.10-2024.12</v>
      </c>
      <c r="N12" s="500" t="str">
        <f>'様式A-3-2-2'!N12</f>
        <v>第4四半期
2025.1-2025.3</v>
      </c>
      <c r="O12" s="501" t="str">
        <f>'様式A-3-2-2'!O12</f>
        <v>当期
2024.4.1～2025.3.31</v>
      </c>
      <c r="P12" s="533" t="s">
        <v>154</v>
      </c>
    </row>
    <row r="13" spans="1:23" ht="19.899999999999999" customHeight="1">
      <c r="C13" s="503" t="s">
        <v>155</v>
      </c>
      <c r="D13" s="944" t="s">
        <v>156</v>
      </c>
      <c r="E13" s="944"/>
      <c r="F13" s="944"/>
      <c r="G13" s="944"/>
      <c r="H13" s="944"/>
      <c r="I13" s="945"/>
      <c r="J13" s="535" t="str">
        <f>IF('様式A-3-2-2'!J13="","",'様式A-3-2-2'!J13)</f>
        <v/>
      </c>
      <c r="K13" s="673"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674"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674"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675"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676"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677"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520"/>
      <c r="R13" s="520"/>
      <c r="S13" s="522"/>
      <c r="V13" s="521"/>
    </row>
    <row r="14" spans="1:23" ht="19.899999999999999" customHeight="1">
      <c r="C14" s="502" t="s">
        <v>157</v>
      </c>
      <c r="D14" s="944" t="s">
        <v>158</v>
      </c>
      <c r="E14" s="944"/>
      <c r="F14" s="944"/>
      <c r="G14" s="944"/>
      <c r="H14" s="944"/>
      <c r="I14" s="945"/>
      <c r="J14" s="539" t="str">
        <f>IF('様式A-3-2-2'!J14="","",'様式A-3-2-2'!J14)</f>
        <v/>
      </c>
      <c r="K14" s="651"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651"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678"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679"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679"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680"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520"/>
      <c r="R14" s="520"/>
      <c r="S14" s="522"/>
      <c r="V14" s="521"/>
    </row>
    <row r="15" spans="1:23" ht="15" customHeight="1">
      <c r="C15" s="502" t="s">
        <v>159</v>
      </c>
      <c r="D15" s="944" t="s">
        <v>160</v>
      </c>
      <c r="E15" s="944"/>
      <c r="F15" s="944"/>
      <c r="G15" s="944"/>
      <c r="H15" s="944"/>
      <c r="I15" s="945"/>
      <c r="J15" s="539" t="str">
        <f>IF('様式A-3-2-2'!J15="","",'様式A-3-2-2'!J15)</f>
        <v/>
      </c>
      <c r="K15" s="673"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674"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681"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682"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682"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677"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520"/>
      <c r="R15" s="520"/>
      <c r="S15" s="522"/>
      <c r="V15" s="521"/>
    </row>
    <row r="16" spans="1:23" ht="15" customHeight="1">
      <c r="C16" s="502" t="s">
        <v>161</v>
      </c>
      <c r="D16" s="944" t="s">
        <v>162</v>
      </c>
      <c r="E16" s="944"/>
      <c r="F16" s="944"/>
      <c r="G16" s="944"/>
      <c r="H16" s="944"/>
      <c r="I16" s="945"/>
      <c r="J16" s="539" t="str">
        <f>IF('様式A-3-2-2'!J16="","",'様式A-3-2-2'!J16)</f>
        <v/>
      </c>
      <c r="K16" s="673"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674"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681"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682"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682"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677"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520"/>
      <c r="R16" s="520"/>
      <c r="S16" s="522"/>
      <c r="V16" s="521"/>
    </row>
    <row r="17" spans="3:22" ht="15" customHeight="1">
      <c r="C17" s="502" t="s">
        <v>163</v>
      </c>
      <c r="D17" s="944" t="s">
        <v>164</v>
      </c>
      <c r="E17" s="944"/>
      <c r="F17" s="944"/>
      <c r="G17" s="944"/>
      <c r="H17" s="944"/>
      <c r="I17" s="945"/>
      <c r="J17" s="539" t="str">
        <f>IF('様式A-3-2-2'!J17="","",'様式A-3-2-2'!J17)</f>
        <v/>
      </c>
      <c r="K17" s="673"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674"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681"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682"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682"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677"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520"/>
      <c r="R17" s="520"/>
      <c r="S17" s="522"/>
      <c r="V17" s="521"/>
    </row>
    <row r="18" spans="3:22" ht="19.899999999999999" customHeight="1">
      <c r="C18" s="502"/>
      <c r="D18" s="944" t="s">
        <v>165</v>
      </c>
      <c r="E18" s="944"/>
      <c r="F18" s="944"/>
      <c r="G18" s="944"/>
      <c r="H18" s="944"/>
      <c r="I18" s="945"/>
      <c r="J18" s="543" t="str">
        <f>IF('様式A-3-2-2'!J18="","",'様式A-3-2-2'!J18)</f>
        <v/>
      </c>
      <c r="K18" s="651"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651"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678"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679"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679"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677"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520"/>
      <c r="R18" s="520"/>
      <c r="S18" s="522"/>
      <c r="V18" s="521"/>
    </row>
    <row r="19" spans="3:22" ht="19.899999999999999" customHeight="1">
      <c r="C19" s="502" t="s">
        <v>166</v>
      </c>
      <c r="D19" s="944" t="s">
        <v>167</v>
      </c>
      <c r="E19" s="944"/>
      <c r="F19" s="944"/>
      <c r="G19" s="944"/>
      <c r="H19" s="944"/>
      <c r="I19" s="945"/>
      <c r="J19" s="539" t="str">
        <f>IF('様式A-3-2-2'!J19="","",'様式A-3-2-2'!J19)</f>
        <v/>
      </c>
      <c r="K19" s="651"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651"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651"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651"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651"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680"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520"/>
      <c r="R19" s="520"/>
      <c r="S19" s="522"/>
      <c r="V19" s="521"/>
    </row>
    <row r="20" spans="3:22" ht="19.899999999999999" customHeight="1">
      <c r="C20" s="502" t="s">
        <v>168</v>
      </c>
      <c r="D20" s="944" t="s">
        <v>169</v>
      </c>
      <c r="E20" s="944"/>
      <c r="F20" s="944"/>
      <c r="G20" s="944"/>
      <c r="H20" s="944"/>
      <c r="I20" s="945"/>
      <c r="J20" s="539" t="str">
        <f>IF('様式A-3-2-2'!J20="","",'様式A-3-2-2'!J20)</f>
        <v/>
      </c>
      <c r="K20" s="673"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674"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681"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682"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682"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680"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520"/>
      <c r="R20" s="520"/>
      <c r="S20" s="522"/>
      <c r="V20" s="521"/>
    </row>
    <row r="21" spans="3:22" ht="19.899999999999999" customHeight="1">
      <c r="C21" s="502" t="s">
        <v>170</v>
      </c>
      <c r="D21" s="946" t="s">
        <v>171</v>
      </c>
      <c r="E21" s="946"/>
      <c r="F21" s="946"/>
      <c r="G21" s="946"/>
      <c r="H21" s="946"/>
      <c r="I21" s="947"/>
      <c r="J21" s="539" t="str">
        <f>IF('様式A-3-2-2'!J21="","",'様式A-3-2-2'!J21)</f>
        <v/>
      </c>
      <c r="K21" s="651"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651"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651"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651"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651"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680"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520"/>
      <c r="R21" s="520"/>
      <c r="S21" s="522"/>
      <c r="V21" s="521"/>
    </row>
    <row r="22" spans="3:22" ht="19.899999999999999" customHeight="1">
      <c r="C22" s="502"/>
      <c r="D22" s="944" t="s">
        <v>172</v>
      </c>
      <c r="E22" s="944"/>
      <c r="F22" s="944"/>
      <c r="G22" s="944"/>
      <c r="H22" s="944"/>
      <c r="I22" s="945"/>
      <c r="J22" s="543"/>
      <c r="K22" s="651"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651"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678"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679"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679"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677"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520"/>
      <c r="R22" s="520"/>
      <c r="S22" s="522"/>
      <c r="V22" s="521"/>
    </row>
    <row r="23" spans="3:22" ht="19.899999999999999" customHeight="1">
      <c r="C23" s="502" t="s">
        <v>173</v>
      </c>
      <c r="D23" s="946" t="s">
        <v>174</v>
      </c>
      <c r="E23" s="946"/>
      <c r="F23" s="946"/>
      <c r="G23" s="946"/>
      <c r="H23" s="946"/>
      <c r="I23" s="947"/>
      <c r="J23" s="539" t="str">
        <f>IF('様式A-3-2-2'!J23="","",'様式A-3-2-2'!J23)</f>
        <v/>
      </c>
      <c r="K23" s="673"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674"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681"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682"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682"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680"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520"/>
      <c r="R23" s="520"/>
      <c r="S23" s="522"/>
      <c r="V23" s="521"/>
    </row>
    <row r="24" spans="3:22" ht="19.899999999999999" customHeight="1">
      <c r="C24" s="502" t="s">
        <v>175</v>
      </c>
      <c r="D24" s="946" t="s">
        <v>176</v>
      </c>
      <c r="E24" s="946"/>
      <c r="F24" s="946"/>
      <c r="G24" s="946"/>
      <c r="H24" s="946"/>
      <c r="I24" s="947"/>
      <c r="J24" s="539" t="str">
        <f>IF('様式A-3-2-2'!J24="","",'様式A-3-2-2'!J24)</f>
        <v/>
      </c>
      <c r="K24" s="673"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674"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681"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682"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682"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680"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520"/>
      <c r="R24" s="520"/>
      <c r="S24" s="522"/>
      <c r="V24" s="521"/>
    </row>
    <row r="25" spans="3:22" ht="19.899999999999999" customHeight="1">
      <c r="C25" s="502" t="s">
        <v>177</v>
      </c>
      <c r="D25" s="946" t="s">
        <v>178</v>
      </c>
      <c r="E25" s="946"/>
      <c r="F25" s="946"/>
      <c r="G25" s="946"/>
      <c r="H25" s="946"/>
      <c r="I25" s="947"/>
      <c r="J25" s="539" t="str">
        <f>IF('様式A-3-2-2'!J25="","",'様式A-3-2-2'!J25)</f>
        <v/>
      </c>
      <c r="K25" s="651"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651"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678"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679"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679"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680"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520"/>
      <c r="R25" s="520"/>
      <c r="S25" s="522"/>
      <c r="V25" s="521"/>
    </row>
    <row r="26" spans="3:22" ht="19.899999999999999" customHeight="1">
      <c r="C26" s="502"/>
      <c r="D26" s="944" t="s">
        <v>179</v>
      </c>
      <c r="E26" s="944"/>
      <c r="F26" s="944"/>
      <c r="G26" s="944"/>
      <c r="H26" s="944"/>
      <c r="I26" s="945"/>
      <c r="J26" s="543"/>
      <c r="K26" s="651"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651"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678"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679"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679"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683"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520"/>
      <c r="R26" s="520"/>
      <c r="S26" s="522"/>
      <c r="V26" s="521"/>
    </row>
    <row r="27" spans="3:22" ht="19.899999999999999" customHeight="1">
      <c r="C27" s="502" t="s">
        <v>266</v>
      </c>
      <c r="D27" s="949" t="s">
        <v>181</v>
      </c>
      <c r="E27" s="949"/>
      <c r="F27" s="949"/>
      <c r="G27" s="949"/>
      <c r="H27" s="949"/>
      <c r="I27" s="949"/>
      <c r="J27" s="543"/>
      <c r="K27" s="684"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685"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686"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687"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687"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677"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520"/>
      <c r="R27" s="520"/>
      <c r="S27" s="522"/>
      <c r="V27" s="521"/>
    </row>
    <row r="28" spans="3:22" ht="19.899999999999999" customHeight="1">
      <c r="C28" s="502" t="s">
        <v>267</v>
      </c>
      <c r="D28" s="949" t="s">
        <v>183</v>
      </c>
      <c r="E28" s="949"/>
      <c r="F28" s="949"/>
      <c r="G28" s="949"/>
      <c r="H28" s="949"/>
      <c r="I28" s="949"/>
      <c r="J28" s="543"/>
      <c r="K28" s="684"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685"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686"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687"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687"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677"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520"/>
      <c r="R28" s="520"/>
      <c r="S28" s="522"/>
      <c r="V28" s="521"/>
    </row>
    <row r="29" spans="3:22" ht="19.899999999999999" customHeight="1">
      <c r="C29" s="502" t="s">
        <v>184</v>
      </c>
      <c r="D29" s="949" t="s">
        <v>185</v>
      </c>
      <c r="E29" s="949"/>
      <c r="F29" s="949"/>
      <c r="G29" s="949"/>
      <c r="H29" s="949"/>
      <c r="I29" s="949"/>
      <c r="J29" s="543"/>
      <c r="K29" s="684"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685"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686"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687"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687"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677"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520"/>
      <c r="R29" s="520"/>
      <c r="S29" s="522"/>
      <c r="V29" s="521"/>
    </row>
    <row r="30" spans="3:22" ht="19.899999999999999" customHeight="1">
      <c r="C30" s="502" t="s">
        <v>186</v>
      </c>
      <c r="D30" s="965" t="s">
        <v>187</v>
      </c>
      <c r="E30" s="965"/>
      <c r="F30" s="965"/>
      <c r="G30" s="965"/>
      <c r="H30" s="965"/>
      <c r="I30" s="965"/>
      <c r="J30" s="543"/>
      <c r="K30" s="684"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685"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686"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687"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687"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677"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520"/>
      <c r="R30" s="520"/>
      <c r="S30" s="522"/>
      <c r="V30" s="521"/>
    </row>
    <row r="31" spans="3:22" ht="19.899999999999999" customHeight="1">
      <c r="C31" s="948" t="s">
        <v>188</v>
      </c>
      <c r="D31" s="949"/>
      <c r="E31" s="949"/>
      <c r="F31" s="949"/>
      <c r="G31" s="949"/>
      <c r="H31" s="949"/>
      <c r="I31" s="950"/>
      <c r="J31" s="543"/>
      <c r="K31" s="688"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688"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688"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689"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689"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690"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520"/>
      <c r="R31" s="520"/>
      <c r="S31" s="522"/>
      <c r="V31" s="521"/>
    </row>
    <row r="32" spans="3:22" ht="19.899999999999999" customHeight="1">
      <c r="C32" s="948" t="s">
        <v>189</v>
      </c>
      <c r="D32" s="949"/>
      <c r="E32" s="949"/>
      <c r="F32" s="949"/>
      <c r="G32" s="949"/>
      <c r="H32" s="949"/>
      <c r="I32" s="950"/>
      <c r="J32" s="543"/>
      <c r="K32" s="689"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689"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689"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691"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691"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692"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520"/>
      <c r="R32" s="520"/>
      <c r="S32" s="522"/>
      <c r="V32" s="521"/>
    </row>
    <row r="33" spans="1:25" ht="19.899999999999999" customHeight="1">
      <c r="C33" s="951" t="s">
        <v>190</v>
      </c>
      <c r="D33" s="952"/>
      <c r="E33" s="952"/>
      <c r="F33" s="952"/>
      <c r="G33" s="952"/>
      <c r="H33" s="952"/>
      <c r="I33" s="953"/>
      <c r="J33" s="545" t="str">
        <f>IF('様式A-3-2-2'!J33="","",'様式A-3-2-2'!J33)</f>
        <v/>
      </c>
      <c r="K33" s="616"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616"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616"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616"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616"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693"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520"/>
      <c r="R33" s="520"/>
      <c r="S33" s="522"/>
      <c r="V33" s="521"/>
    </row>
    <row r="34" spans="1:25" ht="10.5" customHeight="1">
      <c r="C34" s="547"/>
      <c r="D34" s="547"/>
      <c r="E34" s="547"/>
      <c r="F34" s="547"/>
      <c r="G34" s="547"/>
      <c r="H34" s="547"/>
      <c r="I34" s="547"/>
      <c r="J34" s="547"/>
      <c r="K34" s="547"/>
      <c r="L34" s="547"/>
      <c r="M34" s="547"/>
      <c r="N34" s="547"/>
      <c r="O34" s="548"/>
      <c r="P34" s="548"/>
      <c r="Q34" s="548"/>
      <c r="R34" s="548"/>
      <c r="S34" s="548"/>
      <c r="T34" s="548"/>
      <c r="U34" s="548"/>
      <c r="V34" s="520"/>
      <c r="W34" s="520"/>
      <c r="X34" s="520"/>
      <c r="Y34" s="522"/>
    </row>
    <row r="35" spans="1:25" ht="17.25" customHeight="1">
      <c r="B35" s="505" t="s">
        <v>191</v>
      </c>
      <c r="C35" s="954" t="s">
        <v>192</v>
      </c>
      <c r="D35" s="954"/>
      <c r="E35" s="954"/>
      <c r="F35" s="954"/>
      <c r="G35" s="497"/>
      <c r="H35" s="497"/>
      <c r="J35" s="547"/>
      <c r="K35" s="547"/>
      <c r="L35" s="547"/>
      <c r="M35" s="547"/>
      <c r="N35" s="547"/>
      <c r="O35" s="548"/>
      <c r="R35" s="548"/>
      <c r="S35" s="548"/>
      <c r="T35" s="548"/>
      <c r="U35" s="548"/>
      <c r="V35" s="520"/>
      <c r="W35" s="520"/>
      <c r="X35" s="520"/>
      <c r="Y35" s="522"/>
    </row>
    <row r="36" spans="1:25" ht="15" customHeight="1">
      <c r="B36" s="549"/>
      <c r="D36" s="955" t="s">
        <v>268</v>
      </c>
      <c r="E36" s="955"/>
      <c r="F36" s="955"/>
      <c r="G36" s="955"/>
      <c r="H36" s="955"/>
      <c r="I36" s="955"/>
      <c r="J36" s="955"/>
      <c r="K36" s="955"/>
      <c r="L36" s="955"/>
      <c r="M36" s="955"/>
      <c r="N36" s="955"/>
      <c r="O36" s="955"/>
      <c r="P36" s="955"/>
      <c r="Q36" s="955"/>
      <c r="R36" s="955"/>
      <c r="S36" s="955"/>
      <c r="T36" s="548"/>
      <c r="U36" s="548"/>
      <c r="V36" s="520"/>
      <c r="W36" s="520"/>
      <c r="X36" s="520"/>
      <c r="Y36" s="522"/>
    </row>
    <row r="37" spans="1:25" ht="19.899999999999999" customHeight="1">
      <c r="B37" s="549"/>
      <c r="C37" s="956"/>
      <c r="D37" s="957"/>
      <c r="E37" s="957"/>
      <c r="F37" s="957"/>
      <c r="G37" s="957"/>
      <c r="H37" s="958"/>
      <c r="I37" s="551" t="s">
        <v>194</v>
      </c>
      <c r="J37" s="551" t="s">
        <v>195</v>
      </c>
      <c r="K37" s="551" t="s">
        <v>196</v>
      </c>
      <c r="L37" s="551" t="s">
        <v>197</v>
      </c>
      <c r="M37" s="552" t="s">
        <v>198</v>
      </c>
      <c r="N37" s="553"/>
      <c r="O37" s="548"/>
      <c r="Q37" s="520"/>
      <c r="R37" s="520"/>
      <c r="S37" s="522"/>
      <c r="V37" s="521"/>
    </row>
    <row r="38" spans="1:25" ht="19.899999999999999" customHeight="1">
      <c r="B38" s="549"/>
      <c r="C38" s="959"/>
      <c r="D38" s="960"/>
      <c r="E38" s="960"/>
      <c r="F38" s="960"/>
      <c r="G38" s="960"/>
      <c r="H38" s="961"/>
      <c r="I38" s="554" t="s">
        <v>199</v>
      </c>
      <c r="J38" s="554" t="s">
        <v>200</v>
      </c>
      <c r="K38" s="554" t="s">
        <v>201</v>
      </c>
      <c r="L38" s="554" t="s">
        <v>202</v>
      </c>
      <c r="M38" s="555" t="s">
        <v>203</v>
      </c>
      <c r="N38" s="556"/>
      <c r="O38" s="548"/>
      <c r="Q38" s="520"/>
      <c r="R38" s="520"/>
      <c r="S38" s="522"/>
      <c r="V38" s="521"/>
    </row>
    <row r="39" spans="1:25" ht="19.899999999999999" customHeight="1">
      <c r="B39" s="549"/>
      <c r="C39" s="962"/>
      <c r="D39" s="963"/>
      <c r="E39" s="963"/>
      <c r="F39" s="963"/>
      <c r="G39" s="963"/>
      <c r="H39" s="964"/>
      <c r="I39" s="966" t="s">
        <v>204</v>
      </c>
      <c r="J39" s="967"/>
      <c r="K39" s="557" t="str">
        <f>IF('様式A-3-2-2'!K39="","",'様式A-3-2-2'!K39)</f>
        <v/>
      </c>
      <c r="L39" s="513" t="s">
        <v>205</v>
      </c>
      <c r="M39" s="558"/>
      <c r="N39" s="521"/>
      <c r="O39" s="518"/>
      <c r="P39" s="518"/>
      <c r="Q39" s="520"/>
      <c r="R39" s="518"/>
      <c r="S39" s="522"/>
      <c r="V39" s="521"/>
    </row>
    <row r="40" spans="1:25" ht="19.5" customHeight="1">
      <c r="B40" s="549"/>
      <c r="C40" s="502" t="s">
        <v>155</v>
      </c>
      <c r="D40" s="506"/>
      <c r="E40" s="506" t="s">
        <v>206</v>
      </c>
      <c r="F40" s="506"/>
      <c r="G40" s="508"/>
      <c r="H40" s="509"/>
      <c r="I40" s="559"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560"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561"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561"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562"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v>
      </c>
      <c r="N40" s="563"/>
      <c r="O40" s="518"/>
      <c r="P40" s="518"/>
      <c r="Q40" s="520"/>
      <c r="R40" s="518"/>
      <c r="S40" s="522"/>
      <c r="V40" s="521"/>
    </row>
    <row r="41" spans="1:25" ht="19.5" customHeight="1">
      <c r="B41" s="549"/>
      <c r="C41" s="502" t="s">
        <v>157</v>
      </c>
      <c r="D41" s="506"/>
      <c r="E41" s="506" t="s">
        <v>207</v>
      </c>
      <c r="F41" s="506"/>
      <c r="G41" s="508"/>
      <c r="H41" s="509"/>
      <c r="I41" s="559"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560"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561"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561"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562"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v>
      </c>
      <c r="N41" s="563"/>
      <c r="O41" s="518"/>
      <c r="P41" s="518"/>
      <c r="Q41" s="520"/>
      <c r="S41" s="522"/>
      <c r="V41" s="521"/>
    </row>
    <row r="42" spans="1:25" ht="19.5" customHeight="1">
      <c r="B42" s="549"/>
      <c r="C42" s="507" t="s">
        <v>208</v>
      </c>
      <c r="D42" s="512"/>
      <c r="E42" s="512" t="s">
        <v>209</v>
      </c>
      <c r="F42" s="512"/>
      <c r="G42" s="510"/>
      <c r="H42" s="511"/>
      <c r="I42" s="658"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658"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659"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659"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660"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564"/>
      <c r="O42" s="518"/>
      <c r="P42" s="518"/>
      <c r="Q42" s="520"/>
      <c r="R42" s="522"/>
      <c r="S42" s="522"/>
      <c r="V42" s="521"/>
    </row>
    <row r="43" spans="1:25" ht="10.5" customHeight="1">
      <c r="B43" s="549"/>
      <c r="J43" s="497"/>
      <c r="K43" s="497"/>
      <c r="L43" s="497"/>
      <c r="M43" s="497"/>
      <c r="N43" s="497"/>
      <c r="O43" s="517"/>
      <c r="P43" s="518"/>
      <c r="Q43" s="518"/>
      <c r="R43" s="519" t="s">
        <v>210</v>
      </c>
      <c r="S43" s="497"/>
      <c r="T43" s="517"/>
      <c r="U43" s="518"/>
      <c r="V43" s="520"/>
      <c r="W43" s="520"/>
      <c r="X43" s="520"/>
      <c r="Y43" s="522"/>
    </row>
    <row r="44" spans="1:25">
      <c r="B44" s="505">
        <v>2</v>
      </c>
      <c r="C44" s="497" t="s">
        <v>211</v>
      </c>
      <c r="R44" s="565"/>
      <c r="S44" s="520"/>
    </row>
    <row r="45" spans="1:25" ht="39" customHeight="1">
      <c r="B45" s="566"/>
      <c r="C45" s="974" t="s">
        <v>212</v>
      </c>
      <c r="D45" s="974"/>
      <c r="E45" s="974"/>
      <c r="F45" s="974"/>
      <c r="G45" s="974"/>
      <c r="H45" s="974"/>
      <c r="I45" s="974"/>
      <c r="J45" s="974"/>
      <c r="K45" s="974"/>
      <c r="L45" s="974"/>
      <c r="M45" s="974"/>
      <c r="N45" s="974"/>
      <c r="O45" s="974"/>
      <c r="P45" s="974"/>
      <c r="Q45" s="974"/>
      <c r="R45" s="566"/>
      <c r="S45" s="566"/>
      <c r="T45" s="566"/>
      <c r="U45" s="566"/>
    </row>
    <row r="46" spans="1:25" ht="4.5" customHeight="1">
      <c r="B46" s="566"/>
      <c r="C46" s="567"/>
      <c r="D46" s="567"/>
      <c r="E46" s="567"/>
      <c r="F46" s="567"/>
      <c r="G46" s="567"/>
      <c r="H46" s="567"/>
      <c r="I46" s="567"/>
      <c r="J46" s="567"/>
      <c r="K46" s="567"/>
      <c r="L46" s="567"/>
      <c r="M46" s="567"/>
      <c r="N46" s="567"/>
      <c r="O46" s="567"/>
      <c r="P46" s="567"/>
      <c r="Q46" s="567"/>
      <c r="R46" s="567"/>
      <c r="S46" s="567"/>
      <c r="T46" s="567"/>
      <c r="U46" s="567"/>
    </row>
    <row r="47" spans="1:25">
      <c r="C47" s="527"/>
      <c r="K47" s="975" t="str">
        <f>'様式A-3-2-2'!K47</f>
        <v>（当期：2024.4.1～2025.3.31）</v>
      </c>
      <c r="L47" s="976"/>
      <c r="M47" s="976"/>
      <c r="N47" s="976"/>
      <c r="O47" s="976"/>
      <c r="P47" s="976"/>
      <c r="Q47" s="977"/>
      <c r="V47" s="521"/>
    </row>
    <row r="48" spans="1:25" s="524" customFormat="1" ht="27.65" customHeight="1">
      <c r="A48" s="505"/>
      <c r="B48" s="505"/>
      <c r="C48" s="978"/>
      <c r="D48" s="979"/>
      <c r="E48" s="979"/>
      <c r="F48" s="979"/>
      <c r="G48" s="979"/>
      <c r="H48" s="979"/>
      <c r="I48" s="979"/>
      <c r="J48" s="940" t="s">
        <v>146</v>
      </c>
      <c r="K48" s="982" t="s">
        <v>147</v>
      </c>
      <c r="L48" s="983"/>
      <c r="M48" s="529" t="str">
        <f>IF('様式A-3-2-2'!M48="","",'様式A-3-2-2'!M48)</f>
        <v/>
      </c>
      <c r="N48" s="568" t="s">
        <v>148</v>
      </c>
      <c r="O48" s="569"/>
      <c r="P48" s="984" t="s">
        <v>213</v>
      </c>
      <c r="Q48" s="986" t="s">
        <v>214</v>
      </c>
      <c r="R48" s="570"/>
    </row>
    <row r="49" spans="1:22" s="534" customFormat="1" ht="41.25" customHeight="1">
      <c r="A49" s="532"/>
      <c r="B49" s="532"/>
      <c r="C49" s="980"/>
      <c r="D49" s="981"/>
      <c r="E49" s="981"/>
      <c r="F49" s="981"/>
      <c r="G49" s="981"/>
      <c r="H49" s="981"/>
      <c r="I49" s="981"/>
      <c r="J49" s="941"/>
      <c r="K49" s="498" t="str">
        <f>'様式A-3-2-2'!K49</f>
        <v>第1四半期
2024.4-2024.6</v>
      </c>
      <c r="L49" s="499" t="str">
        <f>'様式A-3-2-2'!L49</f>
        <v>第2四半期
2024.7-2024.9</v>
      </c>
      <c r="M49" s="499" t="str">
        <f>'様式A-3-2-2'!M49</f>
        <v>第3四半期
2024.10-2024.12</v>
      </c>
      <c r="N49" s="500" t="str">
        <f>'様式A-3-2-2'!N49</f>
        <v>第4四半期
2025.1-2025.3</v>
      </c>
      <c r="O49" s="501" t="str">
        <f>'様式A-3-2-2'!O49</f>
        <v>当期
2024.4.1～2025.3.31</v>
      </c>
      <c r="P49" s="985"/>
      <c r="Q49" s="987"/>
      <c r="R49" s="571"/>
    </row>
    <row r="50" spans="1:22" s="534" customFormat="1" ht="21.75" customHeight="1">
      <c r="A50" s="532"/>
      <c r="B50" s="532"/>
      <c r="C50" s="514" t="s">
        <v>155</v>
      </c>
      <c r="D50" s="506" t="s">
        <v>215</v>
      </c>
      <c r="E50" s="572"/>
      <c r="F50" s="506"/>
      <c r="G50" s="506"/>
      <c r="H50" s="506"/>
      <c r="I50" s="506"/>
      <c r="J50" s="573"/>
      <c r="K50" s="574"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575"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575"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576"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577"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578"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579" t="str">
        <f>IF('様式A-3-2-2'!Q50="","",'様式A-3-2-2'!Q50)</f>
        <v/>
      </c>
      <c r="R50" s="571"/>
    </row>
    <row r="51" spans="1:22" ht="19.899999999999999" customHeight="1">
      <c r="C51" s="515" t="s">
        <v>157</v>
      </c>
      <c r="D51" s="580" t="s">
        <v>216</v>
      </c>
      <c r="E51" s="506"/>
      <c r="F51" s="506"/>
      <c r="G51" s="506"/>
      <c r="H51" s="506"/>
      <c r="I51" s="506"/>
      <c r="J51" s="581"/>
      <c r="K51" s="582"/>
      <c r="L51" s="583"/>
      <c r="M51" s="583"/>
      <c r="N51" s="584"/>
      <c r="O51" s="585"/>
      <c r="P51" s="586"/>
      <c r="Q51" s="579" t="str">
        <f>IF('様式A-3-2-2'!Q51="","",'様式A-3-2-2'!Q51)</f>
        <v/>
      </c>
      <c r="V51" s="521"/>
    </row>
    <row r="52" spans="1:22" ht="19.899999999999999" customHeight="1">
      <c r="C52" s="587"/>
      <c r="D52" s="588"/>
      <c r="E52" s="589" t="s">
        <v>269</v>
      </c>
      <c r="F52" s="968" t="str">
        <f>IF('様式A-3-2-2'!F52="","",'様式A-3-2-2'!F52)</f>
        <v/>
      </c>
      <c r="G52" s="968"/>
      <c r="H52" s="968"/>
      <c r="I52" s="969"/>
      <c r="J52" s="539" t="str">
        <f>IF('様式A-3-2-2'!J52="","",'様式A-3-2-2'!J52)</f>
        <v/>
      </c>
      <c r="K52" s="591"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592"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592"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593"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542"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594"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579" t="str">
        <f>IF('様式A-3-2-2'!Q52="","",'様式A-3-2-2'!Q52)</f>
        <v/>
      </c>
      <c r="V52" s="521"/>
    </row>
    <row r="53" spans="1:22" ht="19.899999999999999" customHeight="1">
      <c r="C53" s="587"/>
      <c r="D53" s="595"/>
      <c r="E53" s="589" t="s">
        <v>270</v>
      </c>
      <c r="F53" s="968" t="str">
        <f>IF('様式A-3-2-2'!F53="","",'様式A-3-2-2'!F53)</f>
        <v/>
      </c>
      <c r="G53" s="968"/>
      <c r="H53" s="968"/>
      <c r="I53" s="969"/>
      <c r="J53" s="539" t="str">
        <f>IF('様式A-3-2-2'!J53="","",'様式A-3-2-2'!J53)</f>
        <v/>
      </c>
      <c r="K53" s="591"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592"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592"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593"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536"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594"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579" t="str">
        <f>IF('様式A-3-2-2'!Q53="","",'様式A-3-2-2'!Q53)</f>
        <v/>
      </c>
      <c r="V53" s="521"/>
    </row>
    <row r="54" spans="1:22" ht="19.899999999999999" customHeight="1">
      <c r="C54" s="587"/>
      <c r="D54" s="595"/>
      <c r="E54" s="589" t="s">
        <v>271</v>
      </c>
      <c r="F54" s="968" t="str">
        <f>IF('様式A-3-2-2'!F54="","",'様式A-3-2-2'!F54)</f>
        <v/>
      </c>
      <c r="G54" s="968"/>
      <c r="H54" s="968"/>
      <c r="I54" s="969"/>
      <c r="J54" s="539" t="str">
        <f>IF('様式A-3-2-2'!J54="","",'様式A-3-2-2'!J54)</f>
        <v/>
      </c>
      <c r="K54" s="591"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592"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592"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596"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542"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594"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579" t="str">
        <f>IF('様式A-3-2-2'!Q54="","",'様式A-3-2-2'!Q54)</f>
        <v/>
      </c>
      <c r="V54" s="521"/>
    </row>
    <row r="55" spans="1:22" ht="19.899999999999999" customHeight="1">
      <c r="C55" s="587"/>
      <c r="D55" s="595"/>
      <c r="E55" s="589" t="s">
        <v>272</v>
      </c>
      <c r="F55" s="597" t="s">
        <v>273</v>
      </c>
      <c r="G55" s="598" t="s">
        <v>274</v>
      </c>
      <c r="H55" s="590" t="str">
        <f>IF('様式A-3-2-2'!H55="","",'様式A-3-2-2'!H55)</f>
        <v/>
      </c>
      <c r="I55" s="599" t="s">
        <v>205</v>
      </c>
      <c r="J55" s="539" t="str">
        <f>IF('様式A-3-2-2'!J55="","",'様式A-3-2-2'!J55)</f>
        <v/>
      </c>
      <c r="K55" s="591"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592"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592"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596"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542"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594"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579" t="str">
        <f>IF('様式A-3-2-2'!Q55="","",'様式A-3-2-2'!Q55)</f>
        <v/>
      </c>
      <c r="V55" s="521"/>
    </row>
    <row r="56" spans="1:22" ht="19.899999999999999" customHeight="1">
      <c r="C56" s="587"/>
      <c r="D56" s="520"/>
      <c r="E56" s="589" t="s">
        <v>275</v>
      </c>
      <c r="F56" s="597" t="s">
        <v>273</v>
      </c>
      <c r="G56" s="590" t="s">
        <v>274</v>
      </c>
      <c r="H56" s="590" t="str">
        <f>IF('様式A-3-2-2'!H56="","",'様式A-3-2-2'!H56)</f>
        <v/>
      </c>
      <c r="I56" s="599" t="s">
        <v>205</v>
      </c>
      <c r="J56" s="539" t="str">
        <f>IF('様式A-3-2-2'!J56="","",'様式A-3-2-2'!J56)</f>
        <v/>
      </c>
      <c r="K56" s="591"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592"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592"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593"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542"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594"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579" t="str">
        <f>IF('様式A-3-2-2'!Q56="","",'様式A-3-2-2'!Q56)</f>
        <v/>
      </c>
      <c r="V56" s="521"/>
    </row>
    <row r="57" spans="1:22" ht="19.899999999999999" customHeight="1">
      <c r="C57" s="587"/>
      <c r="D57" s="520"/>
      <c r="E57" s="589" t="s">
        <v>276</v>
      </c>
      <c r="F57" s="506" t="s">
        <v>277</v>
      </c>
      <c r="G57" s="513"/>
      <c r="H57" s="513"/>
      <c r="I57" s="513"/>
      <c r="J57" s="539" t="str">
        <f>IF('様式A-3-2-2'!J57="","",'様式A-3-2-2'!J57)</f>
        <v/>
      </c>
      <c r="K57" s="591"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592"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592"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596"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542"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594"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579" t="str">
        <f>IF('様式A-3-2-2'!Q57="","",'様式A-3-2-2'!Q57)</f>
        <v/>
      </c>
      <c r="V57" s="521"/>
    </row>
    <row r="58" spans="1:22" ht="19.899999999999999" customHeight="1">
      <c r="C58" s="587"/>
      <c r="D58" s="520"/>
      <c r="E58" s="589" t="s">
        <v>278</v>
      </c>
      <c r="F58" s="506" t="s">
        <v>279</v>
      </c>
      <c r="G58" s="513"/>
      <c r="H58" s="513"/>
      <c r="I58" s="513"/>
      <c r="J58" s="539" t="str">
        <f>IF('様式A-3-2-2'!J58="","",'様式A-3-2-2'!J58)</f>
        <v/>
      </c>
      <c r="K58" s="591"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592"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592"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596"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542"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594"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579" t="str">
        <f>IF('様式A-3-2-2'!Q58="","",'様式A-3-2-2'!Q58)</f>
        <v/>
      </c>
      <c r="V58" s="521"/>
    </row>
    <row r="59" spans="1:22" ht="19.899999999999999" customHeight="1">
      <c r="C59" s="587"/>
      <c r="E59" s="589" t="s">
        <v>280</v>
      </c>
      <c r="F59" s="597" t="s">
        <v>281</v>
      </c>
      <c r="G59" s="597"/>
      <c r="H59" s="597"/>
      <c r="I59" s="599"/>
      <c r="J59" s="539" t="str">
        <f>IF('様式A-3-2-2'!J59="","",'様式A-3-2-2'!J59)</f>
        <v/>
      </c>
      <c r="K59" s="591"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592"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592"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593"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542"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594"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579" t="str">
        <f>IF('様式A-3-2-2'!Q59="","",'様式A-3-2-2'!Q59)</f>
        <v/>
      </c>
      <c r="V59" s="521"/>
    </row>
    <row r="60" spans="1:22" ht="19.899999999999999" customHeight="1">
      <c r="C60" s="587"/>
      <c r="E60" s="589" t="s">
        <v>282</v>
      </c>
      <c r="F60" s="968" t="str">
        <f>IF('様式A-3-2-2'!F60="","",'様式A-3-2-2'!F60)</f>
        <v/>
      </c>
      <c r="G60" s="968"/>
      <c r="H60" s="968"/>
      <c r="I60" s="969"/>
      <c r="J60" s="539" t="str">
        <f>IF('様式A-3-2-2'!J60="","",'様式A-3-2-2'!J60)</f>
        <v/>
      </c>
      <c r="K60" s="591"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592"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592"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596"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542"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594"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579" t="str">
        <f>IF('様式A-3-2-2'!Q60="","",'様式A-3-2-2'!Q60)</f>
        <v/>
      </c>
      <c r="V60" s="521"/>
    </row>
    <row r="61" spans="1:22" ht="19.899999999999999" customHeight="1">
      <c r="C61" s="587"/>
      <c r="E61" s="589" t="s">
        <v>283</v>
      </c>
      <c r="F61" s="970" t="s">
        <v>284</v>
      </c>
      <c r="G61" s="970"/>
      <c r="H61" s="970"/>
      <c r="I61" s="971"/>
      <c r="J61" s="539" t="str">
        <f>IF('様式A-3-2-2'!J61="","",'様式A-3-2-2'!J61)</f>
        <v/>
      </c>
      <c r="K61" s="591"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592"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592"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596"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542"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594"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579" t="str">
        <f>IF('様式A-3-2-2'!Q61="","",'様式A-3-2-2'!Q61)</f>
        <v/>
      </c>
      <c r="V61" s="521"/>
    </row>
    <row r="62" spans="1:22" ht="19.899999999999999" customHeight="1">
      <c r="C62" s="503"/>
      <c r="D62" s="600"/>
      <c r="E62" s="972" t="s">
        <v>285</v>
      </c>
      <c r="F62" s="972"/>
      <c r="G62" s="972"/>
      <c r="H62" s="972"/>
      <c r="I62" s="973"/>
      <c r="J62" s="573"/>
      <c r="K62" s="601"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v>
      </c>
      <c r="L62" s="602"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v>
      </c>
      <c r="M62" s="602"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v>
      </c>
      <c r="N62" s="603"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v>
      </c>
      <c r="O62" s="540"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v>
      </c>
      <c r="P62" s="594"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#DIV/0!</v>
      </c>
      <c r="Q62" s="579" t="str">
        <f>IF('様式A-3-2-2'!Q62="","",'様式A-3-2-2'!Q62)</f>
        <v/>
      </c>
      <c r="V62" s="521"/>
    </row>
    <row r="63" spans="1:22" ht="19.899999999999999" customHeight="1">
      <c r="C63" s="515" t="s">
        <v>159</v>
      </c>
      <c r="D63" s="991" t="s">
        <v>286</v>
      </c>
      <c r="E63" s="991"/>
      <c r="F63" s="991"/>
      <c r="G63" s="991"/>
      <c r="H63" s="991"/>
      <c r="I63" s="991"/>
      <c r="J63" s="581"/>
      <c r="K63" s="582"/>
      <c r="L63" s="583"/>
      <c r="M63" s="583"/>
      <c r="N63" s="584"/>
      <c r="O63" s="585"/>
      <c r="P63" s="604"/>
      <c r="Q63" s="579" t="str">
        <f>IF('様式A-3-2-2'!Q63="","",'様式A-3-2-2'!Q63)</f>
        <v/>
      </c>
      <c r="V63" s="521"/>
    </row>
    <row r="64" spans="1:22" ht="19.899999999999999" customHeight="1">
      <c r="C64" s="587"/>
      <c r="D64" s="588"/>
      <c r="E64" s="589" t="s">
        <v>269</v>
      </c>
      <c r="F64" s="988" t="str">
        <f>IF('様式A-3-2-2'!F64="","",'様式A-3-2-2'!F64)</f>
        <v/>
      </c>
      <c r="G64" s="988"/>
      <c r="H64" s="988"/>
      <c r="I64" s="989"/>
      <c r="J64" s="539" t="str">
        <f>IF('様式A-3-2-2'!J64="","",'様式A-3-2-2'!J64)</f>
        <v/>
      </c>
      <c r="K64" s="591"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592"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592"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596"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542"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594"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579" t="str">
        <f>IF('様式A-3-2-2'!Q64="","",'様式A-3-2-2'!Q64)</f>
        <v/>
      </c>
      <c r="V64" s="521"/>
    </row>
    <row r="65" spans="3:22" ht="19.899999999999999" customHeight="1">
      <c r="C65" s="587"/>
      <c r="D65" s="595"/>
      <c r="E65" s="589" t="s">
        <v>270</v>
      </c>
      <c r="F65" s="988" t="str">
        <f>IF('様式A-3-2-2'!F65="","",'様式A-3-2-2'!F65)</f>
        <v/>
      </c>
      <c r="G65" s="988"/>
      <c r="H65" s="988"/>
      <c r="I65" s="989"/>
      <c r="J65" s="539" t="str">
        <f>IF('様式A-3-2-2'!J65="","",'様式A-3-2-2'!J65)</f>
        <v/>
      </c>
      <c r="K65" s="591"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592"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592"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596"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542"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594"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579" t="str">
        <f>IF('様式A-3-2-2'!Q65="","",'様式A-3-2-2'!Q65)</f>
        <v/>
      </c>
      <c r="V65" s="521"/>
    </row>
    <row r="66" spans="3:22" ht="19.899999999999999" customHeight="1">
      <c r="C66" s="587"/>
      <c r="D66" s="595"/>
      <c r="E66" s="589" t="s">
        <v>271</v>
      </c>
      <c r="F66" s="988" t="str">
        <f>IF('様式A-3-2-2'!F66="","",'様式A-3-2-2'!F66)</f>
        <v/>
      </c>
      <c r="G66" s="988"/>
      <c r="H66" s="988"/>
      <c r="I66" s="989"/>
      <c r="J66" s="539" t="str">
        <f>IF('様式A-3-2-2'!J66="","",'様式A-3-2-2'!J66)</f>
        <v/>
      </c>
      <c r="K66" s="591"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592"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592"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596"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542"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594"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579" t="str">
        <f>IF('様式A-3-2-2'!Q66="","",'様式A-3-2-2'!Q66)</f>
        <v/>
      </c>
      <c r="V66" s="521"/>
    </row>
    <row r="67" spans="3:22" ht="19.899999999999999" customHeight="1">
      <c r="C67" s="503"/>
      <c r="D67" s="605"/>
      <c r="E67" s="990" t="s">
        <v>285</v>
      </c>
      <c r="F67" s="972"/>
      <c r="G67" s="972"/>
      <c r="H67" s="972"/>
      <c r="I67" s="973"/>
      <c r="J67" s="573"/>
      <c r="K67" s="601"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602"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602"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603"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540"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594"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579" t="str">
        <f>IF('様式A-3-2-2'!Q67="","",'様式A-3-2-2'!Q67)</f>
        <v/>
      </c>
      <c r="V67" s="521"/>
    </row>
    <row r="68" spans="3:22" ht="19.899999999999999" customHeight="1">
      <c r="C68" s="515" t="s">
        <v>161</v>
      </c>
      <c r="D68" s="991" t="s">
        <v>287</v>
      </c>
      <c r="E68" s="991"/>
      <c r="F68" s="991"/>
      <c r="G68" s="991"/>
      <c r="H68" s="991"/>
      <c r="I68" s="991"/>
      <c r="J68" s="581"/>
      <c r="K68" s="582"/>
      <c r="L68" s="583"/>
      <c r="M68" s="583"/>
      <c r="N68" s="584"/>
      <c r="O68" s="585"/>
      <c r="P68" s="604"/>
      <c r="Q68" s="579" t="str">
        <f>IF('様式A-3-2-2'!Q68="","",'様式A-3-2-2'!Q68)</f>
        <v/>
      </c>
      <c r="V68" s="521"/>
    </row>
    <row r="69" spans="3:22" ht="19.899999999999999" customHeight="1">
      <c r="C69" s="587"/>
      <c r="D69" s="588"/>
      <c r="E69" s="589" t="s">
        <v>269</v>
      </c>
      <c r="F69" s="988" t="str">
        <f>IF('様式A-3-2-2'!F69="","",'様式A-3-2-2'!F69)</f>
        <v/>
      </c>
      <c r="G69" s="988"/>
      <c r="H69" s="988"/>
      <c r="I69" s="989"/>
      <c r="J69" s="539" t="str">
        <f>IF('様式A-3-2-2'!J69="","",'様式A-3-2-2'!J69)</f>
        <v/>
      </c>
      <c r="K69" s="591"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592"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592"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596"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542"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594"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579" t="str">
        <f>IF('様式A-3-2-2'!Q69="","",'様式A-3-2-2'!Q69)</f>
        <v/>
      </c>
      <c r="V69" s="521"/>
    </row>
    <row r="70" spans="3:22" ht="19.899999999999999" customHeight="1">
      <c r="C70" s="587"/>
      <c r="D70" s="595"/>
      <c r="E70" s="589" t="s">
        <v>270</v>
      </c>
      <c r="F70" s="988" t="str">
        <f>IF('様式A-3-2-2'!F70="","",'様式A-3-2-2'!F70)</f>
        <v/>
      </c>
      <c r="G70" s="988"/>
      <c r="H70" s="988"/>
      <c r="I70" s="989"/>
      <c r="J70" s="539" t="str">
        <f>IF('様式A-3-2-2'!J70="","",'様式A-3-2-2'!J70)</f>
        <v/>
      </c>
      <c r="K70" s="591"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592"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592"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596"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542"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594"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579" t="str">
        <f>IF('様式A-3-2-2'!Q70="","",'様式A-3-2-2'!Q70)</f>
        <v/>
      </c>
      <c r="V70" s="521"/>
    </row>
    <row r="71" spans="3:22" ht="19.899999999999999" customHeight="1">
      <c r="C71" s="587"/>
      <c r="D71" s="595"/>
      <c r="E71" s="589" t="s">
        <v>271</v>
      </c>
      <c r="F71" s="988" t="str">
        <f>IF('様式A-3-2-2'!F71="","",'様式A-3-2-2'!F71)</f>
        <v/>
      </c>
      <c r="G71" s="988"/>
      <c r="H71" s="988"/>
      <c r="I71" s="989"/>
      <c r="J71" s="539" t="str">
        <f>IF('様式A-3-2-2'!J71="","",'様式A-3-2-2'!J71)</f>
        <v/>
      </c>
      <c r="K71" s="591"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592"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592"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596"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542"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594"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579" t="str">
        <f>IF('様式A-3-2-2'!Q71="","",'様式A-3-2-2'!Q71)</f>
        <v/>
      </c>
      <c r="V71" s="521"/>
    </row>
    <row r="72" spans="3:22" ht="19.899999999999999" customHeight="1">
      <c r="C72" s="503"/>
      <c r="D72" s="605"/>
      <c r="E72" s="990" t="s">
        <v>285</v>
      </c>
      <c r="F72" s="972"/>
      <c r="G72" s="972"/>
      <c r="H72" s="972"/>
      <c r="I72" s="973"/>
      <c r="J72" s="573"/>
      <c r="K72" s="601"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602"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602"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603"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540"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594"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579" t="str">
        <f>IF('様式A-3-2-2'!Q72="","",'様式A-3-2-2'!Q72)</f>
        <v/>
      </c>
      <c r="V72" s="521"/>
    </row>
    <row r="73" spans="3:22" ht="19.899999999999999" customHeight="1">
      <c r="C73" s="515" t="s">
        <v>163</v>
      </c>
      <c r="D73" s="991" t="s">
        <v>288</v>
      </c>
      <c r="E73" s="991"/>
      <c r="F73" s="991"/>
      <c r="G73" s="991"/>
      <c r="H73" s="991"/>
      <c r="I73" s="991"/>
      <c r="J73" s="581"/>
      <c r="K73" s="601"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602"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602"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603"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540"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594"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579" t="str">
        <f>IF('様式A-3-2-2'!Q73="","",'様式A-3-2-2'!Q73)</f>
        <v/>
      </c>
      <c r="V73" s="521"/>
    </row>
    <row r="74" spans="3:22" ht="19.899999999999999" customHeight="1">
      <c r="C74" s="515" t="s">
        <v>166</v>
      </c>
      <c r="D74" s="991" t="s">
        <v>289</v>
      </c>
      <c r="E74" s="991"/>
      <c r="F74" s="991"/>
      <c r="G74" s="991"/>
      <c r="H74" s="991"/>
      <c r="I74" s="991"/>
      <c r="J74" s="581"/>
      <c r="K74" s="582"/>
      <c r="L74" s="583"/>
      <c r="M74" s="583"/>
      <c r="N74" s="584"/>
      <c r="O74" s="585"/>
      <c r="P74" s="604"/>
      <c r="Q74" s="579" t="str">
        <f>IF('様式A-3-2-2'!Q74="","",'様式A-3-2-2'!Q74)</f>
        <v/>
      </c>
      <c r="V74" s="521"/>
    </row>
    <row r="75" spans="3:22" ht="19.899999999999999" customHeight="1">
      <c r="C75" s="587"/>
      <c r="D75" s="588"/>
      <c r="E75" s="589" t="s">
        <v>269</v>
      </c>
      <c r="F75" s="988" t="str">
        <f>IF('様式A-3-2-2'!F75="","",'様式A-3-2-2'!F75)</f>
        <v/>
      </c>
      <c r="G75" s="988"/>
      <c r="H75" s="988"/>
      <c r="I75" s="989"/>
      <c r="J75" s="539" t="str">
        <f>IF('様式A-3-2-2'!J75="","",'様式A-3-2-2'!J75)</f>
        <v/>
      </c>
      <c r="K75" s="591"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592"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592"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596"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542"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594"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579" t="str">
        <f>IF('様式A-3-2-2'!Q75="","",'様式A-3-2-2'!Q75)</f>
        <v/>
      </c>
      <c r="V75" s="521"/>
    </row>
    <row r="76" spans="3:22" ht="19.899999999999999" customHeight="1">
      <c r="C76" s="587"/>
      <c r="D76" s="595"/>
      <c r="E76" s="589" t="s">
        <v>270</v>
      </c>
      <c r="F76" s="988" t="str">
        <f>IF('様式A-3-2-2'!F76="","",'様式A-3-2-2'!F76)</f>
        <v/>
      </c>
      <c r="G76" s="988"/>
      <c r="H76" s="988"/>
      <c r="I76" s="989"/>
      <c r="J76" s="539" t="str">
        <f>IF('様式A-3-2-2'!J76="","",'様式A-3-2-2'!J76)</f>
        <v/>
      </c>
      <c r="K76" s="591"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592"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592"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596"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542"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594"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579" t="str">
        <f>IF('様式A-3-2-2'!Q76="","",'様式A-3-2-2'!Q76)</f>
        <v/>
      </c>
      <c r="V76" s="521"/>
    </row>
    <row r="77" spans="3:22" ht="19.899999999999999" customHeight="1">
      <c r="C77" s="587"/>
      <c r="D77" s="595"/>
      <c r="E77" s="589" t="s">
        <v>271</v>
      </c>
      <c r="F77" s="988" t="str">
        <f>IF('様式A-3-2-2'!F77="","",'様式A-3-2-2'!F77)</f>
        <v/>
      </c>
      <c r="G77" s="988"/>
      <c r="H77" s="988"/>
      <c r="I77" s="989"/>
      <c r="J77" s="539" t="str">
        <f>IF('様式A-3-2-2'!J77="","",'様式A-3-2-2'!J77)</f>
        <v/>
      </c>
      <c r="K77" s="591"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592"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592"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596"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542"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594"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579" t="str">
        <f>IF('様式A-3-2-2'!Q77="","",'様式A-3-2-2'!Q77)</f>
        <v/>
      </c>
      <c r="V77" s="521"/>
    </row>
    <row r="78" spans="3:22" ht="19.899999999999999" customHeight="1">
      <c r="C78" s="503"/>
      <c r="D78" s="605"/>
      <c r="E78" s="990" t="s">
        <v>285</v>
      </c>
      <c r="F78" s="972"/>
      <c r="G78" s="972"/>
      <c r="H78" s="972"/>
      <c r="I78" s="973"/>
      <c r="J78" s="573"/>
      <c r="K78" s="601"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602"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602"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603"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540"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594"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579" t="str">
        <f>IF('様式A-3-2-2'!Q78="","",'様式A-3-2-2'!Q78)</f>
        <v/>
      </c>
      <c r="V78" s="521"/>
    </row>
    <row r="79" spans="3:22" ht="19.899999999999999" customHeight="1">
      <c r="C79" s="515" t="s">
        <v>168</v>
      </c>
      <c r="D79" s="991" t="s">
        <v>290</v>
      </c>
      <c r="E79" s="991"/>
      <c r="F79" s="991"/>
      <c r="G79" s="991"/>
      <c r="H79" s="991"/>
      <c r="I79" s="991"/>
      <c r="J79" s="581"/>
      <c r="K79" s="582"/>
      <c r="L79" s="583"/>
      <c r="M79" s="583"/>
      <c r="N79" s="584"/>
      <c r="O79" s="585"/>
      <c r="P79" s="604"/>
      <c r="Q79" s="579" t="str">
        <f>IF('様式A-3-2-2'!Q79="","",'様式A-3-2-2'!Q79)</f>
        <v/>
      </c>
      <c r="V79" s="521"/>
    </row>
    <row r="80" spans="3:22" ht="19.899999999999999" customHeight="1">
      <c r="C80" s="587"/>
      <c r="D80" s="588"/>
      <c r="E80" s="589" t="s">
        <v>269</v>
      </c>
      <c r="F80" s="988" t="str">
        <f>IF('様式A-3-2-2'!F80="","",'様式A-3-2-2'!F80)</f>
        <v/>
      </c>
      <c r="G80" s="988"/>
      <c r="H80" s="988"/>
      <c r="I80" s="989"/>
      <c r="J80" s="539" t="str">
        <f>IF('様式A-3-2-2'!J80="","",'様式A-3-2-2'!J80)</f>
        <v/>
      </c>
      <c r="K80" s="591"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592"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592"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596"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542"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594"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579" t="str">
        <f>IF('様式A-3-2-2'!Q80="","",'様式A-3-2-2'!Q80)</f>
        <v/>
      </c>
      <c r="V80" s="521"/>
    </row>
    <row r="81" spans="2:22" ht="19.899999999999999" customHeight="1">
      <c r="C81" s="587"/>
      <c r="D81" s="595"/>
      <c r="E81" s="589" t="s">
        <v>270</v>
      </c>
      <c r="F81" s="988" t="str">
        <f>IF('様式A-3-2-2'!F81="","",'様式A-3-2-2'!F81)</f>
        <v/>
      </c>
      <c r="G81" s="988"/>
      <c r="H81" s="988"/>
      <c r="I81" s="989"/>
      <c r="J81" s="539" t="str">
        <f>IF('様式A-3-2-2'!J81="","",'様式A-3-2-2'!J81)</f>
        <v/>
      </c>
      <c r="K81" s="591"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592"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592"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596"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542"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594"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579" t="str">
        <f>IF('様式A-3-2-2'!Q81="","",'様式A-3-2-2'!Q81)</f>
        <v/>
      </c>
      <c r="V81" s="521"/>
    </row>
    <row r="82" spans="2:22" ht="19.899999999999999" customHeight="1">
      <c r="C82" s="587"/>
      <c r="D82" s="595"/>
      <c r="E82" s="589" t="s">
        <v>271</v>
      </c>
      <c r="F82" s="988" t="str">
        <f>IF('様式A-3-2-2'!F82="","",'様式A-3-2-2'!F82)</f>
        <v/>
      </c>
      <c r="G82" s="988"/>
      <c r="H82" s="988"/>
      <c r="I82" s="989"/>
      <c r="J82" s="539" t="str">
        <f>IF('様式A-3-2-2'!J82="","",'様式A-3-2-2'!J82)</f>
        <v/>
      </c>
      <c r="K82" s="591"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592"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592"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596"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542"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594"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579" t="str">
        <f>IF('様式A-3-2-2'!Q82="","",'様式A-3-2-2'!Q82)</f>
        <v/>
      </c>
      <c r="V82" s="521"/>
    </row>
    <row r="83" spans="2:22" ht="19.899999999999999" customHeight="1">
      <c r="C83" s="503"/>
      <c r="D83" s="605"/>
      <c r="E83" s="990" t="s">
        <v>285</v>
      </c>
      <c r="F83" s="972"/>
      <c r="G83" s="972"/>
      <c r="H83" s="972"/>
      <c r="I83" s="973"/>
      <c r="J83" s="573"/>
      <c r="K83" s="601"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602"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602"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603"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540"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594"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579" t="str">
        <f>IF('様式A-3-2-2'!Q83="","",'様式A-3-2-2'!Q83)</f>
        <v/>
      </c>
      <c r="V83" s="521"/>
    </row>
    <row r="84" spans="2:22" ht="19.899999999999999" customHeight="1">
      <c r="C84" s="515" t="s">
        <v>170</v>
      </c>
      <c r="D84" s="991" t="s">
        <v>291</v>
      </c>
      <c r="E84" s="991"/>
      <c r="F84" s="991"/>
      <c r="G84" s="991"/>
      <c r="H84" s="991"/>
      <c r="I84" s="991"/>
      <c r="J84" s="581"/>
      <c r="K84" s="582"/>
      <c r="L84" s="583"/>
      <c r="M84" s="583"/>
      <c r="N84" s="584"/>
      <c r="O84" s="585"/>
      <c r="P84" s="604"/>
      <c r="Q84" s="579" t="str">
        <f>IF('様式A-3-2-2'!Q84="","",'様式A-3-2-2'!Q84)</f>
        <v/>
      </c>
      <c r="V84" s="521"/>
    </row>
    <row r="85" spans="2:22" ht="19.899999999999999" customHeight="1">
      <c r="C85" s="587"/>
      <c r="D85" s="588"/>
      <c r="E85" s="589" t="s">
        <v>269</v>
      </c>
      <c r="F85" s="988" t="str">
        <f>IF('様式A-3-2-2'!F85="","",'様式A-3-2-2'!F85)</f>
        <v/>
      </c>
      <c r="G85" s="988"/>
      <c r="H85" s="988"/>
      <c r="I85" s="989"/>
      <c r="J85" s="539" t="str">
        <f>IF('様式A-3-2-2'!J85="","",'様式A-3-2-2'!J85)</f>
        <v/>
      </c>
      <c r="K85" s="591"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592"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592"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596"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542"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594"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579" t="str">
        <f>IF('様式A-3-2-2'!Q85="","",'様式A-3-2-2'!Q85)</f>
        <v/>
      </c>
      <c r="V85" s="521"/>
    </row>
    <row r="86" spans="2:22" ht="19.899999999999999" customHeight="1">
      <c r="C86" s="587"/>
      <c r="D86" s="595"/>
      <c r="E86" s="589" t="s">
        <v>270</v>
      </c>
      <c r="F86" s="988" t="str">
        <f>IF('様式A-3-2-2'!F86="","",'様式A-3-2-2'!F86)</f>
        <v/>
      </c>
      <c r="G86" s="988"/>
      <c r="H86" s="988"/>
      <c r="I86" s="989"/>
      <c r="J86" s="539" t="str">
        <f>IF('様式A-3-2-2'!J86="","",'様式A-3-2-2'!J86)</f>
        <v/>
      </c>
      <c r="K86" s="591"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592"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592"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596"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542"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594"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579" t="str">
        <f>IF('様式A-3-2-2'!Q86="","",'様式A-3-2-2'!Q86)</f>
        <v/>
      </c>
      <c r="V86" s="521"/>
    </row>
    <row r="87" spans="2:22" ht="19.899999999999999" customHeight="1">
      <c r="C87" s="587"/>
      <c r="D87" s="595"/>
      <c r="E87" s="589" t="s">
        <v>271</v>
      </c>
      <c r="F87" s="988" t="str">
        <f>IF('様式A-3-2-2'!F87="","",'様式A-3-2-2'!F87)</f>
        <v/>
      </c>
      <c r="G87" s="988"/>
      <c r="H87" s="988"/>
      <c r="I87" s="989"/>
      <c r="J87" s="539" t="str">
        <f>IF('様式A-3-2-2'!J87="","",'様式A-3-2-2'!J87)</f>
        <v/>
      </c>
      <c r="K87" s="591"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592"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592"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596"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542"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594"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579" t="str">
        <f>IF('様式A-3-2-2'!Q87="","",'様式A-3-2-2'!Q87)</f>
        <v/>
      </c>
      <c r="V87" s="521"/>
    </row>
    <row r="88" spans="2:22" ht="19.899999999999999" customHeight="1">
      <c r="C88" s="503"/>
      <c r="D88" s="605"/>
      <c r="E88" s="990" t="s">
        <v>285</v>
      </c>
      <c r="F88" s="972"/>
      <c r="G88" s="972"/>
      <c r="H88" s="972"/>
      <c r="I88" s="973"/>
      <c r="J88" s="573"/>
      <c r="K88" s="601"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602"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602"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603"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540"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594"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579" t="str">
        <f>IF('様式A-3-2-2'!Q88="","",'様式A-3-2-2'!Q88)</f>
        <v/>
      </c>
      <c r="V88" s="521"/>
    </row>
    <row r="89" spans="2:22" ht="19.899999999999999" customHeight="1">
      <c r="C89" s="502" t="s">
        <v>173</v>
      </c>
      <c r="D89" s="998" t="s">
        <v>242</v>
      </c>
      <c r="E89" s="998"/>
      <c r="F89" s="998"/>
      <c r="G89" s="998"/>
      <c r="H89" s="998"/>
      <c r="I89" s="998"/>
      <c r="J89" s="573"/>
      <c r="K89" s="601"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602"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602"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606"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541"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604"/>
      <c r="Q89" s="579" t="str">
        <f>IF('様式A-3-2-2'!Q89="","",'様式A-3-2-2'!Q89)</f>
        <v/>
      </c>
      <c r="V89" s="521"/>
    </row>
    <row r="90" spans="2:22" ht="19.899999999999999" customHeight="1">
      <c r="C90" s="502" t="s">
        <v>175</v>
      </c>
      <c r="D90" s="998" t="s">
        <v>243</v>
      </c>
      <c r="E90" s="998"/>
      <c r="F90" s="998"/>
      <c r="G90" s="998"/>
      <c r="H90" s="998"/>
      <c r="I90" s="998"/>
      <c r="J90" s="573"/>
      <c r="K90" s="591"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592"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592"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596"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607"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604"/>
      <c r="Q90" s="579" t="str">
        <f>IF('様式A-3-2-2'!Q90="","",'様式A-3-2-2'!Q90)</f>
        <v/>
      </c>
      <c r="V90" s="521"/>
    </row>
    <row r="91" spans="2:22" ht="19.899999999999999" customHeight="1">
      <c r="C91" s="502" t="s">
        <v>177</v>
      </c>
      <c r="D91" s="998" t="s">
        <v>244</v>
      </c>
      <c r="E91" s="998"/>
      <c r="F91" s="998"/>
      <c r="G91" s="998"/>
      <c r="H91" s="998"/>
      <c r="I91" s="998"/>
      <c r="J91" s="573"/>
      <c r="K91" s="591"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592"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592"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596"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607"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604"/>
      <c r="Q91" s="579" t="str">
        <f>IF('様式A-3-2-2'!Q91="","",'様式A-3-2-2'!Q91)</f>
        <v/>
      </c>
      <c r="V91" s="521"/>
    </row>
    <row r="92" spans="2:22" ht="19.899999999999999" customHeight="1">
      <c r="C92" s="502" t="s">
        <v>245</v>
      </c>
      <c r="D92" s="998" t="s">
        <v>246</v>
      </c>
      <c r="E92" s="998"/>
      <c r="F92" s="998"/>
      <c r="G92" s="998"/>
      <c r="H92" s="998"/>
      <c r="I92" s="998"/>
      <c r="J92" s="573"/>
      <c r="K92" s="601"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602"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602"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603"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541"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604"/>
      <c r="Q92" s="579" t="str">
        <f>IF('様式A-3-2-2'!Q92="","",'様式A-3-2-2'!Q92)</f>
        <v/>
      </c>
      <c r="V92" s="521"/>
    </row>
    <row r="93" spans="2:22" ht="19.899999999999999" customHeight="1">
      <c r="C93" s="608"/>
      <c r="D93" s="992" t="s">
        <v>183</v>
      </c>
      <c r="E93" s="992"/>
      <c r="F93" s="992"/>
      <c r="G93" s="992"/>
      <c r="H93" s="992"/>
      <c r="I93" s="992"/>
      <c r="J93" s="573"/>
      <c r="K93" s="609"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610"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610"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611"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612"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604"/>
      <c r="Q93" s="579" t="str">
        <f>IF('様式A-3-2-2'!Q93="","",'様式A-3-2-2'!Q93)</f>
        <v/>
      </c>
      <c r="V93" s="521"/>
    </row>
    <row r="94" spans="2:22" ht="19.899999999999999" customHeight="1">
      <c r="C94" s="993" t="s">
        <v>247</v>
      </c>
      <c r="D94" s="994"/>
      <c r="E94" s="994"/>
      <c r="F94" s="994"/>
      <c r="G94" s="994"/>
      <c r="H94" s="994"/>
      <c r="I94" s="994"/>
      <c r="J94" s="573"/>
      <c r="K94" s="613"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614"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614"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615"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616"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617"/>
      <c r="Q94" s="618" t="str">
        <f>IF('様式A-3-2-2'!Q94="","",'様式A-3-2-2'!Q94)</f>
        <v/>
      </c>
      <c r="V94" s="521"/>
    </row>
    <row r="96" spans="2:22">
      <c r="B96" s="505">
        <v>3</v>
      </c>
      <c r="C96" s="497" t="s">
        <v>248</v>
      </c>
    </row>
    <row r="97" spans="3:22" ht="22.5" customHeight="1">
      <c r="C97" s="619" t="s">
        <v>249</v>
      </c>
      <c r="D97" s="620"/>
      <c r="E97" s="620"/>
      <c r="F97" s="620"/>
      <c r="G97" s="620"/>
      <c r="H97" s="620"/>
      <c r="I97" s="620"/>
      <c r="J97" s="620"/>
      <c r="K97" s="620"/>
      <c r="L97" s="620"/>
      <c r="M97" s="620"/>
      <c r="N97" s="620"/>
      <c r="O97" s="620"/>
      <c r="P97" s="620"/>
      <c r="Q97" s="620"/>
      <c r="R97" s="620"/>
      <c r="S97" s="620"/>
      <c r="T97" s="619"/>
    </row>
    <row r="98" spans="3:22">
      <c r="C98" s="621"/>
      <c r="D98" s="622"/>
      <c r="E98" s="623"/>
      <c r="F98" s="623"/>
      <c r="G98" s="623"/>
      <c r="H98" s="623"/>
      <c r="I98" s="624"/>
      <c r="J98" s="625"/>
      <c r="K98" s="975" t="str">
        <f>'様式A-3-2-2'!K98</f>
        <v>（当期：2024.4.1～2025.3.31）</v>
      </c>
      <c r="L98" s="976"/>
      <c r="M98" s="976"/>
      <c r="N98" s="976"/>
      <c r="O98" s="976"/>
      <c r="P98" s="977"/>
      <c r="Q98" s="528"/>
      <c r="V98" s="521"/>
    </row>
    <row r="99" spans="3:22" ht="14.25" customHeight="1">
      <c r="C99" s="995"/>
      <c r="D99" s="996"/>
      <c r="E99" s="996"/>
      <c r="F99" s="996"/>
      <c r="G99" s="996"/>
      <c r="H99" s="996"/>
      <c r="I99" s="996"/>
      <c r="J99" s="997" t="s">
        <v>146</v>
      </c>
      <c r="K99" s="942" t="s">
        <v>292</v>
      </c>
      <c r="L99" s="943"/>
      <c r="M99" s="626" t="str">
        <f>IF('様式A-3-2-2'!M99="","",'様式A-3-2-2'!M99)</f>
        <v/>
      </c>
      <c r="N99" s="627" t="s">
        <v>205</v>
      </c>
      <c r="O99" s="627"/>
      <c r="P99" s="628"/>
      <c r="V99" s="521"/>
    </row>
    <row r="100" spans="3:22" ht="39">
      <c r="C100" s="938"/>
      <c r="D100" s="939"/>
      <c r="E100" s="939"/>
      <c r="F100" s="939"/>
      <c r="G100" s="939"/>
      <c r="H100" s="939"/>
      <c r="I100" s="939"/>
      <c r="J100" s="941"/>
      <c r="K100" s="498" t="str">
        <f>'様式A-3-2-2'!K100</f>
        <v>第1四半期
2024.4-2024.6</v>
      </c>
      <c r="L100" s="499" t="str">
        <f>'様式A-3-2-2'!L100</f>
        <v>第2四半期
2024.7-2024.9</v>
      </c>
      <c r="M100" s="499" t="str">
        <f>'様式A-3-2-2'!M100</f>
        <v>第3四半期
2024.10-2024.12</v>
      </c>
      <c r="N100" s="500" t="str">
        <f>'様式A-3-2-2'!N100</f>
        <v>第4四半期
2025.1-2025.3</v>
      </c>
      <c r="O100" s="501" t="str">
        <f>'様式A-3-2-2'!O100</f>
        <v>当期
2024.4.1～2025.3.31</v>
      </c>
      <c r="P100" s="533" t="s">
        <v>250</v>
      </c>
      <c r="V100" s="521"/>
    </row>
    <row r="101" spans="3:22" ht="19.899999999999999" customHeight="1">
      <c r="C101" s="515" t="s">
        <v>293</v>
      </c>
      <c r="D101" s="1001" t="s">
        <v>294</v>
      </c>
      <c r="E101" s="1001"/>
      <c r="F101" s="1001"/>
      <c r="G101" s="1001"/>
      <c r="H101" s="1001"/>
      <c r="I101" s="1003"/>
      <c r="J101" s="543"/>
      <c r="K101" s="540"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540"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540"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540"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540"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630"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521"/>
    </row>
    <row r="102" spans="3:22" ht="19.899999999999999" customHeight="1">
      <c r="C102" s="631"/>
      <c r="D102" s="629" t="s">
        <v>269</v>
      </c>
      <c r="E102" s="999" t="str">
        <f>IF('様式A-3-2-2'!E102="","",'様式A-3-2-2'!E102)</f>
        <v/>
      </c>
      <c r="F102" s="999"/>
      <c r="G102" s="999"/>
      <c r="H102" s="999"/>
      <c r="I102" s="1000"/>
      <c r="J102" s="539" t="str">
        <f>IF('様式A-3-2-2'!J102="","",'様式A-3-2-2'!J102)</f>
        <v/>
      </c>
      <c r="K102" s="536"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537"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537"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632"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542"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630"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521"/>
    </row>
    <row r="103" spans="3:22" ht="19.899999999999999" customHeight="1">
      <c r="C103" s="631"/>
      <c r="D103" s="629" t="s">
        <v>270</v>
      </c>
      <c r="E103" s="999" t="str">
        <f>IF('様式A-3-2-2'!E103="","",'様式A-3-2-2'!E103)</f>
        <v/>
      </c>
      <c r="F103" s="999"/>
      <c r="G103" s="999"/>
      <c r="H103" s="999"/>
      <c r="I103" s="1000"/>
      <c r="J103" s="539" t="str">
        <f>IF('様式A-3-2-2'!J103="","",'様式A-3-2-2'!J103)</f>
        <v/>
      </c>
      <c r="K103" s="536"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537"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537"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632"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542"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630"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521"/>
    </row>
    <row r="104" spans="3:22" ht="19.899999999999999" customHeight="1">
      <c r="C104" s="633"/>
      <c r="D104" s="629" t="s">
        <v>271</v>
      </c>
      <c r="E104" s="999" t="str">
        <f>IF('様式A-3-2-2'!E104="","",'様式A-3-2-2'!E104)</f>
        <v/>
      </c>
      <c r="F104" s="999"/>
      <c r="G104" s="999"/>
      <c r="H104" s="999"/>
      <c r="I104" s="1000"/>
      <c r="J104" s="539" t="str">
        <f>IF('様式A-3-2-2'!J104="","",'様式A-3-2-2'!J104)</f>
        <v/>
      </c>
      <c r="K104" s="536"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537"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537"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632"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542"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630"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521"/>
    </row>
    <row r="105" spans="3:22" ht="19.899999999999999" customHeight="1">
      <c r="C105" s="515" t="s">
        <v>295</v>
      </c>
      <c r="D105" s="1001" t="s">
        <v>296</v>
      </c>
      <c r="E105" s="1001"/>
      <c r="F105" s="1001"/>
      <c r="G105" s="1001"/>
      <c r="H105" s="1001"/>
      <c r="I105" s="1003"/>
      <c r="J105" s="543"/>
      <c r="K105" s="540"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540"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540"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540"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540"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630"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521"/>
    </row>
    <row r="106" spans="3:22" ht="19.899999999999999" customHeight="1">
      <c r="C106" s="631"/>
      <c r="D106" s="629" t="s">
        <v>269</v>
      </c>
      <c r="E106" s="999" t="str">
        <f>IF('様式A-3-2-2'!E106="","",'様式A-3-2-2'!E106)</f>
        <v/>
      </c>
      <c r="F106" s="999"/>
      <c r="G106" s="999"/>
      <c r="H106" s="999"/>
      <c r="I106" s="1000"/>
      <c r="J106" s="539" t="str">
        <f>IF('様式A-3-2-2'!J106="","",'様式A-3-2-2'!J106)</f>
        <v/>
      </c>
      <c r="K106" s="536"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537"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537"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632"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542"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630"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521"/>
    </row>
    <row r="107" spans="3:22" ht="19.899999999999999" customHeight="1">
      <c r="C107" s="631"/>
      <c r="D107" s="629" t="s">
        <v>270</v>
      </c>
      <c r="E107" s="999" t="str">
        <f>IF('様式A-3-2-2'!E107="","",'様式A-3-2-2'!E107)</f>
        <v/>
      </c>
      <c r="F107" s="999"/>
      <c r="G107" s="999"/>
      <c r="H107" s="999"/>
      <c r="I107" s="1000"/>
      <c r="J107" s="539" t="str">
        <f>IF('様式A-3-2-2'!J107="","",'様式A-3-2-2'!J107)</f>
        <v/>
      </c>
      <c r="K107" s="536"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537"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537"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632"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542"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630"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521"/>
    </row>
    <row r="108" spans="3:22" ht="19.899999999999999" customHeight="1">
      <c r="C108" s="633"/>
      <c r="D108" s="629" t="s">
        <v>271</v>
      </c>
      <c r="E108" s="999" t="str">
        <f>IF('様式A-3-2-2'!E108="","",'様式A-3-2-2'!E108)</f>
        <v/>
      </c>
      <c r="F108" s="999"/>
      <c r="G108" s="999"/>
      <c r="H108" s="999"/>
      <c r="I108" s="1000"/>
      <c r="J108" s="539" t="str">
        <f>IF('様式A-3-2-2'!J108="","",'様式A-3-2-2'!J108)</f>
        <v/>
      </c>
      <c r="K108" s="536"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537"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537"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632"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542"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630"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521"/>
    </row>
    <row r="109" spans="3:22" ht="22.5" customHeight="1">
      <c r="C109" s="502" t="s">
        <v>297</v>
      </c>
      <c r="D109" s="1001" t="s">
        <v>298</v>
      </c>
      <c r="E109" s="1001"/>
      <c r="F109" s="1001"/>
      <c r="G109" s="1001"/>
      <c r="H109" s="1001"/>
      <c r="I109" s="1001"/>
      <c r="J109" s="543"/>
      <c r="K109" s="540"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540"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540"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540"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541"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634"/>
      <c r="V109" s="521"/>
    </row>
    <row r="110" spans="3:22" ht="19.899999999999999" customHeight="1">
      <c r="C110" s="515"/>
      <c r="D110" s="949" t="s">
        <v>299</v>
      </c>
      <c r="E110" s="949"/>
      <c r="F110" s="949"/>
      <c r="G110" s="949"/>
      <c r="H110" s="949"/>
      <c r="I110" s="950"/>
      <c r="J110" s="543"/>
      <c r="K110" s="635"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636"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636"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637"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612"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544"/>
      <c r="V110" s="521"/>
    </row>
    <row r="111" spans="3:22" ht="19.899999999999999" customHeight="1">
      <c r="C111" s="951" t="s">
        <v>261</v>
      </c>
      <c r="D111" s="952"/>
      <c r="E111" s="952"/>
      <c r="F111" s="952"/>
      <c r="G111" s="952"/>
      <c r="H111" s="952"/>
      <c r="I111" s="952"/>
      <c r="J111" s="638"/>
      <c r="K111" s="639"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639"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639"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639"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616"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546"/>
      <c r="V111" s="521"/>
    </row>
    <row r="113" spans="2:22">
      <c r="B113" s="505">
        <v>4</v>
      </c>
      <c r="C113" s="497" t="s">
        <v>255</v>
      </c>
    </row>
    <row r="114" spans="2:22" ht="35.65" customHeight="1">
      <c r="C114" s="1002" t="s">
        <v>256</v>
      </c>
      <c r="D114" s="1002"/>
      <c r="E114" s="1002"/>
      <c r="F114" s="1002"/>
      <c r="G114" s="1002"/>
      <c r="H114" s="1002"/>
      <c r="I114" s="1002"/>
      <c r="J114" s="1002"/>
      <c r="K114" s="1002"/>
      <c r="L114" s="1002"/>
      <c r="M114" s="1002"/>
      <c r="N114" s="1002"/>
      <c r="O114" s="1002"/>
      <c r="P114" s="1002"/>
      <c r="Q114" s="1002"/>
      <c r="R114" s="1002"/>
      <c r="S114" s="1002"/>
      <c r="T114" s="522"/>
      <c r="V114" s="521"/>
    </row>
    <row r="115" spans="2:22" ht="14.25" customHeight="1">
      <c r="C115" s="621"/>
      <c r="D115" s="622"/>
      <c r="E115" s="623"/>
      <c r="F115" s="623"/>
      <c r="G115" s="623"/>
      <c r="H115" s="623"/>
      <c r="I115" s="624"/>
      <c r="J115" s="640"/>
      <c r="K115" s="933" t="str">
        <f>'様式A-3-2-2'!K115</f>
        <v>（当期：2024.4.1～2025.3.31）</v>
      </c>
      <c r="L115" s="934"/>
      <c r="M115" s="934"/>
      <c r="N115" s="934"/>
      <c r="O115" s="935"/>
      <c r="V115" s="521"/>
    </row>
    <row r="116" spans="2:22" ht="14.25" customHeight="1">
      <c r="C116" s="1010" t="s">
        <v>257</v>
      </c>
      <c r="D116" s="1011"/>
      <c r="E116" s="1011"/>
      <c r="F116" s="1011"/>
      <c r="G116" s="1011"/>
      <c r="H116" s="1011"/>
      <c r="I116" s="1012"/>
      <c r="J116" s="1013" t="s">
        <v>146</v>
      </c>
      <c r="K116" s="942" t="s">
        <v>147</v>
      </c>
      <c r="L116" s="943"/>
      <c r="M116" s="626" t="str">
        <f>IF('様式A-3-2-2'!M116="","",'様式A-3-2-2'!M116)</f>
        <v/>
      </c>
      <c r="N116" s="627" t="s">
        <v>148</v>
      </c>
      <c r="O116" s="628"/>
      <c r="V116" s="521"/>
    </row>
    <row r="117" spans="2:22" ht="39">
      <c r="C117" s="1007"/>
      <c r="D117" s="1008"/>
      <c r="E117" s="1008"/>
      <c r="F117" s="1008"/>
      <c r="G117" s="1008"/>
      <c r="H117" s="1008"/>
      <c r="I117" s="1009"/>
      <c r="J117" s="1014"/>
      <c r="K117" s="498" t="str">
        <f>'様式A-3-2-2'!K117</f>
        <v>第1四半期
2024.4-2024.6</v>
      </c>
      <c r="L117" s="499" t="str">
        <f>'様式A-3-2-2'!L117</f>
        <v>第2四半期
2024.7-2024.9</v>
      </c>
      <c r="M117" s="499" t="str">
        <f>'様式A-3-2-2'!M117</f>
        <v>第3四半期
2024.10-2024.12</v>
      </c>
      <c r="N117" s="500" t="str">
        <f>'様式A-3-2-2'!N117</f>
        <v>第4四半期
2025.1-2025.3</v>
      </c>
      <c r="O117" s="641" t="str">
        <f>'様式A-3-2-2'!O117</f>
        <v>当期
2024.4.1～2025.3.31</v>
      </c>
      <c r="V117" s="521"/>
    </row>
    <row r="118" spans="2:22" ht="19.899999999999999" customHeight="1">
      <c r="C118" s="502" t="s">
        <v>269</v>
      </c>
      <c r="D118" s="988" t="str">
        <f>IF('様式A-3-2-2'!D118="","",'様式A-3-2-2'!D118)</f>
        <v/>
      </c>
      <c r="E118" s="988"/>
      <c r="F118" s="988"/>
      <c r="G118" s="988"/>
      <c r="H118" s="988"/>
      <c r="I118" s="989"/>
      <c r="J118" s="642" t="str">
        <f>IF('様式A-3-2-2'!J118="","",'様式A-3-2-2'!J118)</f>
        <v/>
      </c>
      <c r="K118" s="591"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592"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592"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596"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643"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521"/>
    </row>
    <row r="119" spans="2:22" ht="19.899999999999999" customHeight="1">
      <c r="C119" s="502" t="s">
        <v>270</v>
      </c>
      <c r="D119" s="988" t="str">
        <f>IF('様式A-3-2-2'!D119="","",'様式A-3-2-2'!D119)</f>
        <v/>
      </c>
      <c r="E119" s="988"/>
      <c r="F119" s="988"/>
      <c r="G119" s="988"/>
      <c r="H119" s="988"/>
      <c r="I119" s="989"/>
      <c r="J119" s="642" t="str">
        <f>IF('様式A-3-2-2'!J119="","",'様式A-3-2-2'!J119)</f>
        <v/>
      </c>
      <c r="K119" s="591"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592"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592"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596"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643"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521"/>
    </row>
    <row r="120" spans="2:22" ht="19.899999999999999" customHeight="1">
      <c r="C120" s="1024" t="s">
        <v>300</v>
      </c>
      <c r="D120" s="1025"/>
      <c r="E120" s="1025"/>
      <c r="F120" s="1025"/>
      <c r="G120" s="1025"/>
      <c r="H120" s="1025"/>
      <c r="I120" s="1026"/>
      <c r="J120" s="543"/>
      <c r="K120" s="601"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602"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602"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644"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645"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521"/>
    </row>
    <row r="121" spans="2:22" ht="19.899999999999999" customHeight="1">
      <c r="C121" s="515"/>
      <c r="D121" s="1027" t="s">
        <v>299</v>
      </c>
      <c r="E121" s="1028"/>
      <c r="F121" s="1028"/>
      <c r="G121" s="1028"/>
      <c r="H121" s="1028"/>
      <c r="I121" s="1028"/>
      <c r="J121" s="1028"/>
      <c r="K121" s="646"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647"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647"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538"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648"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521"/>
    </row>
    <row r="122" spans="2:22" ht="19.899999999999999" customHeight="1">
      <c r="C122" s="1029" t="s">
        <v>262</v>
      </c>
      <c r="D122" s="1030"/>
      <c r="E122" s="1030"/>
      <c r="F122" s="1030"/>
      <c r="G122" s="1030"/>
      <c r="H122" s="1030"/>
      <c r="I122" s="1030"/>
      <c r="J122" s="1031"/>
      <c r="K122" s="649"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649"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649"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649"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650"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521"/>
    </row>
    <row r="124" spans="2:22" ht="18" customHeight="1">
      <c r="C124" s="527"/>
      <c r="K124" s="933" t="str">
        <f>'様式A-3-2-2'!K124</f>
        <v>（当期：2024.4.1～2025.3.31）</v>
      </c>
      <c r="L124" s="934"/>
      <c r="M124" s="934"/>
      <c r="N124" s="934"/>
      <c r="O124" s="935"/>
      <c r="P124" s="550"/>
      <c r="Q124" s="550"/>
      <c r="R124" s="550"/>
      <c r="S124" s="550"/>
      <c r="V124" s="521"/>
    </row>
    <row r="125" spans="2:22" ht="14.25" customHeight="1">
      <c r="C125" s="1004" t="s">
        <v>260</v>
      </c>
      <c r="D125" s="1005"/>
      <c r="E125" s="1005"/>
      <c r="F125" s="1005"/>
      <c r="G125" s="1005"/>
      <c r="H125" s="1005"/>
      <c r="I125" s="1005"/>
      <c r="J125" s="1006"/>
      <c r="K125" s="942" t="s">
        <v>147</v>
      </c>
      <c r="L125" s="943"/>
      <c r="M125" s="626" t="str">
        <f>IF('様式A-3-2-2'!M125="","",'様式A-3-2-2'!M125)</f>
        <v/>
      </c>
      <c r="N125" s="627" t="s">
        <v>148</v>
      </c>
      <c r="O125" s="628"/>
      <c r="P125" s="528"/>
      <c r="V125" s="521"/>
    </row>
    <row r="126" spans="2:22" ht="40.9" customHeight="1">
      <c r="C126" s="1007"/>
      <c r="D126" s="1008"/>
      <c r="E126" s="1008"/>
      <c r="F126" s="1008"/>
      <c r="G126" s="1008"/>
      <c r="H126" s="1008"/>
      <c r="I126" s="1008"/>
      <c r="J126" s="1009"/>
      <c r="K126" s="498" t="str">
        <f>'様式A-3-2-2'!K126</f>
        <v>第1四半期
2024.4-2024.6</v>
      </c>
      <c r="L126" s="499" t="str">
        <f>'様式A-3-2-2'!L126</f>
        <v>第2四半期
2024.7-2024.9</v>
      </c>
      <c r="M126" s="499" t="str">
        <f>'様式A-3-2-2'!M126</f>
        <v>第3四半期
2024.10-2024.12</v>
      </c>
      <c r="N126" s="500" t="str">
        <f>'様式A-3-2-2'!N126</f>
        <v>第4四半期
2025.1-2025.3</v>
      </c>
      <c r="O126" s="641" t="str">
        <f>'様式A-3-2-2'!O126</f>
        <v>当期
2024.4.1～2025.3.31</v>
      </c>
      <c r="V126" s="521"/>
    </row>
    <row r="127" spans="2:22" ht="19.899999999999999" customHeight="1">
      <c r="C127" s="1015" t="s">
        <v>247</v>
      </c>
      <c r="D127" s="1016"/>
      <c r="E127" s="1016"/>
      <c r="F127" s="1016"/>
      <c r="G127" s="1016"/>
      <c r="H127" s="1016"/>
      <c r="I127" s="1016"/>
      <c r="J127" s="1017"/>
      <c r="K127" s="651" t="e">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#DIV/0!</v>
      </c>
      <c r="L127" s="651" t="e">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#DIV/0!</v>
      </c>
      <c r="M127" s="651" t="e">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#DIV/0!</v>
      </c>
      <c r="N127" s="651" t="e">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#DIV/0!</v>
      </c>
      <c r="O127" s="652" t="e">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#DIV/0!</v>
      </c>
      <c r="V127" s="521"/>
    </row>
    <row r="128" spans="2:22" ht="19.899999999999999" customHeight="1">
      <c r="C128" s="1015" t="s">
        <v>261</v>
      </c>
      <c r="D128" s="1016"/>
      <c r="E128" s="1016"/>
      <c r="F128" s="1016"/>
      <c r="G128" s="1016"/>
      <c r="H128" s="1016"/>
      <c r="I128" s="1016"/>
      <c r="J128" s="1017"/>
      <c r="K128" s="651" t="e">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#DIV/0!</v>
      </c>
      <c r="L128" s="651" t="e">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#DIV/0!</v>
      </c>
      <c r="M128" s="651" t="e">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#DIV/0!</v>
      </c>
      <c r="N128" s="651" t="e">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#DIV/0!</v>
      </c>
      <c r="O128" s="652" t="e">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#DIV/0!</v>
      </c>
      <c r="V128" s="521"/>
    </row>
    <row r="129" spans="3:22" ht="19.899999999999999" customHeight="1">
      <c r="C129" s="1015" t="s">
        <v>262</v>
      </c>
      <c r="D129" s="1016"/>
      <c r="E129" s="1016"/>
      <c r="F129" s="1016"/>
      <c r="G129" s="1016"/>
      <c r="H129" s="1016"/>
      <c r="I129" s="1016"/>
      <c r="J129" s="1017"/>
      <c r="K129" s="653" t="e">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#DIV/0!</v>
      </c>
      <c r="L129" s="653" t="e">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#DIV/0!</v>
      </c>
      <c r="M129" s="653" t="e">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#DIV/0!</v>
      </c>
      <c r="N129" s="653" t="e">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#DIV/0!</v>
      </c>
      <c r="O129" s="654" t="e">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#DIV/0!</v>
      </c>
      <c r="V129" s="521"/>
    </row>
    <row r="130" spans="3:22" ht="19.899999999999999" customHeight="1">
      <c r="C130" s="1015" t="s">
        <v>189</v>
      </c>
      <c r="D130" s="1016"/>
      <c r="E130" s="1016"/>
      <c r="F130" s="1016"/>
      <c r="G130" s="1016"/>
      <c r="H130" s="1016"/>
      <c r="I130" s="1016"/>
      <c r="J130" s="1017"/>
      <c r="K130" s="651" t="e">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#DIV/0!</v>
      </c>
      <c r="L130" s="651" t="e">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#DIV/0!</v>
      </c>
      <c r="M130" s="651" t="e">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#DIV/0!</v>
      </c>
      <c r="N130" s="651" t="e">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#DIV/0!</v>
      </c>
      <c r="O130" s="652" t="e">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#DIV/0!</v>
      </c>
      <c r="R130" s="522"/>
      <c r="V130" s="521"/>
    </row>
    <row r="131" spans="3:22" ht="19.899999999999999" customHeight="1">
      <c r="C131" s="1018" t="s">
        <v>190</v>
      </c>
      <c r="D131" s="1019"/>
      <c r="E131" s="1019"/>
      <c r="F131" s="1019"/>
      <c r="G131" s="1019"/>
      <c r="H131" s="1019"/>
      <c r="I131" s="1019"/>
      <c r="J131" s="1020"/>
      <c r="K131" s="655" t="e">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#DIV/0!</v>
      </c>
      <c r="L131" s="655" t="e">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#DIV/0!</v>
      </c>
      <c r="M131" s="655" t="e">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#DIV/0!</v>
      </c>
      <c r="N131" s="655" t="e">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#DIV/0!</v>
      </c>
      <c r="O131" s="656" t="e">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#DIV/0!</v>
      </c>
      <c r="R131" s="522"/>
      <c r="V131" s="521"/>
    </row>
    <row r="132" spans="3:22" ht="19.899999999999999" customHeight="1">
      <c r="C132" s="1021" t="s">
        <v>263</v>
      </c>
      <c r="D132" s="1022"/>
      <c r="E132" s="1022"/>
      <c r="F132" s="1022"/>
      <c r="G132" s="1022"/>
      <c r="H132" s="1022"/>
      <c r="I132" s="1022"/>
      <c r="J132" s="1023"/>
      <c r="K132" s="649" t="e">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#DIV/0!</v>
      </c>
      <c r="L132" s="649" t="e">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#DIV/0!</v>
      </c>
      <c r="M132" s="649" t="e">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#DIV/0!</v>
      </c>
      <c r="N132" s="649" t="e">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#DIV/0!</v>
      </c>
      <c r="O132" s="650" t="e">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#DIV/0!</v>
      </c>
      <c r="R132" s="522"/>
      <c r="V132" s="521"/>
    </row>
  </sheetData>
  <mergeCells count="111">
    <mergeCell ref="C127:J127"/>
    <mergeCell ref="C128:J128"/>
    <mergeCell ref="C129:J129"/>
    <mergeCell ref="C130:J130"/>
    <mergeCell ref="C131:J131"/>
    <mergeCell ref="C132:J132"/>
    <mergeCell ref="C120:I120"/>
    <mergeCell ref="D121:J121"/>
    <mergeCell ref="C122:J122"/>
    <mergeCell ref="K124:O124"/>
    <mergeCell ref="C125:J126"/>
    <mergeCell ref="K125:L125"/>
    <mergeCell ref="K115:O115"/>
    <mergeCell ref="C116:I117"/>
    <mergeCell ref="J116:J117"/>
    <mergeCell ref="K116:L116"/>
    <mergeCell ref="D118:I118"/>
    <mergeCell ref="D119:I119"/>
    <mergeCell ref="E107:I107"/>
    <mergeCell ref="E108:I108"/>
    <mergeCell ref="D109:I109"/>
    <mergeCell ref="D110:I110"/>
    <mergeCell ref="C111:I111"/>
    <mergeCell ref="C114:S114"/>
    <mergeCell ref="D101:I101"/>
    <mergeCell ref="E102:I102"/>
    <mergeCell ref="E103:I103"/>
    <mergeCell ref="E104:I104"/>
    <mergeCell ref="D105:I105"/>
    <mergeCell ref="E106:I106"/>
    <mergeCell ref="D93:I93"/>
    <mergeCell ref="C94:I94"/>
    <mergeCell ref="K98:P98"/>
    <mergeCell ref="C99:I100"/>
    <mergeCell ref="J99:J100"/>
    <mergeCell ref="K99:L99"/>
    <mergeCell ref="F87:I87"/>
    <mergeCell ref="E88:I88"/>
    <mergeCell ref="D89:I89"/>
    <mergeCell ref="D90:I90"/>
    <mergeCell ref="D91:I91"/>
    <mergeCell ref="D92:I92"/>
    <mergeCell ref="F81:I81"/>
    <mergeCell ref="F82:I82"/>
    <mergeCell ref="E83:I83"/>
    <mergeCell ref="D84:I84"/>
    <mergeCell ref="F85:I85"/>
    <mergeCell ref="F86:I86"/>
    <mergeCell ref="F75:I75"/>
    <mergeCell ref="F76:I76"/>
    <mergeCell ref="F77:I77"/>
    <mergeCell ref="E78:I78"/>
    <mergeCell ref="D79:I79"/>
    <mergeCell ref="F80:I80"/>
    <mergeCell ref="F69:I69"/>
    <mergeCell ref="F70:I70"/>
    <mergeCell ref="F71:I71"/>
    <mergeCell ref="E72:I72"/>
    <mergeCell ref="D73:I73"/>
    <mergeCell ref="D74:I74"/>
    <mergeCell ref="D63:I63"/>
    <mergeCell ref="F64:I64"/>
    <mergeCell ref="F65:I65"/>
    <mergeCell ref="F66:I66"/>
    <mergeCell ref="E67:I67"/>
    <mergeCell ref="D68:I68"/>
    <mergeCell ref="F60:I60"/>
    <mergeCell ref="F61:I61"/>
    <mergeCell ref="E62:I62"/>
    <mergeCell ref="C45:Q45"/>
    <mergeCell ref="K47:Q47"/>
    <mergeCell ref="C48:I49"/>
    <mergeCell ref="J48:J49"/>
    <mergeCell ref="K48:L48"/>
    <mergeCell ref="P48:P49"/>
    <mergeCell ref="Q48:Q49"/>
    <mergeCell ref="F52:I52"/>
    <mergeCell ref="F53:I53"/>
    <mergeCell ref="F54:I54"/>
    <mergeCell ref="C31:I31"/>
    <mergeCell ref="C32:I32"/>
    <mergeCell ref="C33:I33"/>
    <mergeCell ref="C35:F35"/>
    <mergeCell ref="D36:S36"/>
    <mergeCell ref="C37:H39"/>
    <mergeCell ref="D25:I25"/>
    <mergeCell ref="D26:I26"/>
    <mergeCell ref="D27:I27"/>
    <mergeCell ref="D28:I28"/>
    <mergeCell ref="D29:I29"/>
    <mergeCell ref="D30:I30"/>
    <mergeCell ref="I39:J39"/>
    <mergeCell ref="D21:I21"/>
    <mergeCell ref="D22:I22"/>
    <mergeCell ref="D23:I23"/>
    <mergeCell ref="D24:I24"/>
    <mergeCell ref="D13:I13"/>
    <mergeCell ref="D14:I14"/>
    <mergeCell ref="D15:I15"/>
    <mergeCell ref="D16:I16"/>
    <mergeCell ref="D17:I17"/>
    <mergeCell ref="D18:I18"/>
    <mergeCell ref="B4:G4"/>
    <mergeCell ref="H4:O4"/>
    <mergeCell ref="C9:P9"/>
    <mergeCell ref="K10:P10"/>
    <mergeCell ref="C11:I12"/>
    <mergeCell ref="J11:J12"/>
    <mergeCell ref="K11:M11"/>
    <mergeCell ref="D19:I19"/>
    <mergeCell ref="D20:I20"/>
  </mergeCells>
  <phoneticPr fontId="11"/>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DE1CDE-798B-4B6C-A9D1-EBAD9E750780}"/>
</file>

<file path=customXml/itemProps2.xml><?xml version="1.0" encoding="utf-8"?>
<ds:datastoreItem xmlns:ds="http://schemas.openxmlformats.org/officeDocument/2006/customXml" ds:itemID="{BB14DB37-25B6-4C3E-B26C-D0EC4530C70F}"/>
</file>

<file path=customXml/itemProps3.xml><?xml version="1.0" encoding="utf-8"?>
<ds:datastoreItem xmlns:ds="http://schemas.openxmlformats.org/officeDocument/2006/customXml" ds:itemID="{A9EEB619-CE28-46AC-BD3E-5C0FAF09CDCE}"/>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2025-08-15T05:43:18Z</dcterms:created>
  <dcterms:modified xsi:type="dcterms:W3CDTF">2025-08-15T05:43:21Z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